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703c0c110a5f03/DBA/Thesis/العينة/Basic Material/"/>
    </mc:Choice>
  </mc:AlternateContent>
  <xr:revisionPtr revIDLastSave="62" documentId="8_{0A9AFAE9-6081-47C2-89D4-F95B65E92A42}" xr6:coauthVersionLast="47" xr6:coauthVersionMax="47" xr10:uidLastSave="{FFE4DFE8-18E0-471C-895F-A500946F6D02}"/>
  <bookViews>
    <workbookView xWindow="-120" yWindow="-120" windowWidth="29040" windowHeight="15720" activeTab="4" xr2:uid="{00000000-000D-0000-FFFF-FFFF00000000}"/>
  </bookViews>
  <sheets>
    <sheet name="sheet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6" i="5" l="1"/>
  <c r="AK16" i="5"/>
  <c r="AI16" i="5"/>
  <c r="AH16" i="5"/>
  <c r="AG16" i="5"/>
  <c r="AF16" i="5"/>
  <c r="AE16" i="5"/>
  <c r="AD16" i="5"/>
  <c r="AC16" i="5"/>
  <c r="AB16" i="5"/>
  <c r="AA16" i="5"/>
  <c r="Y16" i="5"/>
  <c r="X16" i="5"/>
  <c r="W16" i="5"/>
  <c r="V16" i="5"/>
  <c r="T16" i="5"/>
  <c r="S16" i="5"/>
  <c r="R16" i="5"/>
  <c r="Q16" i="5"/>
  <c r="P16" i="5"/>
  <c r="O16" i="5"/>
  <c r="N16" i="5"/>
  <c r="L16" i="5"/>
  <c r="K16" i="5"/>
  <c r="J16" i="5"/>
  <c r="I16" i="5"/>
  <c r="H16" i="5"/>
  <c r="F16" i="5"/>
  <c r="E16" i="5"/>
  <c r="D16" i="5"/>
  <c r="C16" i="5"/>
  <c r="B16" i="5"/>
  <c r="AL15" i="5"/>
  <c r="AK15" i="5"/>
  <c r="AI15" i="5"/>
  <c r="AH15" i="5"/>
  <c r="AG15" i="5"/>
  <c r="AF15" i="5"/>
  <c r="AE15" i="5"/>
  <c r="AD15" i="5"/>
  <c r="AC15" i="5"/>
  <c r="AB15" i="5"/>
  <c r="AA15" i="5"/>
  <c r="Y15" i="5"/>
  <c r="X15" i="5"/>
  <c r="W15" i="5"/>
  <c r="V15" i="5"/>
  <c r="T15" i="5"/>
  <c r="S15" i="5"/>
  <c r="R15" i="5"/>
  <c r="Q15" i="5"/>
  <c r="P15" i="5"/>
  <c r="O15" i="5"/>
  <c r="N15" i="5"/>
  <c r="L15" i="5"/>
  <c r="K15" i="5"/>
  <c r="J15" i="5"/>
  <c r="I15" i="5"/>
  <c r="H15" i="5"/>
  <c r="F15" i="5"/>
  <c r="E15" i="5"/>
  <c r="D15" i="5"/>
  <c r="C15" i="5"/>
  <c r="B15" i="5"/>
  <c r="AL14" i="5"/>
  <c r="AK14" i="5"/>
  <c r="AI14" i="5"/>
  <c r="AH14" i="5"/>
  <c r="AG14" i="5"/>
  <c r="AF14" i="5"/>
  <c r="AE14" i="5"/>
  <c r="AD14" i="5"/>
  <c r="AC14" i="5"/>
  <c r="AB14" i="5"/>
  <c r="AA14" i="5"/>
  <c r="Y14" i="5"/>
  <c r="X14" i="5"/>
  <c r="W14" i="5"/>
  <c r="V14" i="5"/>
  <c r="T14" i="5"/>
  <c r="S14" i="5"/>
  <c r="R14" i="5"/>
  <c r="Q14" i="5"/>
  <c r="P14" i="5"/>
  <c r="O14" i="5"/>
  <c r="N14" i="5"/>
  <c r="L14" i="5"/>
  <c r="K14" i="5"/>
  <c r="J14" i="5"/>
  <c r="I14" i="5"/>
  <c r="H14" i="5"/>
  <c r="F14" i="5"/>
  <c r="E14" i="5"/>
  <c r="D14" i="5"/>
  <c r="C14" i="5"/>
  <c r="B14" i="5"/>
  <c r="AL13" i="5"/>
  <c r="AK13" i="5"/>
  <c r="AI13" i="5"/>
  <c r="AH13" i="5"/>
  <c r="AG13" i="5"/>
  <c r="AF13" i="5"/>
  <c r="AE13" i="5"/>
  <c r="AD13" i="5"/>
  <c r="AC13" i="5"/>
  <c r="AB13" i="5"/>
  <c r="AA13" i="5"/>
  <c r="Y13" i="5"/>
  <c r="X13" i="5"/>
  <c r="W13" i="5"/>
  <c r="V13" i="5"/>
  <c r="T13" i="5"/>
  <c r="S13" i="5"/>
  <c r="R13" i="5"/>
  <c r="Q13" i="5"/>
  <c r="P13" i="5"/>
  <c r="O13" i="5"/>
  <c r="N13" i="5"/>
  <c r="L13" i="5"/>
  <c r="K13" i="5"/>
  <c r="J13" i="5"/>
  <c r="I13" i="5"/>
  <c r="H13" i="5"/>
  <c r="F13" i="5"/>
  <c r="E13" i="5"/>
  <c r="D13" i="5"/>
  <c r="C13" i="5"/>
  <c r="B13" i="5"/>
  <c r="AL12" i="5"/>
  <c r="AK12" i="5"/>
  <c r="AI12" i="5"/>
  <c r="AH12" i="5"/>
  <c r="AG12" i="5"/>
  <c r="AF12" i="5"/>
  <c r="AE12" i="5"/>
  <c r="AD12" i="5"/>
  <c r="AC12" i="5"/>
  <c r="AB12" i="5"/>
  <c r="AA12" i="5"/>
  <c r="Y12" i="5"/>
  <c r="X12" i="5"/>
  <c r="W12" i="5"/>
  <c r="V12" i="5"/>
  <c r="T12" i="5"/>
  <c r="S12" i="5"/>
  <c r="R12" i="5"/>
  <c r="Q12" i="5"/>
  <c r="P12" i="5"/>
  <c r="O12" i="5"/>
  <c r="N12" i="5"/>
  <c r="L12" i="5"/>
  <c r="K12" i="5"/>
  <c r="J12" i="5"/>
  <c r="I12" i="5"/>
  <c r="H12" i="5"/>
  <c r="F12" i="5"/>
  <c r="E12" i="5"/>
  <c r="D12" i="5"/>
  <c r="C12" i="5"/>
  <c r="B12" i="5"/>
  <c r="AL11" i="5"/>
  <c r="AK11" i="5"/>
  <c r="AI11" i="5"/>
  <c r="AH11" i="5"/>
  <c r="AG11" i="5"/>
  <c r="AF11" i="5"/>
  <c r="AE11" i="5"/>
  <c r="AD11" i="5"/>
  <c r="AC11" i="5"/>
  <c r="AB11" i="5"/>
  <c r="AA11" i="5"/>
  <c r="Y11" i="5"/>
  <c r="X11" i="5"/>
  <c r="W11" i="5"/>
  <c r="V11" i="5"/>
  <c r="T11" i="5"/>
  <c r="S11" i="5"/>
  <c r="R11" i="5"/>
  <c r="Q11" i="5"/>
  <c r="P11" i="5"/>
  <c r="O11" i="5"/>
  <c r="N11" i="5"/>
  <c r="L11" i="5"/>
  <c r="K11" i="5"/>
  <c r="J11" i="5"/>
  <c r="I11" i="5"/>
  <c r="H11" i="5"/>
  <c r="F11" i="5"/>
  <c r="E11" i="5"/>
  <c r="D11" i="5"/>
  <c r="C11" i="5"/>
  <c r="B11" i="5"/>
  <c r="AL10" i="5"/>
  <c r="AK10" i="5"/>
  <c r="AI10" i="5"/>
  <c r="AH10" i="5"/>
  <c r="AG10" i="5"/>
  <c r="AF10" i="5"/>
  <c r="AE10" i="5"/>
  <c r="AD10" i="5"/>
  <c r="AC10" i="5"/>
  <c r="AB10" i="5"/>
  <c r="AA10" i="5"/>
  <c r="Y10" i="5"/>
  <c r="X10" i="5"/>
  <c r="W10" i="5"/>
  <c r="V10" i="5"/>
  <c r="T10" i="5"/>
  <c r="S10" i="5"/>
  <c r="R10" i="5"/>
  <c r="Q10" i="5"/>
  <c r="P10" i="5"/>
  <c r="O10" i="5"/>
  <c r="N10" i="5"/>
  <c r="L10" i="5"/>
  <c r="K10" i="5"/>
  <c r="J10" i="5"/>
  <c r="I10" i="5"/>
  <c r="H10" i="5"/>
  <c r="F10" i="5"/>
  <c r="E10" i="5"/>
  <c r="D10" i="5"/>
  <c r="C10" i="5"/>
  <c r="B10" i="5"/>
  <c r="AL9" i="5"/>
  <c r="AK9" i="5"/>
  <c r="AI9" i="5"/>
  <c r="AH9" i="5"/>
  <c r="AG9" i="5"/>
  <c r="AF9" i="5"/>
  <c r="AE9" i="5"/>
  <c r="AD9" i="5"/>
  <c r="AC9" i="5"/>
  <c r="AB9" i="5"/>
  <c r="AA9" i="5"/>
  <c r="Y9" i="5"/>
  <c r="X9" i="5"/>
  <c r="W9" i="5"/>
  <c r="V9" i="5"/>
  <c r="T9" i="5"/>
  <c r="S9" i="5"/>
  <c r="R9" i="5"/>
  <c r="Q9" i="5"/>
  <c r="P9" i="5"/>
  <c r="O9" i="5"/>
  <c r="N9" i="5"/>
  <c r="L9" i="5"/>
  <c r="K9" i="5"/>
  <c r="J9" i="5"/>
  <c r="I9" i="5"/>
  <c r="H9" i="5"/>
  <c r="F9" i="5"/>
  <c r="E9" i="5"/>
  <c r="D9" i="5"/>
  <c r="C9" i="5"/>
  <c r="B9" i="5"/>
  <c r="AL8" i="5"/>
  <c r="AK8" i="5"/>
  <c r="AI8" i="5"/>
  <c r="AH8" i="5"/>
  <c r="AG8" i="5"/>
  <c r="AF8" i="5"/>
  <c r="AE8" i="5"/>
  <c r="AD8" i="5"/>
  <c r="AC8" i="5"/>
  <c r="AB8" i="5"/>
  <c r="AA8" i="5"/>
  <c r="Y8" i="5"/>
  <c r="X8" i="5"/>
  <c r="W8" i="5"/>
  <c r="V8" i="5"/>
  <c r="T8" i="5"/>
  <c r="S8" i="5"/>
  <c r="R8" i="5"/>
  <c r="Q8" i="5"/>
  <c r="P8" i="5"/>
  <c r="O8" i="5"/>
  <c r="N8" i="5"/>
  <c r="L8" i="5"/>
  <c r="K8" i="5"/>
  <c r="J8" i="5"/>
  <c r="I8" i="5"/>
  <c r="H8" i="5"/>
  <c r="F8" i="5"/>
  <c r="E8" i="5"/>
  <c r="D8" i="5"/>
  <c r="C8" i="5"/>
  <c r="B8" i="5"/>
  <c r="AL7" i="5"/>
  <c r="AK7" i="5"/>
  <c r="AI7" i="5"/>
  <c r="AH7" i="5"/>
  <c r="AG7" i="5"/>
  <c r="AF7" i="5"/>
  <c r="AE7" i="5"/>
  <c r="AD7" i="5"/>
  <c r="AC7" i="5"/>
  <c r="AB7" i="5"/>
  <c r="AA7" i="5"/>
  <c r="Y7" i="5"/>
  <c r="X7" i="5"/>
  <c r="W7" i="5"/>
  <c r="V7" i="5"/>
  <c r="T7" i="5"/>
  <c r="S7" i="5"/>
  <c r="R7" i="5"/>
  <c r="Q7" i="5"/>
  <c r="P7" i="5"/>
  <c r="O7" i="5"/>
  <c r="N7" i="5"/>
  <c r="L7" i="5"/>
  <c r="K7" i="5"/>
  <c r="J7" i="5"/>
  <c r="I7" i="5"/>
  <c r="H7" i="5"/>
  <c r="F7" i="5"/>
  <c r="E7" i="5"/>
  <c r="D7" i="5"/>
  <c r="C7" i="5"/>
  <c r="B7" i="5"/>
</calcChain>
</file>

<file path=xl/sharedStrings.xml><?xml version="1.0" encoding="utf-8"?>
<sst xmlns="http://schemas.openxmlformats.org/spreadsheetml/2006/main" count="598" uniqueCount="236">
  <si>
    <t>Filo Mining Corp</t>
  </si>
  <si>
    <t>Premium Export</t>
  </si>
  <si>
    <t>Balance Sheet</t>
  </si>
  <si>
    <t/>
  </si>
  <si>
    <t>FY-7</t>
  </si>
  <si>
    <t>FY-6</t>
  </si>
  <si>
    <t>FY-5</t>
  </si>
  <si>
    <t>FY-4</t>
  </si>
  <si>
    <t>FY-3</t>
  </si>
  <si>
    <t>FY-2</t>
  </si>
  <si>
    <t>FY-1</t>
  </si>
  <si>
    <t>FY</t>
  </si>
  <si>
    <t>Period End Date</t>
  </si>
  <si>
    <t>2015-12-31</t>
  </si>
  <si>
    <t>2016-12-31</t>
  </si>
  <si>
    <t>2017-12-31</t>
  </si>
  <si>
    <t>2018-12-31</t>
  </si>
  <si>
    <t>2019-12-31</t>
  </si>
  <si>
    <t>2020-12-31</t>
  </si>
  <si>
    <t>2021-12-31</t>
  </si>
  <si>
    <t>2022-12-31</t>
  </si>
  <si>
    <t>Cash And Equivalents</t>
  </si>
  <si>
    <t>Short Term Investments</t>
  </si>
  <si>
    <t/>
  </si>
  <si>
    <t>Accounts Receivable, Net</t>
  </si>
  <si>
    <t>Inventory</t>
  </si>
  <si>
    <t>Prepaid Expenses</t>
  </si>
  <si>
    <t>Other Current Assets</t>
  </si>
  <si>
    <t>Total Current Assets</t>
  </si>
  <si>
    <t>Property Plant And Equipment, Net</t>
  </si>
  <si>
    <t>Real Estate Owned</t>
  </si>
  <si>
    <t>Capitalized / Purchased Software</t>
  </si>
  <si>
    <t>Long-term Investments</t>
  </si>
  <si>
    <t>Goodwill</t>
  </si>
  <si>
    <t>Other Intangibles</t>
  </si>
  <si>
    <t>Other Long-term Assets</t>
  </si>
  <si>
    <t>Total Assets</t>
  </si>
  <si>
    <t>Accounts Payable</t>
  </si>
  <si>
    <t>Accrued Expenses</t>
  </si>
  <si>
    <t>Short-term Borrowings</t>
  </si>
  <si>
    <t>Current Portion of LT Debt</t>
  </si>
  <si>
    <t>Current Portion of Capital Lease Obligations</t>
  </si>
  <si>
    <t>Other Current Liabilities</t>
  </si>
  <si>
    <t>Total Current Liabilities</t>
  </si>
  <si>
    <t>Long-term Debt</t>
  </si>
  <si>
    <t>Capital Leases</t>
  </si>
  <si>
    <t>Other Non-current Liabilities</t>
  </si>
  <si>
    <t>Total Liabilities</t>
  </si>
  <si>
    <t>Common Stock</t>
  </si>
  <si>
    <t>Additional Paid In Capital</t>
  </si>
  <si>
    <t>Retained Earnings</t>
  </si>
  <si>
    <t>Treasury Stock</t>
  </si>
  <si>
    <t>Other Common Equity Adj</t>
  </si>
  <si>
    <t>Common Equity</t>
  </si>
  <si>
    <t>Total Preferred Equity</t>
  </si>
  <si>
    <t>Minority Interest, Total</t>
  </si>
  <si>
    <t>Other Equity</t>
  </si>
  <si>
    <t>Total Equity</t>
  </si>
  <si>
    <t>Total Liabilities And Equity</t>
  </si>
  <si>
    <t>Cash And Short Term Investments</t>
  </si>
  <si>
    <t>Total Debt</t>
  </si>
  <si>
    <t>Income Statement</t>
  </si>
  <si>
    <t>Revenue</t>
  </si>
  <si>
    <t>Revenue Growth (YoY)</t>
  </si>
  <si>
    <t>NM</t>
  </si>
  <si>
    <t>Cost of Revenues</t>
  </si>
  <si>
    <t>Gross Profit</t>
  </si>
  <si>
    <t>Gross Profit Margin</t>
  </si>
  <si>
    <t>R&amp;D Expenses</t>
  </si>
  <si>
    <t>Selling and Marketing Expense</t>
  </si>
  <si>
    <t>General &amp; Admin Expenses</t>
  </si>
  <si>
    <t>Other Inc / (Exp)</t>
  </si>
  <si>
    <t>Operating Expenses</t>
  </si>
  <si>
    <t>Operating Income</t>
  </si>
  <si>
    <t>Net Interest Expenses</t>
  </si>
  <si>
    <t>EBT, Incl. Unusual Items</t>
  </si>
  <si>
    <t>Earnings of Discontinued Ops.</t>
  </si>
  <si>
    <t>Income Tax Expense</t>
  </si>
  <si>
    <t>Net Income to Company</t>
  </si>
  <si>
    <t>Minority Interest in Earnings</t>
  </si>
  <si>
    <t>Net Income to Stockholders</t>
  </si>
  <si>
    <t>Preferred Dividends &amp; Other Adj.</t>
  </si>
  <si>
    <t>Net Income to Common Excl Extra Items</t>
  </si>
  <si>
    <t>Basic EPS (Cont. Ops)</t>
  </si>
  <si>
    <t>Diluted EPS (Cont. Ops)</t>
  </si>
  <si>
    <t>Weighted Average Basic Shares Out.</t>
  </si>
  <si>
    <t>Weighted Average Diluted Shares Out.</t>
  </si>
  <si>
    <t>EBITDA</t>
  </si>
  <si>
    <t>EBIT</t>
  </si>
  <si>
    <t>Revenue (Reported)</t>
  </si>
  <si>
    <t>Operating Income (Reported)</t>
  </si>
  <si>
    <t>Operating Income (Adjusted)</t>
  </si>
  <si>
    <t>Cash Flow Statement</t>
  </si>
  <si>
    <t>Depreciation &amp; Amortization (CF)</t>
  </si>
  <si>
    <t>Amortization of Deferred Charges (CF)</t>
  </si>
  <si>
    <t>Stock-Based Comp</t>
  </si>
  <si>
    <t>Change In Accounts Receivable</t>
  </si>
  <si>
    <t>Change In Inventories</t>
  </si>
  <si>
    <t>Change in Other Net Operating Assets</t>
  </si>
  <si>
    <t>Other Operating Activities</t>
  </si>
  <si>
    <t>Cash from Operations</t>
  </si>
  <si>
    <t>Capital Expenditures</t>
  </si>
  <si>
    <t>Cash Acquisitions</t>
  </si>
  <si>
    <t>Other Investing Activities</t>
  </si>
  <si>
    <t>Cash from Investing</t>
  </si>
  <si>
    <t>Dividends Paid (Ex Special Dividends)</t>
  </si>
  <si>
    <t>Special Dividend Paid</t>
  </si>
  <si>
    <t>Long-Term Debt Issued</t>
  </si>
  <si>
    <t>Long-Term Debt Repaid</t>
  </si>
  <si>
    <t>Repurchase of Common Stock</t>
  </si>
  <si>
    <t>Other Financing Activities</t>
  </si>
  <si>
    <t>Cash from Financing</t>
  </si>
  <si>
    <t>Beginning Cash (CF)</t>
  </si>
  <si>
    <t>Foreign Exchange Rate Adjustments</t>
  </si>
  <si>
    <t>Additions / Reductions</t>
  </si>
  <si>
    <t>Ending Cash (CF)</t>
  </si>
  <si>
    <t>Levered Free Cash Flow</t>
  </si>
  <si>
    <t>Cash Interest Paid</t>
  </si>
  <si>
    <t>Valuation Ratios</t>
  </si>
  <si>
    <t>Price Close (Split Adjusted)</t>
  </si>
  <si>
    <t>Market Cap</t>
  </si>
  <si>
    <t>1,465.714</t>
  </si>
  <si>
    <t>2,860.375</t>
  </si>
  <si>
    <t>Total Enterprise Value (TEV)</t>
  </si>
  <si>
    <t>1,442.778</t>
  </si>
  <si>
    <t>2,768.699</t>
  </si>
  <si>
    <t>Enterprise Value (EV)</t>
  </si>
  <si>
    <t>NA</t>
  </si>
  <si>
    <t>2,931.425</t>
  </si>
  <si>
    <t>EV/EBITDA</t>
  </si>
  <si>
    <t>-27.8x</t>
  </si>
  <si>
    <t>-7.4x</t>
  </si>
  <si>
    <t>-30.6x</t>
  </si>
  <si>
    <t>EV / EBIT</t>
  </si>
  <si>
    <t>-27.7x</t>
  </si>
  <si>
    <t>-5.7x</t>
  </si>
  <si>
    <t>-6.0x</t>
  </si>
  <si>
    <t>-6.7x</t>
  </si>
  <si>
    <t>-37.6x</t>
  </si>
  <si>
    <t>EV / LTM EBITDA - CAPEX</t>
  </si>
  <si>
    <t>-23.1x</t>
  </si>
  <si>
    <t>-7.3x</t>
  </si>
  <si>
    <t>-295.7x</t>
  </si>
  <si>
    <t>-240.0x</t>
  </si>
  <si>
    <t>-844.5x</t>
  </si>
  <si>
    <t>-30.1x</t>
  </si>
  <si>
    <t>EV / Free Cash Flow</t>
  </si>
  <si>
    <t>-27.3x</t>
  </si>
  <si>
    <t>-8.4x</t>
  </si>
  <si>
    <t>-6.1x</t>
  </si>
  <si>
    <t>-7.8x</t>
  </si>
  <si>
    <t>-49.3x</t>
  </si>
  <si>
    <t>-38.8x</t>
  </si>
  <si>
    <t>EV / Invested Capital</t>
  </si>
  <si>
    <t>12.3x</t>
  </si>
  <si>
    <t>12.1x</t>
  </si>
  <si>
    <t>13.2x</t>
  </si>
  <si>
    <t>5.9x</t>
  </si>
  <si>
    <t>3.7x</t>
  </si>
  <si>
    <t>50.8x</t>
  </si>
  <si>
    <t>41.6x</t>
  </si>
  <si>
    <t>EV / Revenue</t>
  </si>
  <si>
    <t>P/E Ratio</t>
  </si>
  <si>
    <t>-23.5x</t>
  </si>
  <si>
    <t>-7.7x</t>
  </si>
  <si>
    <t>-5.9x</t>
  </si>
  <si>
    <t>-6.6x</t>
  </si>
  <si>
    <t>-9.0x</t>
  </si>
  <si>
    <t>-53.0x</t>
  </si>
  <si>
    <t>-43.6x</t>
  </si>
  <si>
    <t>Price/Book</t>
  </si>
  <si>
    <t>12.6x</t>
  </si>
  <si>
    <t>13.5x</t>
  </si>
  <si>
    <t>6.6x</t>
  </si>
  <si>
    <t>4.6x</t>
  </si>
  <si>
    <t>51.6x</t>
  </si>
  <si>
    <t>42.6x</t>
  </si>
  <si>
    <t>Price / Operating Cash Flow</t>
  </si>
  <si>
    <t>-16.2x</t>
  </si>
  <si>
    <t>-8.2x</t>
  </si>
  <si>
    <t>-10.3x</t>
  </si>
  <si>
    <t>-68.4x</t>
  </si>
  <si>
    <t>-66.4x</t>
  </si>
  <si>
    <t>Price / LTM Sales</t>
  </si>
  <si>
    <t>Altman Z-Score</t>
  </si>
  <si>
    <t>Piotroski Score</t>
  </si>
  <si>
    <t>Dividend Per Share</t>
  </si>
  <si>
    <t>Dividend Yield</t>
  </si>
  <si>
    <t>0.0%</t>
  </si>
  <si>
    <t>Liquidity Ratios</t>
  </si>
  <si>
    <t>Profitability Ratios</t>
  </si>
  <si>
    <t>Solvency Ratios</t>
  </si>
  <si>
    <t>Efficiency Ratios</t>
  </si>
  <si>
    <t>Other Ratios</t>
  </si>
  <si>
    <t>Current ratio</t>
  </si>
  <si>
    <t>Quick Ratio</t>
  </si>
  <si>
    <t>Cash ratio</t>
  </si>
  <si>
    <t>Operating cash flow ratio</t>
  </si>
  <si>
    <t>Working capital ratio</t>
  </si>
  <si>
    <t>Return On Equity (ROE)</t>
  </si>
  <si>
    <t>Net profit margin</t>
  </si>
  <si>
    <t>Sales turnover ratio</t>
  </si>
  <si>
    <t>Return On Assets (ROA)</t>
  </si>
  <si>
    <t>EPS</t>
  </si>
  <si>
    <t>Debt-to-assets ratio</t>
  </si>
  <si>
    <t>Equity Ratio</t>
  </si>
  <si>
    <t>Debt to equity ratio</t>
  </si>
  <si>
    <t>Interest coverage ratio</t>
  </si>
  <si>
    <t>The Long-Term Debt Coverage Ratio</t>
  </si>
  <si>
    <t>Total debt to EBITDA ratio</t>
  </si>
  <si>
    <t>Cash flow to debt ratio</t>
  </si>
  <si>
    <t>Inventory turnover ratio</t>
  </si>
  <si>
    <t>Receivables turnover ratio</t>
  </si>
  <si>
    <t>Asset Turnover Ratio</t>
  </si>
  <si>
    <t>Working capital turnover ratio</t>
  </si>
  <si>
    <t>Years</t>
  </si>
  <si>
    <t>Current assets / Current liabilities</t>
  </si>
  <si>
    <t>Current assets – Inventories / Current liabilities</t>
  </si>
  <si>
    <t>Cash and Cash equivalents / Current Liabilities</t>
  </si>
  <si>
    <t>Operating cash flow / Current liabilities</t>
  </si>
  <si>
    <t>Net income / Shareholder’s equity</t>
  </si>
  <si>
    <t>Net income / Sales</t>
  </si>
  <si>
    <t>Net Sales / Average Total Assets</t>
  </si>
  <si>
    <t>Net Income / Total Assets</t>
  </si>
  <si>
    <t>(Net income - Preferred dividends) / Average common shares outstanding</t>
  </si>
  <si>
    <t>Total liabilities / Total assets</t>
  </si>
  <si>
    <t>Total Equity / Total Assets</t>
  </si>
  <si>
    <t>Total liabilities / Shareholder’s equity</t>
  </si>
  <si>
    <t>Operating income / Interest expenses</t>
  </si>
  <si>
    <t>Operating Cash Flow / Long-Term Debt Payments</t>
  </si>
  <si>
    <t>Total Debt / EBITDA</t>
  </si>
  <si>
    <t>Operating Cash Flow / Total Debt</t>
  </si>
  <si>
    <t>Cost of goods / Average inventory</t>
  </si>
  <si>
    <t>Net credit sales / Average accounts receivable</t>
  </si>
  <si>
    <t>Net Sales / Total Assets</t>
  </si>
  <si>
    <t>Net Sales / Average Working 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</si>
</sst>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3" x14ac:knownFonts="1">
    <font>
      <sz val="10"/>
      <color rgb="FF000000"/>
      <name val="Arial"/>
    </font>
    <font>
      <b/>
      <sz val="20"/>
      <color rgb="FF1551C3"/>
      <name val="Arial"/>
    </font>
    <font>
      <b/>
      <sz val="10"/>
      <color rgb="FF434343"/>
      <name val="Arial"/>
    </font>
    <font>
      <b/>
      <sz val="11"/>
      <color rgb="FF1551C3"/>
      <name val="Arial"/>
    </font>
    <font>
      <sz val="11"/>
      <name val="Arial"/>
    </font>
    <font>
      <sz val="10"/>
      <color rgb="FF434343"/>
      <name val="Arial"/>
    </font>
    <font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rgb="FF434343"/>
      <name val="Arial"/>
      <family val="2"/>
    </font>
    <font>
      <b/>
      <sz val="11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8F8F8"/>
        <bgColor rgb="FFF8F8F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2" borderId="0" xfId="0" applyFont="1" applyFill="1"/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4" borderId="0" xfId="0" applyFont="1" applyFill="1"/>
    <xf numFmtId="0" fontId="6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0" fontId="6" fillId="4" borderId="0" xfId="0" applyFont="1" applyFill="1" applyAlignment="1">
      <alignment wrapText="1"/>
    </xf>
    <xf numFmtId="0" fontId="7" fillId="6" borderId="1" xfId="0" applyFont="1" applyFill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/>
    <xf numFmtId="0" fontId="6" fillId="5" borderId="1" xfId="0" applyFont="1" applyFill="1" applyBorder="1"/>
    <xf numFmtId="0" fontId="6" fillId="4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4" fontId="8" fillId="4" borderId="1" xfId="0" applyNumberFormat="1" applyFont="1" applyFill="1" applyBorder="1" applyAlignment="1">
      <alignment horizontal="center" vertical="center"/>
    </xf>
    <xf numFmtId="164" fontId="8" fillId="4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4" fontId="8" fillId="7" borderId="1" xfId="0" applyNumberFormat="1" applyFont="1" applyFill="1" applyBorder="1" applyAlignment="1">
      <alignment horizontal="center" vertical="center"/>
    </xf>
    <xf numFmtId="164" fontId="8" fillId="7" borderId="1" xfId="0" applyNumberFormat="1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6" fillId="7" borderId="0" xfId="0" applyFont="1" applyFill="1"/>
    <xf numFmtId="0" fontId="11" fillId="4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590550</xdr:colOff>
      <xdr:row>55</xdr:row>
      <xdr:rowOff>66675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D6540861-A502-9ED8-31EC-03D19426939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56"/>
  <sheetViews>
    <sheetView showGridLines="0" topLeftCell="A2" workbookViewId="0">
      <selection activeCell="F14" sqref="F14:M14"/>
    </sheetView>
  </sheetViews>
  <sheetFormatPr defaultColWidth="15" defaultRowHeight="15" customHeight="1" x14ac:dyDescent="0.2"/>
  <cols>
    <col min="1" max="2" width="2" customWidth="1"/>
    <col min="3" max="3" width="25" customWidth="1"/>
    <col min="4" max="5" width="9.28515625" customWidth="1"/>
  </cols>
  <sheetData>
    <row r="1" spans="3:14" ht="13.5" customHeight="1" x14ac:dyDescent="0.2"/>
    <row r="2" spans="3:14" ht="33" customHeight="1" x14ac:dyDescent="0.4">
      <c r="C2" s="4" t="s">
        <v>0</v>
      </c>
      <c r="D2" s="4"/>
      <c r="E2" s="4"/>
      <c r="F2" s="5"/>
      <c r="G2" s="5"/>
    </row>
    <row r="3" spans="3:14" ht="12.75" x14ac:dyDescent="0.2">
      <c r="C3" s="1" t="s">
        <v>1</v>
      </c>
      <c r="D3" s="1"/>
      <c r="E3" s="1"/>
    </row>
    <row r="4" spans="3:14" ht="12.75" x14ac:dyDescent="0.2"/>
    <row r="5" spans="3:14" ht="12.75" x14ac:dyDescent="0.2"/>
    <row r="6" spans="3:14" x14ac:dyDescent="0.25">
      <c r="C6" s="6" t="s">
        <v>2</v>
      </c>
      <c r="D6" s="6"/>
      <c r="E6" s="6"/>
      <c r="F6" s="7"/>
      <c r="G6" s="2"/>
      <c r="H6" s="2"/>
      <c r="I6" s="2"/>
      <c r="J6" s="2"/>
      <c r="K6" s="2"/>
      <c r="L6" s="2"/>
      <c r="M6" s="2"/>
      <c r="N6" s="2"/>
    </row>
    <row r="7" spans="3:14" ht="12.75" x14ac:dyDescent="0.2"/>
    <row r="8" spans="3:14" ht="33" customHeight="1" x14ac:dyDescent="0.2">
      <c r="C8" s="3" t="s">
        <v>3</v>
      </c>
      <c r="D8" s="3"/>
      <c r="E8" s="3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</row>
    <row r="9" spans="3:14" ht="12.75" x14ac:dyDescent="0.2"/>
    <row r="10" spans="3:14" ht="12.75" x14ac:dyDescent="0.2">
      <c r="C10" s="3" t="s">
        <v>12</v>
      </c>
      <c r="D10" s="3">
        <v>2013</v>
      </c>
      <c r="E10" s="3">
        <v>2014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</row>
    <row r="11" spans="3:14" ht="12.75" x14ac:dyDescent="0.2"/>
    <row r="12" spans="3:14" ht="12.75" x14ac:dyDescent="0.2">
      <c r="C12" s="3" t="s">
        <v>21</v>
      </c>
      <c r="D12" s="3"/>
      <c r="E12" s="3"/>
      <c r="F12" s="3">
        <v>0.27100000000000002</v>
      </c>
      <c r="G12" s="3">
        <v>19.465</v>
      </c>
      <c r="H12" s="3">
        <v>2.4169999999999998</v>
      </c>
      <c r="I12" s="3">
        <v>2.4049999999999998</v>
      </c>
      <c r="J12" s="3">
        <v>13.753</v>
      </c>
      <c r="K12" s="3">
        <v>36.326000000000001</v>
      </c>
      <c r="L12" s="3">
        <v>19.417000000000002</v>
      </c>
      <c r="M12" s="3">
        <v>74.915000000000006</v>
      </c>
    </row>
    <row r="13" spans="3:14" ht="12.75" x14ac:dyDescent="0.2">
      <c r="C13" s="3" t="s">
        <v>22</v>
      </c>
      <c r="D13" s="3"/>
      <c r="E13" s="3"/>
      <c r="F13" s="3" t="s">
        <v>23</v>
      </c>
      <c r="G13" s="3" t="s">
        <v>23</v>
      </c>
      <c r="H13" s="3" t="s">
        <v>23</v>
      </c>
      <c r="I13" s="3" t="s">
        <v>23</v>
      </c>
      <c r="J13" s="3" t="s">
        <v>23</v>
      </c>
      <c r="K13" s="3" t="s">
        <v>23</v>
      </c>
      <c r="L13" s="3" t="s">
        <v>23</v>
      </c>
      <c r="M13" s="3" t="s">
        <v>23</v>
      </c>
    </row>
    <row r="14" spans="3:14" ht="12.75" x14ac:dyDescent="0.2">
      <c r="C14" s="3" t="s">
        <v>24</v>
      </c>
      <c r="D14" s="3"/>
      <c r="E14" s="3"/>
      <c r="F14" s="42">
        <v>0</v>
      </c>
      <c r="G14" s="42">
        <v>0</v>
      </c>
      <c r="H14" s="42">
        <v>0</v>
      </c>
      <c r="I14" s="42">
        <v>0</v>
      </c>
      <c r="J14" s="42">
        <v>0</v>
      </c>
      <c r="K14" s="42">
        <v>0</v>
      </c>
      <c r="L14" s="42">
        <v>0</v>
      </c>
      <c r="M14" s="42">
        <v>0</v>
      </c>
    </row>
    <row r="15" spans="3:14" ht="12.75" x14ac:dyDescent="0.2">
      <c r="C15" s="3" t="s">
        <v>25</v>
      </c>
      <c r="D15" s="3"/>
      <c r="E15" s="3"/>
      <c r="F15" s="42">
        <v>0</v>
      </c>
      <c r="G15" s="42">
        <v>0</v>
      </c>
      <c r="H15" s="42">
        <v>0</v>
      </c>
      <c r="I15" s="42">
        <v>0</v>
      </c>
      <c r="J15" s="42">
        <v>0</v>
      </c>
      <c r="K15" s="42">
        <v>0</v>
      </c>
      <c r="L15" s="42">
        <v>0</v>
      </c>
      <c r="M15" s="42">
        <v>0</v>
      </c>
    </row>
    <row r="16" spans="3:14" ht="12.75" x14ac:dyDescent="0.2">
      <c r="C16" s="3" t="s">
        <v>26</v>
      </c>
      <c r="D16" s="3"/>
      <c r="E16" s="3"/>
      <c r="F16" s="3" t="s">
        <v>23</v>
      </c>
      <c r="G16" s="3">
        <v>0.311</v>
      </c>
      <c r="H16" s="3">
        <v>0.81899999999999995</v>
      </c>
      <c r="I16" s="3">
        <v>0.68899999999999995</v>
      </c>
      <c r="J16" s="3">
        <v>0.56699999999999995</v>
      </c>
      <c r="K16" s="3">
        <v>0.29699999999999999</v>
      </c>
      <c r="L16" s="3">
        <v>0.40100000000000002</v>
      </c>
      <c r="M16" s="3">
        <v>0.46899999999999997</v>
      </c>
    </row>
    <row r="17" spans="3:13" ht="12.75" x14ac:dyDescent="0.2">
      <c r="C17" s="3" t="s">
        <v>27</v>
      </c>
      <c r="D17" s="3"/>
      <c r="E17" s="3"/>
      <c r="F17" s="3">
        <v>0.13300000000000001</v>
      </c>
      <c r="G17" s="3">
        <v>0.28399999999999997</v>
      </c>
      <c r="H17" s="3">
        <v>0.47699999999999998</v>
      </c>
      <c r="I17" s="3">
        <v>1.7250000000000001</v>
      </c>
      <c r="J17" s="3">
        <v>2.0289999999999999</v>
      </c>
      <c r="K17" s="3">
        <v>0.51300000000000001</v>
      </c>
      <c r="L17" s="3">
        <v>0.29599999999999999</v>
      </c>
      <c r="M17" s="3">
        <v>0.36299999999999999</v>
      </c>
    </row>
    <row r="18" spans="3:13" ht="12.75" x14ac:dyDescent="0.2">
      <c r="C18" s="3" t="s">
        <v>28</v>
      </c>
      <c r="D18" s="3"/>
      <c r="E18" s="3"/>
      <c r="F18" s="3">
        <v>0.40400000000000003</v>
      </c>
      <c r="G18" s="3">
        <v>20.059999999999999</v>
      </c>
      <c r="H18" s="3">
        <v>3.714</v>
      </c>
      <c r="I18" s="3">
        <v>4.82</v>
      </c>
      <c r="J18" s="3">
        <v>16.349</v>
      </c>
      <c r="K18" s="3">
        <v>37.136000000000003</v>
      </c>
      <c r="L18" s="3">
        <v>20.114999999999998</v>
      </c>
      <c r="M18" s="3">
        <v>75.747</v>
      </c>
    </row>
    <row r="19" spans="3:13" ht="12.75" x14ac:dyDescent="0.2"/>
    <row r="20" spans="3:13" ht="12.75" x14ac:dyDescent="0.2">
      <c r="C20" s="3" t="s">
        <v>29</v>
      </c>
      <c r="D20" s="3"/>
      <c r="E20" s="3"/>
      <c r="F20" s="3">
        <v>5.9509999999999996</v>
      </c>
      <c r="G20" s="3">
        <v>6.0910000000000002</v>
      </c>
      <c r="H20" s="3">
        <v>6.4790000000000001</v>
      </c>
      <c r="I20" s="3">
        <v>7.1180000000000003</v>
      </c>
      <c r="J20" s="3">
        <v>7.4009999999999998</v>
      </c>
      <c r="K20" s="3">
        <v>8.8699999999999992</v>
      </c>
      <c r="L20" s="3">
        <v>8.2309999999999999</v>
      </c>
      <c r="M20" s="3">
        <v>10.217000000000001</v>
      </c>
    </row>
    <row r="21" spans="3:13" ht="12.75" x14ac:dyDescent="0.2">
      <c r="C21" s="3" t="s">
        <v>30</v>
      </c>
      <c r="D21" s="3"/>
      <c r="E21" s="3"/>
      <c r="F21" s="3" t="s">
        <v>23</v>
      </c>
      <c r="G21" s="3" t="s">
        <v>23</v>
      </c>
      <c r="H21" s="3" t="s">
        <v>23</v>
      </c>
      <c r="I21" s="3" t="s">
        <v>23</v>
      </c>
      <c r="J21" s="3" t="s">
        <v>23</v>
      </c>
      <c r="K21" s="3" t="s">
        <v>23</v>
      </c>
      <c r="L21" s="3" t="s">
        <v>23</v>
      </c>
      <c r="M21" s="3" t="s">
        <v>23</v>
      </c>
    </row>
    <row r="22" spans="3:13" ht="12.75" x14ac:dyDescent="0.2">
      <c r="C22" s="3" t="s">
        <v>31</v>
      </c>
      <c r="D22" s="3"/>
      <c r="E22" s="3"/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3" t="s">
        <v>23</v>
      </c>
      <c r="L22" s="3" t="s">
        <v>23</v>
      </c>
      <c r="M22" s="3" t="s">
        <v>23</v>
      </c>
    </row>
    <row r="23" spans="3:13" ht="12.75" x14ac:dyDescent="0.2">
      <c r="C23" s="3" t="s">
        <v>32</v>
      </c>
      <c r="D23" s="3"/>
      <c r="E23" s="3"/>
      <c r="F23" s="3" t="s">
        <v>23</v>
      </c>
      <c r="G23" s="3" t="s">
        <v>23</v>
      </c>
      <c r="H23" s="3" t="s">
        <v>23</v>
      </c>
      <c r="I23" s="3" t="s">
        <v>23</v>
      </c>
      <c r="J23" s="3" t="s">
        <v>23</v>
      </c>
      <c r="K23" s="3" t="s">
        <v>23</v>
      </c>
      <c r="L23" s="3" t="s">
        <v>23</v>
      </c>
      <c r="M23" s="3" t="s">
        <v>23</v>
      </c>
    </row>
    <row r="24" spans="3:13" ht="12.75" x14ac:dyDescent="0.2">
      <c r="C24" s="3" t="s">
        <v>33</v>
      </c>
      <c r="D24" s="3"/>
      <c r="E24" s="3"/>
      <c r="F24" s="3" t="s">
        <v>23</v>
      </c>
      <c r="G24" s="3" t="s">
        <v>23</v>
      </c>
      <c r="H24" s="3" t="s">
        <v>23</v>
      </c>
      <c r="I24" s="3" t="s">
        <v>23</v>
      </c>
      <c r="J24" s="3" t="s">
        <v>23</v>
      </c>
      <c r="K24" s="3" t="s">
        <v>23</v>
      </c>
      <c r="L24" s="3" t="s">
        <v>23</v>
      </c>
      <c r="M24" s="3" t="s">
        <v>23</v>
      </c>
    </row>
    <row r="25" spans="3:13" ht="12.75" x14ac:dyDescent="0.2">
      <c r="C25" s="3" t="s">
        <v>34</v>
      </c>
      <c r="D25" s="3"/>
      <c r="E25" s="3"/>
      <c r="F25" s="3" t="s">
        <v>23</v>
      </c>
      <c r="G25" s="3" t="s">
        <v>23</v>
      </c>
      <c r="H25" s="3" t="s">
        <v>23</v>
      </c>
      <c r="I25" s="3" t="s">
        <v>23</v>
      </c>
      <c r="J25" s="3" t="s">
        <v>23</v>
      </c>
      <c r="K25" s="3" t="s">
        <v>23</v>
      </c>
      <c r="L25" s="3" t="s">
        <v>23</v>
      </c>
      <c r="M25" s="3" t="s">
        <v>23</v>
      </c>
    </row>
    <row r="26" spans="3:13" ht="12.75" x14ac:dyDescent="0.2">
      <c r="C26" s="3" t="s">
        <v>35</v>
      </c>
      <c r="D26" s="3"/>
      <c r="E26" s="3"/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1.6559999999999999</v>
      </c>
      <c r="L26" s="3">
        <v>2.3140000000000001</v>
      </c>
      <c r="M26" s="3">
        <v>0</v>
      </c>
    </row>
    <row r="27" spans="3:13" ht="12.75" x14ac:dyDescent="0.2">
      <c r="C27" s="3" t="s">
        <v>36</v>
      </c>
      <c r="D27" s="3"/>
      <c r="E27" s="3"/>
      <c r="F27" s="3">
        <v>6.3550000000000004</v>
      </c>
      <c r="G27" s="3">
        <v>26.151</v>
      </c>
      <c r="H27" s="3">
        <v>10.193</v>
      </c>
      <c r="I27" s="3">
        <v>11.938000000000001</v>
      </c>
      <c r="J27" s="3">
        <v>23.75</v>
      </c>
      <c r="K27" s="3">
        <v>47.662999999999997</v>
      </c>
      <c r="L27" s="3">
        <v>30.66</v>
      </c>
      <c r="M27" s="3">
        <v>85.963999999999999</v>
      </c>
    </row>
    <row r="28" spans="3:13" ht="12.75" x14ac:dyDescent="0.2"/>
    <row r="29" spans="3:13" ht="12.75" x14ac:dyDescent="0.2">
      <c r="C29" s="3" t="s">
        <v>37</v>
      </c>
      <c r="D29" s="3"/>
      <c r="E29" s="3"/>
      <c r="F29" s="3">
        <v>0.24299999999999999</v>
      </c>
      <c r="G29" s="3">
        <v>2.351</v>
      </c>
      <c r="H29" s="3">
        <v>2.1349999999999998</v>
      </c>
      <c r="I29" s="3">
        <v>3.1259999999999999</v>
      </c>
      <c r="J29" s="3">
        <v>3.2530000000000001</v>
      </c>
      <c r="K29" s="3">
        <v>4.0919999999999996</v>
      </c>
      <c r="L29" s="3">
        <v>7.0369999999999999</v>
      </c>
      <c r="M29" s="3">
        <v>15.339</v>
      </c>
    </row>
    <row r="30" spans="3:13" ht="12.75" x14ac:dyDescent="0.2">
      <c r="C30" s="3" t="s">
        <v>38</v>
      </c>
      <c r="D30" s="3"/>
      <c r="E30" s="3"/>
      <c r="F30" s="3" t="s">
        <v>23</v>
      </c>
      <c r="G30" s="3">
        <v>5.6000000000000001E-2</v>
      </c>
      <c r="H30" s="3">
        <v>0.11700000000000001</v>
      </c>
      <c r="I30" s="3">
        <v>9.2999999999999999E-2</v>
      </c>
      <c r="J30" s="3">
        <v>0.3</v>
      </c>
      <c r="K30" s="3">
        <v>6.0000000000000001E-3</v>
      </c>
      <c r="L30" s="3">
        <v>2.5999999999999999E-2</v>
      </c>
      <c r="M30" s="3">
        <v>0.112</v>
      </c>
    </row>
    <row r="31" spans="3:13" ht="12.75" x14ac:dyDescent="0.2">
      <c r="C31" s="3" t="s">
        <v>39</v>
      </c>
      <c r="D31" s="3"/>
      <c r="E31" s="3"/>
      <c r="F31" s="3" t="s">
        <v>23</v>
      </c>
      <c r="G31" s="3" t="s">
        <v>23</v>
      </c>
      <c r="H31" s="3" t="s">
        <v>23</v>
      </c>
      <c r="I31" s="3">
        <v>2.2029999999999998</v>
      </c>
      <c r="J31" s="3" t="s">
        <v>23</v>
      </c>
      <c r="K31" s="3" t="s">
        <v>23</v>
      </c>
      <c r="L31" s="3" t="s">
        <v>23</v>
      </c>
      <c r="M31" s="3" t="s">
        <v>23</v>
      </c>
    </row>
    <row r="32" spans="3:13" ht="12.75" x14ac:dyDescent="0.2">
      <c r="C32" s="3" t="s">
        <v>40</v>
      </c>
      <c r="D32" s="3"/>
      <c r="E32" s="3"/>
      <c r="F32" s="3" t="s">
        <v>23</v>
      </c>
      <c r="G32" s="3" t="s">
        <v>23</v>
      </c>
      <c r="H32" s="3" t="s">
        <v>23</v>
      </c>
      <c r="I32" s="3" t="s">
        <v>23</v>
      </c>
      <c r="J32" s="3" t="s">
        <v>23</v>
      </c>
      <c r="K32" s="3" t="s">
        <v>23</v>
      </c>
      <c r="L32" s="3" t="s">
        <v>23</v>
      </c>
      <c r="M32" s="3" t="s">
        <v>23</v>
      </c>
    </row>
    <row r="33" spans="3:13" ht="12.75" x14ac:dyDescent="0.2">
      <c r="C33" s="3" t="s">
        <v>41</v>
      </c>
      <c r="D33" s="3"/>
      <c r="E33" s="3"/>
      <c r="F33" s="3" t="s">
        <v>23</v>
      </c>
      <c r="G33" s="3" t="s">
        <v>23</v>
      </c>
      <c r="H33" s="3" t="s">
        <v>23</v>
      </c>
      <c r="I33" s="3" t="s">
        <v>23</v>
      </c>
      <c r="J33" s="3">
        <v>6.0999999999999999E-2</v>
      </c>
      <c r="K33" s="3">
        <v>1.2999999999999999E-2</v>
      </c>
      <c r="L33" s="3" t="s">
        <v>23</v>
      </c>
      <c r="M33" s="3" t="s">
        <v>23</v>
      </c>
    </row>
    <row r="34" spans="3:13" ht="12.75" x14ac:dyDescent="0.2">
      <c r="C34" s="3" t="s">
        <v>42</v>
      </c>
      <c r="D34" s="3"/>
      <c r="E34" s="3"/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3:13" ht="12.75" x14ac:dyDescent="0.2">
      <c r="C35" s="3" t="s">
        <v>43</v>
      </c>
      <c r="D35" s="3"/>
      <c r="E35" s="3"/>
      <c r="F35" s="3">
        <v>0.24299999999999999</v>
      </c>
      <c r="G35" s="3">
        <v>2.407</v>
      </c>
      <c r="H35" s="3">
        <v>2.2519999999999998</v>
      </c>
      <c r="I35" s="3">
        <v>5.4210000000000003</v>
      </c>
      <c r="J35" s="3">
        <v>3.6139999999999999</v>
      </c>
      <c r="K35" s="3">
        <v>4.1109999999999998</v>
      </c>
      <c r="L35" s="3">
        <v>7.0629999999999997</v>
      </c>
      <c r="M35" s="3">
        <v>15.451000000000001</v>
      </c>
    </row>
    <row r="36" spans="3:13" ht="12.75" x14ac:dyDescent="0.2"/>
    <row r="37" spans="3:13" ht="12.75" x14ac:dyDescent="0.2">
      <c r="C37" s="3" t="s">
        <v>44</v>
      </c>
      <c r="D37" s="3"/>
      <c r="E37" s="3"/>
      <c r="F37" s="3" t="s">
        <v>23</v>
      </c>
      <c r="G37" s="3" t="s">
        <v>23</v>
      </c>
      <c r="H37" s="3" t="s">
        <v>23</v>
      </c>
      <c r="I37" s="3" t="s">
        <v>23</v>
      </c>
      <c r="J37" s="3" t="s">
        <v>23</v>
      </c>
      <c r="K37" s="3" t="s">
        <v>23</v>
      </c>
      <c r="L37" s="3" t="s">
        <v>23</v>
      </c>
      <c r="M37" s="3" t="s">
        <v>23</v>
      </c>
    </row>
    <row r="38" spans="3:13" ht="12.75" x14ac:dyDescent="0.2">
      <c r="C38" s="3" t="s">
        <v>45</v>
      </c>
      <c r="D38" s="3"/>
      <c r="E38" s="3"/>
      <c r="F38" s="3" t="s">
        <v>23</v>
      </c>
      <c r="G38" s="3" t="s">
        <v>23</v>
      </c>
      <c r="H38" s="3" t="s">
        <v>23</v>
      </c>
      <c r="I38" s="3" t="s">
        <v>23</v>
      </c>
      <c r="J38" s="3">
        <v>1.2E-2</v>
      </c>
      <c r="K38" s="3" t="s">
        <v>23</v>
      </c>
      <c r="L38" s="3" t="s">
        <v>23</v>
      </c>
      <c r="M38" s="3" t="s">
        <v>23</v>
      </c>
    </row>
    <row r="39" spans="3:13" ht="12.75" x14ac:dyDescent="0.2">
      <c r="C39" s="3" t="s">
        <v>46</v>
      </c>
      <c r="D39" s="3"/>
      <c r="E39" s="3"/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3:13" ht="12.75" x14ac:dyDescent="0.2">
      <c r="C40" s="3" t="s">
        <v>47</v>
      </c>
      <c r="D40" s="3"/>
      <c r="E40" s="3"/>
      <c r="F40" s="3">
        <v>0.24299999999999999</v>
      </c>
      <c r="G40" s="3">
        <v>2.407</v>
      </c>
      <c r="H40" s="3">
        <v>2.2519999999999998</v>
      </c>
      <c r="I40" s="3">
        <v>5.4210000000000003</v>
      </c>
      <c r="J40" s="3">
        <v>3.6259999999999999</v>
      </c>
      <c r="K40" s="3">
        <v>4.1109999999999998</v>
      </c>
      <c r="L40" s="3">
        <v>7.0629999999999997</v>
      </c>
      <c r="M40" s="3">
        <v>15.451000000000001</v>
      </c>
    </row>
    <row r="41" spans="3:13" ht="12.75" x14ac:dyDescent="0.2"/>
    <row r="42" spans="3:13" ht="12.75" x14ac:dyDescent="0.2">
      <c r="C42" s="3" t="s">
        <v>48</v>
      </c>
      <c r="D42" s="3"/>
      <c r="E42" s="3"/>
      <c r="F42" s="3" t="s">
        <v>23</v>
      </c>
      <c r="G42" s="3">
        <v>58.511000000000003</v>
      </c>
      <c r="H42" s="3">
        <v>59.481000000000002</v>
      </c>
      <c r="I42" s="3">
        <v>84.35</v>
      </c>
      <c r="J42" s="3">
        <v>125.578</v>
      </c>
      <c r="K42" s="3">
        <v>166.12</v>
      </c>
      <c r="L42" s="3">
        <v>180.267</v>
      </c>
      <c r="M42" s="3">
        <v>287.95600000000002</v>
      </c>
    </row>
    <row r="43" spans="3:13" ht="12.75" x14ac:dyDescent="0.2">
      <c r="C43" s="3" t="s">
        <v>49</v>
      </c>
      <c r="D43" s="3"/>
      <c r="E43" s="3"/>
      <c r="F43" s="3" t="s">
        <v>23</v>
      </c>
      <c r="G43" s="3">
        <v>0.76700000000000002</v>
      </c>
      <c r="H43" s="3">
        <v>2.8780000000000001</v>
      </c>
      <c r="I43" s="3">
        <v>5.5549999999999997</v>
      </c>
      <c r="J43" s="3">
        <v>7.7290000000000001</v>
      </c>
      <c r="K43" s="3">
        <v>9.7629999999999999</v>
      </c>
      <c r="L43" s="3">
        <v>8.5440000000000005</v>
      </c>
      <c r="M43" s="3">
        <v>15.499000000000001</v>
      </c>
    </row>
    <row r="44" spans="3:13" ht="12.75" x14ac:dyDescent="0.2">
      <c r="C44" s="3" t="s">
        <v>50</v>
      </c>
      <c r="D44" s="3"/>
      <c r="E44" s="3"/>
      <c r="F44" s="3">
        <v>-33.753</v>
      </c>
      <c r="G44" s="3">
        <v>-35.658000000000001</v>
      </c>
      <c r="H44" s="3">
        <v>-54.353000000000002</v>
      </c>
      <c r="I44" s="3">
        <v>-83.244</v>
      </c>
      <c r="J44" s="3">
        <v>-111.815</v>
      </c>
      <c r="K44" s="3">
        <v>-130.69300000000001</v>
      </c>
      <c r="L44" s="3">
        <v>-163.113</v>
      </c>
      <c r="M44" s="3">
        <v>-232.07400000000001</v>
      </c>
    </row>
    <row r="45" spans="3:13" ht="12.75" x14ac:dyDescent="0.2">
      <c r="C45" s="3" t="s">
        <v>51</v>
      </c>
      <c r="D45" s="3"/>
      <c r="E45" s="3"/>
      <c r="F45" s="3" t="s">
        <v>23</v>
      </c>
      <c r="G45" s="3" t="s">
        <v>23</v>
      </c>
      <c r="H45" s="3" t="s">
        <v>23</v>
      </c>
      <c r="I45" s="3" t="s">
        <v>23</v>
      </c>
      <c r="J45" s="3" t="s">
        <v>23</v>
      </c>
      <c r="K45" s="3" t="s">
        <v>23</v>
      </c>
      <c r="L45" s="3" t="s">
        <v>23</v>
      </c>
      <c r="M45" s="3" t="s">
        <v>23</v>
      </c>
    </row>
    <row r="46" spans="3:13" ht="12.75" x14ac:dyDescent="0.2">
      <c r="C46" s="3" t="s">
        <v>52</v>
      </c>
      <c r="D46" s="3"/>
      <c r="E46" s="3"/>
      <c r="F46" s="3">
        <v>39.863999999999997</v>
      </c>
      <c r="G46" s="3">
        <v>0.124</v>
      </c>
      <c r="H46" s="3">
        <v>-6.5000000000000002E-2</v>
      </c>
      <c r="I46" s="3">
        <v>-0.14399999999999999</v>
      </c>
      <c r="J46" s="3">
        <v>-1.3680000000000001</v>
      </c>
      <c r="K46" s="3">
        <v>-1.6379999999999999</v>
      </c>
      <c r="L46" s="3">
        <v>-2.101</v>
      </c>
      <c r="M46" s="3">
        <v>-0.86799999999999999</v>
      </c>
    </row>
    <row r="47" spans="3:13" ht="12.75" x14ac:dyDescent="0.2">
      <c r="C47" s="3" t="s">
        <v>53</v>
      </c>
      <c r="D47" s="3"/>
      <c r="E47" s="3"/>
      <c r="F47" s="3">
        <v>6.1109999999999998</v>
      </c>
      <c r="G47" s="3">
        <v>23.744</v>
      </c>
      <c r="H47" s="3">
        <v>7.9409999999999998</v>
      </c>
      <c r="I47" s="3">
        <v>6.5170000000000003</v>
      </c>
      <c r="J47" s="3">
        <v>20.123999999999999</v>
      </c>
      <c r="K47" s="3">
        <v>43.552</v>
      </c>
      <c r="L47" s="3">
        <v>23.597000000000001</v>
      </c>
      <c r="M47" s="3">
        <v>70.513000000000005</v>
      </c>
    </row>
    <row r="48" spans="3:13" ht="12.75" x14ac:dyDescent="0.2">
      <c r="C48" s="3" t="s">
        <v>54</v>
      </c>
      <c r="D48" s="3"/>
      <c r="E48" s="3"/>
      <c r="F48" s="3" t="s">
        <v>23</v>
      </c>
      <c r="G48" s="3" t="s">
        <v>23</v>
      </c>
      <c r="H48" s="3" t="s">
        <v>23</v>
      </c>
      <c r="I48" s="3" t="s">
        <v>23</v>
      </c>
      <c r="J48" s="3" t="s">
        <v>23</v>
      </c>
      <c r="K48" s="3" t="s">
        <v>23</v>
      </c>
      <c r="L48" s="3" t="s">
        <v>23</v>
      </c>
      <c r="M48" s="3" t="s">
        <v>23</v>
      </c>
    </row>
    <row r="49" spans="3:13" ht="12.75" x14ac:dyDescent="0.2">
      <c r="C49" s="3" t="s">
        <v>55</v>
      </c>
      <c r="D49" s="3"/>
      <c r="E49" s="3"/>
      <c r="F49" s="3" t="s">
        <v>23</v>
      </c>
      <c r="G49" s="3" t="s">
        <v>23</v>
      </c>
      <c r="H49" s="3" t="s">
        <v>23</v>
      </c>
      <c r="I49" s="3" t="s">
        <v>23</v>
      </c>
      <c r="J49" s="3" t="s">
        <v>23</v>
      </c>
      <c r="K49" s="3" t="s">
        <v>23</v>
      </c>
      <c r="L49" s="3" t="s">
        <v>23</v>
      </c>
      <c r="M49" s="3" t="s">
        <v>23</v>
      </c>
    </row>
    <row r="50" spans="3:13" ht="12.75" x14ac:dyDescent="0.2">
      <c r="C50" s="3" t="s">
        <v>56</v>
      </c>
      <c r="D50" s="3"/>
      <c r="E50" s="3"/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ht="12.75" x14ac:dyDescent="0.2">
      <c r="C51" s="3" t="s">
        <v>57</v>
      </c>
      <c r="D51" s="3"/>
      <c r="E51" s="3"/>
      <c r="F51" s="3">
        <v>6.1109999999999998</v>
      </c>
      <c r="G51" s="3">
        <v>23.744</v>
      </c>
      <c r="H51" s="3">
        <v>7.9409999999999998</v>
      </c>
      <c r="I51" s="3">
        <v>6.5170000000000003</v>
      </c>
      <c r="J51" s="3">
        <v>20.123999999999999</v>
      </c>
      <c r="K51" s="3">
        <v>43.552</v>
      </c>
      <c r="L51" s="3">
        <v>23.597000000000001</v>
      </c>
      <c r="M51" s="3">
        <v>70.513000000000005</v>
      </c>
    </row>
    <row r="52" spans="3:13" ht="12.75" x14ac:dyDescent="0.2"/>
    <row r="53" spans="3:13" ht="12.75" x14ac:dyDescent="0.2">
      <c r="C53" s="3" t="s">
        <v>58</v>
      </c>
      <c r="D53" s="3"/>
      <c r="E53" s="3"/>
      <c r="F53" s="3">
        <v>6.3550000000000004</v>
      </c>
      <c r="G53" s="3">
        <v>26.151</v>
      </c>
      <c r="H53" s="3">
        <v>10.193</v>
      </c>
      <c r="I53" s="3">
        <v>11.938000000000001</v>
      </c>
      <c r="J53" s="3">
        <v>23.75</v>
      </c>
      <c r="K53" s="3">
        <v>47.662999999999997</v>
      </c>
      <c r="L53" s="3">
        <v>30.66</v>
      </c>
      <c r="M53" s="3">
        <v>85.963999999999999</v>
      </c>
    </row>
    <row r="54" spans="3:13" ht="12.75" x14ac:dyDescent="0.2"/>
    <row r="55" spans="3:13" ht="12.75" x14ac:dyDescent="0.2">
      <c r="C55" s="3" t="s">
        <v>59</v>
      </c>
      <c r="D55" s="3"/>
      <c r="E55" s="3"/>
      <c r="F55" s="3">
        <v>0.27100000000000002</v>
      </c>
      <c r="G55" s="3">
        <v>19.465</v>
      </c>
      <c r="H55" s="3">
        <v>2.4169999999999998</v>
      </c>
      <c r="I55" s="3">
        <v>2.4049999999999998</v>
      </c>
      <c r="J55" s="3">
        <v>13.753</v>
      </c>
      <c r="K55" s="3">
        <v>36.326000000000001</v>
      </c>
      <c r="L55" s="3">
        <v>19.417000000000002</v>
      </c>
      <c r="M55" s="3">
        <v>74.915000000000006</v>
      </c>
    </row>
    <row r="56" spans="3:13" ht="12.75" x14ac:dyDescent="0.2">
      <c r="C56" s="3" t="s">
        <v>60</v>
      </c>
      <c r="D56" s="3"/>
      <c r="E56" s="3"/>
      <c r="F56" s="3">
        <v>0</v>
      </c>
      <c r="G56" s="3">
        <v>0</v>
      </c>
      <c r="H56" s="3">
        <v>0</v>
      </c>
      <c r="I56" s="3">
        <v>2.2029999999999998</v>
      </c>
      <c r="J56" s="3">
        <v>7.2999999999999995E-2</v>
      </c>
      <c r="K56" s="3">
        <v>1.2999999999999999E-2</v>
      </c>
      <c r="L56" s="3">
        <v>0</v>
      </c>
      <c r="M56" s="3">
        <v>0</v>
      </c>
    </row>
  </sheetData>
  <mergeCells count="2">
    <mergeCell ref="C2:G2"/>
    <mergeCell ref="C6:F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282B-0110-4D85-98DD-E7BC37CD09FB}">
  <dimension ref="C2:P56"/>
  <sheetViews>
    <sheetView topLeftCell="A2" workbookViewId="0">
      <selection activeCell="F26" sqref="F26:H26"/>
    </sheetView>
  </sheetViews>
  <sheetFormatPr defaultRowHeight="12.75" x14ac:dyDescent="0.2"/>
  <cols>
    <col min="1" max="2" width="2" customWidth="1"/>
    <col min="3" max="3" width="25" customWidth="1"/>
    <col min="4" max="5" width="7.85546875" style="8" customWidth="1"/>
    <col min="6" max="7" width="9.28515625" customWidth="1"/>
    <col min="8" max="16" width="15"/>
    <col min="17" max="18" width="2" customWidth="1"/>
  </cols>
  <sheetData>
    <row r="2" spans="3:16" ht="26.25" x14ac:dyDescent="0.4">
      <c r="C2" s="4" t="s">
        <v>0</v>
      </c>
      <c r="D2" s="4"/>
      <c r="E2" s="4"/>
      <c r="F2" s="4"/>
      <c r="G2" s="4"/>
      <c r="H2" s="5"/>
      <c r="I2" s="5"/>
    </row>
    <row r="3" spans="3:16" x14ac:dyDescent="0.2">
      <c r="C3" s="1" t="s">
        <v>1</v>
      </c>
      <c r="D3" s="9"/>
      <c r="E3" s="9"/>
      <c r="F3" s="1"/>
      <c r="G3" s="1"/>
    </row>
    <row r="6" spans="3:16" ht="15" x14ac:dyDescent="0.25">
      <c r="C6" s="6" t="s">
        <v>61</v>
      </c>
      <c r="D6" s="6"/>
      <c r="E6" s="6"/>
      <c r="F6" s="6"/>
      <c r="G6" s="6"/>
      <c r="H6" s="7"/>
      <c r="I6" s="2"/>
      <c r="J6" s="2"/>
      <c r="K6" s="2"/>
      <c r="L6" s="2"/>
      <c r="M6" s="2"/>
      <c r="N6" s="2"/>
      <c r="O6" s="2"/>
      <c r="P6" s="2"/>
    </row>
    <row r="8" spans="3:16" x14ac:dyDescent="0.2">
      <c r="C8" s="3" t="s">
        <v>3</v>
      </c>
      <c r="D8" s="10"/>
      <c r="E8" s="10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  <c r="N8" s="3"/>
      <c r="O8" s="3"/>
    </row>
    <row r="10" spans="3:16" x14ac:dyDescent="0.2">
      <c r="C10" s="3" t="s">
        <v>12</v>
      </c>
      <c r="D10" s="10">
        <v>2013</v>
      </c>
      <c r="E10" s="10">
        <v>2014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/>
      <c r="O10" s="3"/>
    </row>
    <row r="12" spans="3:16" x14ac:dyDescent="0.2">
      <c r="C12" s="3" t="s">
        <v>62</v>
      </c>
      <c r="D12" s="10"/>
      <c r="E12" s="10"/>
      <c r="F12" s="42">
        <v>0</v>
      </c>
      <c r="G12" s="42">
        <v>0</v>
      </c>
      <c r="H12" s="42">
        <v>0</v>
      </c>
      <c r="I12" s="42">
        <v>0</v>
      </c>
      <c r="J12" s="42">
        <v>0</v>
      </c>
      <c r="K12" s="42">
        <v>0</v>
      </c>
      <c r="L12" s="42">
        <v>0</v>
      </c>
      <c r="M12" s="42">
        <v>0</v>
      </c>
      <c r="N12" s="3"/>
      <c r="O12" s="3"/>
    </row>
    <row r="13" spans="3:16" x14ac:dyDescent="0.2">
      <c r="C13" s="3" t="s">
        <v>63</v>
      </c>
      <c r="D13" s="10"/>
      <c r="E13" s="10"/>
      <c r="F13" s="3" t="s">
        <v>64</v>
      </c>
      <c r="G13" s="3" t="s">
        <v>64</v>
      </c>
      <c r="H13" s="3" t="s">
        <v>64</v>
      </c>
      <c r="I13" s="3" t="s">
        <v>64</v>
      </c>
      <c r="J13" s="3" t="s">
        <v>64</v>
      </c>
      <c r="K13" s="3" t="s">
        <v>64</v>
      </c>
      <c r="L13" s="3" t="s">
        <v>64</v>
      </c>
      <c r="M13" s="3" t="s">
        <v>64</v>
      </c>
      <c r="N13" s="3"/>
      <c r="O13" s="3"/>
    </row>
    <row r="14" spans="3:16" x14ac:dyDescent="0.2">
      <c r="C14" s="3"/>
      <c r="D14" s="10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3:16" x14ac:dyDescent="0.2">
      <c r="C15" s="3" t="s">
        <v>65</v>
      </c>
      <c r="D15" s="10"/>
      <c r="E15" s="10"/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  <c r="O15" s="3"/>
    </row>
    <row r="16" spans="3:16" x14ac:dyDescent="0.2">
      <c r="C16" s="3" t="s">
        <v>66</v>
      </c>
      <c r="D16" s="10"/>
      <c r="E16" s="10"/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  <c r="N16" s="3"/>
      <c r="O16" s="3"/>
    </row>
    <row r="17" spans="3:15" x14ac:dyDescent="0.2">
      <c r="C17" s="3" t="s">
        <v>67</v>
      </c>
      <c r="D17" s="10"/>
      <c r="E17" s="10"/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  <c r="O17" s="3"/>
    </row>
    <row r="18" spans="3:15" x14ac:dyDescent="0.2">
      <c r="C18" s="3"/>
      <c r="D18" s="10"/>
      <c r="E18" s="10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3:15" x14ac:dyDescent="0.2">
      <c r="C19" t="s">
        <v>68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3:15" x14ac:dyDescent="0.2">
      <c r="C20" s="3" t="s">
        <v>69</v>
      </c>
      <c r="D20" s="10"/>
      <c r="E20" s="10"/>
      <c r="F20" s="3">
        <v>-0.11899999999999999</v>
      </c>
      <c r="G20" s="3">
        <v>-0.112</v>
      </c>
      <c r="H20" s="3">
        <v>-0.16300000000000001</v>
      </c>
      <c r="I20" s="3">
        <v>-0.439</v>
      </c>
      <c r="J20" s="3">
        <v>-0.26200000000000001</v>
      </c>
      <c r="K20" s="3">
        <v>-0.378</v>
      </c>
      <c r="L20" s="3">
        <v>-0.31</v>
      </c>
      <c r="M20" s="3">
        <v>-0.33900000000000002</v>
      </c>
      <c r="N20" s="3"/>
      <c r="O20" s="3"/>
    </row>
    <row r="21" spans="3:15" x14ac:dyDescent="0.2">
      <c r="C21" s="3" t="s">
        <v>70</v>
      </c>
      <c r="D21" s="10"/>
      <c r="E21" s="10"/>
      <c r="F21" s="3">
        <v>-0.5</v>
      </c>
      <c r="G21" s="3">
        <v>-0.63300000000000001</v>
      </c>
      <c r="H21" s="3">
        <v>-0.58299999999999996</v>
      </c>
      <c r="I21" s="3">
        <v>-0.59599999999999997</v>
      </c>
      <c r="J21" s="3">
        <v>-0.59</v>
      </c>
      <c r="K21" s="3">
        <v>-0.54400000000000004</v>
      </c>
      <c r="L21" s="3">
        <v>-0.90800000000000003</v>
      </c>
      <c r="M21" s="3">
        <v>-1.3819999999999999</v>
      </c>
      <c r="N21" s="3"/>
      <c r="O21" s="3"/>
    </row>
    <row r="22" spans="3:15" x14ac:dyDescent="0.2">
      <c r="C22" s="3" t="s">
        <v>71</v>
      </c>
      <c r="D22" s="10"/>
      <c r="E22" s="10"/>
      <c r="F22" s="3">
        <v>-11.198</v>
      </c>
      <c r="G22" s="3">
        <v>-7.9210000000000003</v>
      </c>
      <c r="H22" s="3">
        <v>-17.949000000000002</v>
      </c>
      <c r="I22" s="3">
        <v>-27.834</v>
      </c>
      <c r="J22" s="3">
        <v>-27.702000000000002</v>
      </c>
      <c r="K22" s="3">
        <v>-17.925999999999998</v>
      </c>
      <c r="L22" s="3">
        <v>-31.201000000000001</v>
      </c>
      <c r="M22" s="3">
        <v>-69.085999999999999</v>
      </c>
      <c r="N22" s="3"/>
      <c r="O22" s="3"/>
    </row>
    <row r="23" spans="3:15" x14ac:dyDescent="0.2">
      <c r="C23" s="3" t="s">
        <v>72</v>
      </c>
      <c r="D23" s="10"/>
      <c r="E23" s="10"/>
      <c r="F23" s="3">
        <v>-11.817</v>
      </c>
      <c r="G23" s="3">
        <v>-8.6660000000000004</v>
      </c>
      <c r="H23" s="3">
        <v>-18.695</v>
      </c>
      <c r="I23" s="3">
        <v>-28.869</v>
      </c>
      <c r="J23" s="3">
        <v>-28.553999999999998</v>
      </c>
      <c r="K23" s="3">
        <v>-18.847999999999999</v>
      </c>
      <c r="L23" s="3">
        <v>-32.418999999999997</v>
      </c>
      <c r="M23" s="3">
        <v>-70.807000000000002</v>
      </c>
      <c r="N23" s="3"/>
      <c r="O23" s="3"/>
    </row>
    <row r="24" spans="3:15" x14ac:dyDescent="0.2">
      <c r="C24" s="3" t="s">
        <v>73</v>
      </c>
      <c r="D24" s="10"/>
      <c r="E24" s="10"/>
      <c r="F24" s="3">
        <v>-11.817</v>
      </c>
      <c r="G24" s="3">
        <v>-8.6660000000000004</v>
      </c>
      <c r="H24" s="3">
        <v>-18.695</v>
      </c>
      <c r="I24" s="3">
        <v>-28.869</v>
      </c>
      <c r="J24" s="3">
        <v>-28.553999999999998</v>
      </c>
      <c r="K24" s="3">
        <v>-18.847999999999999</v>
      </c>
      <c r="L24" s="3">
        <v>-32.418999999999997</v>
      </c>
      <c r="M24" s="3">
        <v>-70.807000000000002</v>
      </c>
      <c r="N24" s="3"/>
      <c r="O24" s="3"/>
    </row>
    <row r="25" spans="3:15" x14ac:dyDescent="0.2">
      <c r="C25" s="3"/>
      <c r="D25" s="10"/>
      <c r="E25" s="10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3:15" x14ac:dyDescent="0.2">
      <c r="C26" s="3" t="s">
        <v>74</v>
      </c>
      <c r="D26" s="10"/>
      <c r="E26" s="10"/>
      <c r="F26" s="42">
        <v>0</v>
      </c>
      <c r="G26" s="42">
        <v>0</v>
      </c>
      <c r="H26" s="42">
        <v>0</v>
      </c>
      <c r="I26" s="3">
        <v>-2.1999999999999999E-2</v>
      </c>
      <c r="J26" s="3">
        <v>-1.6E-2</v>
      </c>
      <c r="K26" s="3">
        <v>-3.1E-2</v>
      </c>
      <c r="L26" s="3">
        <v>0</v>
      </c>
      <c r="M26" s="3">
        <v>1.8460000000000001</v>
      </c>
      <c r="N26" s="3"/>
      <c r="O26" s="3"/>
    </row>
    <row r="27" spans="3:15" x14ac:dyDescent="0.2">
      <c r="C27" s="3" t="s">
        <v>75</v>
      </c>
      <c r="D27" s="10"/>
      <c r="E27" s="10"/>
      <c r="F27" s="3">
        <v>-11.817</v>
      </c>
      <c r="G27" s="3">
        <v>-8.6660000000000004</v>
      </c>
      <c r="H27" s="3">
        <v>-18.695</v>
      </c>
      <c r="I27" s="3">
        <v>-28.890999999999998</v>
      </c>
      <c r="J27" s="3">
        <v>-28.571000000000002</v>
      </c>
      <c r="K27" s="3">
        <v>-18.879000000000001</v>
      </c>
      <c r="L27" s="3">
        <v>-32.418999999999997</v>
      </c>
      <c r="M27" s="3">
        <v>-68.960999999999999</v>
      </c>
      <c r="N27" s="3"/>
      <c r="O27" s="3"/>
    </row>
    <row r="28" spans="3:15" x14ac:dyDescent="0.2">
      <c r="C28" t="s">
        <v>76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5" x14ac:dyDescent="0.2">
      <c r="C29" s="3" t="s">
        <v>77</v>
      </c>
      <c r="D29" s="10"/>
      <c r="E29" s="10"/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  <c r="O29" s="3"/>
    </row>
    <row r="30" spans="3:15" x14ac:dyDescent="0.2">
      <c r="C30" s="3" t="s">
        <v>78</v>
      </c>
      <c r="D30" s="10"/>
      <c r="E30" s="10"/>
      <c r="F30" s="3">
        <v>-11.817</v>
      </c>
      <c r="G30" s="3">
        <v>-8.6660000000000004</v>
      </c>
      <c r="H30" s="3">
        <v>-18.695</v>
      </c>
      <c r="I30" s="3">
        <v>-28.890999999999998</v>
      </c>
      <c r="J30" s="3">
        <v>-28.571000000000002</v>
      </c>
      <c r="K30" s="3">
        <v>-18.879000000000001</v>
      </c>
      <c r="L30" s="3">
        <v>-32.418999999999997</v>
      </c>
      <c r="M30" s="3">
        <v>-68.960999999999999</v>
      </c>
      <c r="N30" s="3"/>
      <c r="O30" s="3"/>
    </row>
    <row r="31" spans="3:15" x14ac:dyDescent="0.2">
      <c r="C31" s="3"/>
      <c r="D31" s="10"/>
      <c r="E31" s="10"/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3:15" x14ac:dyDescent="0.2">
      <c r="C32" s="3" t="s">
        <v>79</v>
      </c>
      <c r="D32" s="10"/>
      <c r="E32" s="10"/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  <c r="O32" s="3"/>
    </row>
    <row r="33" spans="3:15" x14ac:dyDescent="0.2">
      <c r="C33" s="3" t="s">
        <v>80</v>
      </c>
      <c r="D33" s="10"/>
      <c r="E33" s="10"/>
      <c r="F33" s="3">
        <v>-11.817</v>
      </c>
      <c r="G33" s="3">
        <v>-8.6660000000000004</v>
      </c>
      <c r="H33" s="3">
        <v>-18.695</v>
      </c>
      <c r="I33" s="3">
        <v>-28.890999999999998</v>
      </c>
      <c r="J33" s="3">
        <v>-28.571000000000002</v>
      </c>
      <c r="K33" s="3">
        <v>-18.879000000000001</v>
      </c>
      <c r="L33" s="3">
        <v>-32.418999999999997</v>
      </c>
      <c r="M33" s="3">
        <v>-68.960999999999999</v>
      </c>
      <c r="N33" s="3"/>
      <c r="O33" s="3"/>
    </row>
    <row r="34" spans="3:15" x14ac:dyDescent="0.2">
      <c r="C34" s="3"/>
      <c r="D34" s="10"/>
      <c r="E34" s="10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3:15" x14ac:dyDescent="0.2">
      <c r="C35" s="3" t="s">
        <v>81</v>
      </c>
      <c r="D35" s="10"/>
      <c r="E35" s="10"/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/>
      <c r="O35" s="3"/>
    </row>
    <row r="36" spans="3:15" x14ac:dyDescent="0.2">
      <c r="C36" t="s">
        <v>82</v>
      </c>
      <c r="F36">
        <v>-11.817</v>
      </c>
      <c r="G36">
        <v>-8.6660000000000004</v>
      </c>
      <c r="H36">
        <v>-18.695</v>
      </c>
      <c r="I36">
        <v>-28.890999999999998</v>
      </c>
      <c r="J36">
        <v>-28.571000000000002</v>
      </c>
      <c r="K36">
        <v>-18.879000000000001</v>
      </c>
      <c r="L36">
        <v>-32.418999999999997</v>
      </c>
      <c r="M36">
        <v>-68.960999999999999</v>
      </c>
    </row>
    <row r="37" spans="3:15" x14ac:dyDescent="0.2">
      <c r="C37" s="3"/>
      <c r="D37" s="10"/>
      <c r="E37" s="10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3:15" x14ac:dyDescent="0.2">
      <c r="C38" s="3" t="s">
        <v>83</v>
      </c>
      <c r="D38" s="10"/>
      <c r="E38" s="10"/>
      <c r="F38" s="3">
        <v>-0.23</v>
      </c>
      <c r="G38" s="3">
        <v>-0.16</v>
      </c>
      <c r="H38" s="3">
        <v>-0.3</v>
      </c>
      <c r="I38" s="3">
        <v>-0.41</v>
      </c>
      <c r="J38" s="3">
        <v>-0.37</v>
      </c>
      <c r="K38" s="3">
        <v>-0.19</v>
      </c>
      <c r="L38" s="3">
        <v>-0.28999999999999998</v>
      </c>
      <c r="M38" s="3">
        <v>-0.56999999999999995</v>
      </c>
      <c r="N38" s="3"/>
      <c r="O38" s="3"/>
    </row>
    <row r="39" spans="3:15" x14ac:dyDescent="0.2">
      <c r="C39" s="3" t="s">
        <v>84</v>
      </c>
      <c r="D39" s="10"/>
      <c r="E39" s="10"/>
      <c r="F39" s="3">
        <v>-0.23</v>
      </c>
      <c r="G39" s="3">
        <v>-0.16</v>
      </c>
      <c r="H39" s="3">
        <v>-0.3</v>
      </c>
      <c r="I39" s="3">
        <v>-0.41</v>
      </c>
      <c r="J39" s="3">
        <v>-0.37</v>
      </c>
      <c r="K39" s="3">
        <v>-0.19</v>
      </c>
      <c r="L39" s="3">
        <v>-0.28999999999999998</v>
      </c>
      <c r="M39" s="3">
        <v>-0.56999999999999995</v>
      </c>
      <c r="N39" s="3"/>
      <c r="O39" s="3"/>
    </row>
    <row r="40" spans="3:15" x14ac:dyDescent="0.2">
      <c r="C40" s="3" t="s">
        <v>85</v>
      </c>
      <c r="D40" s="10"/>
      <c r="E40" s="10"/>
      <c r="F40" s="3">
        <v>51.271000000000001</v>
      </c>
      <c r="G40" s="3">
        <v>52.548999999999999</v>
      </c>
      <c r="H40" s="3">
        <v>61.890999999999998</v>
      </c>
      <c r="I40" s="3">
        <v>70.834000000000003</v>
      </c>
      <c r="J40" s="3">
        <v>78.215000000000003</v>
      </c>
      <c r="K40" s="3">
        <v>97.769000000000005</v>
      </c>
      <c r="L40" s="3">
        <v>112.76600000000001</v>
      </c>
      <c r="M40" s="3">
        <v>120.91500000000001</v>
      </c>
      <c r="N40" s="3"/>
      <c r="O40" s="3"/>
    </row>
    <row r="41" spans="3:15" x14ac:dyDescent="0.2">
      <c r="C41" t="s">
        <v>86</v>
      </c>
      <c r="F41">
        <v>51.271000000000001</v>
      </c>
      <c r="G41">
        <v>52.548999999999999</v>
      </c>
      <c r="H41">
        <v>61.890999999999998</v>
      </c>
      <c r="I41">
        <v>70.834000000000003</v>
      </c>
      <c r="J41">
        <v>78.215000000000003</v>
      </c>
      <c r="K41">
        <v>97.769000000000005</v>
      </c>
      <c r="L41">
        <v>112.76600000000001</v>
      </c>
      <c r="M41">
        <v>120.91500000000001</v>
      </c>
    </row>
    <row r="42" spans="3:15" x14ac:dyDescent="0.2">
      <c r="C42" s="3"/>
      <c r="D42" s="10"/>
      <c r="E42" s="10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3:15" x14ac:dyDescent="0.2">
      <c r="C43" s="3" t="s">
        <v>87</v>
      </c>
      <c r="D43" s="10"/>
      <c r="E43" s="10"/>
      <c r="F43" s="3">
        <v>-10.981</v>
      </c>
      <c r="G43" s="3">
        <v>-8.6530000000000005</v>
      </c>
      <c r="H43" s="3">
        <v>-18.702000000000002</v>
      </c>
      <c r="I43" s="42">
        <v>0</v>
      </c>
      <c r="J43" s="42">
        <v>0</v>
      </c>
      <c r="K43" s="42">
        <v>0</v>
      </c>
      <c r="L43" s="42">
        <v>0</v>
      </c>
      <c r="M43" s="3">
        <v>-95.908000000000001</v>
      </c>
      <c r="N43" s="3"/>
      <c r="O43" s="3"/>
    </row>
    <row r="44" spans="3:15" x14ac:dyDescent="0.2">
      <c r="C44" s="3" t="s">
        <v>88</v>
      </c>
      <c r="D44" s="10"/>
      <c r="E44" s="10"/>
      <c r="F44" s="3">
        <v>-10.992000000000001</v>
      </c>
      <c r="G44" s="3">
        <v>-8.66</v>
      </c>
      <c r="H44" s="3">
        <v>-18.709</v>
      </c>
      <c r="I44" s="3">
        <v>-29.076000000000001</v>
      </c>
      <c r="J44" s="3">
        <v>-27.692</v>
      </c>
      <c r="K44" s="3">
        <v>-23.132000000000001</v>
      </c>
      <c r="L44" s="3">
        <v>-45.587000000000003</v>
      </c>
      <c r="M44" s="3">
        <v>-95.924000000000007</v>
      </c>
      <c r="N44" s="3"/>
      <c r="O44" s="3"/>
    </row>
    <row r="45" spans="3:15" x14ac:dyDescent="0.2">
      <c r="C45" s="3"/>
      <c r="D45" s="10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3:15" x14ac:dyDescent="0.2">
      <c r="C46" s="3" t="s">
        <v>89</v>
      </c>
      <c r="D46" s="10"/>
      <c r="E46" s="10"/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  <c r="O46" s="3"/>
    </row>
    <row r="47" spans="3:15" x14ac:dyDescent="0.2">
      <c r="C47" s="3" t="s">
        <v>90</v>
      </c>
      <c r="D47" s="10"/>
      <c r="E47" s="10"/>
      <c r="F47" s="3">
        <v>-10.992000000000001</v>
      </c>
      <c r="G47" s="3">
        <v>-8.66</v>
      </c>
      <c r="H47" s="3">
        <v>-18.709</v>
      </c>
      <c r="I47" s="3">
        <v>-29.076000000000001</v>
      </c>
      <c r="J47" s="3">
        <v>-27.692</v>
      </c>
      <c r="K47" s="3">
        <v>23.114000000000001</v>
      </c>
      <c r="L47" s="3">
        <v>47.014000000000003</v>
      </c>
      <c r="M47" s="3">
        <v>95.525999999999996</v>
      </c>
      <c r="N47" s="3"/>
      <c r="O47" s="3"/>
    </row>
    <row r="48" spans="3:15" x14ac:dyDescent="0.2">
      <c r="C48" s="3" t="s">
        <v>91</v>
      </c>
      <c r="D48" s="10"/>
      <c r="E48" s="10"/>
      <c r="F48" s="3">
        <v>-10.992000000000001</v>
      </c>
      <c r="G48" s="3">
        <v>-8.66</v>
      </c>
      <c r="H48" s="3">
        <v>-18.709</v>
      </c>
      <c r="I48" s="3">
        <v>-29.076000000000001</v>
      </c>
      <c r="J48" s="3">
        <v>-27.692</v>
      </c>
      <c r="K48" s="3">
        <v>-23.132000000000001</v>
      </c>
      <c r="L48" s="3">
        <v>-45.587000000000003</v>
      </c>
      <c r="M48" s="3">
        <v>-95.924000000000007</v>
      </c>
      <c r="N48" s="3"/>
      <c r="O48" s="3"/>
    </row>
    <row r="49" spans="3:15" x14ac:dyDescent="0.2">
      <c r="C49" s="3"/>
      <c r="D49" s="10"/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3:15" x14ac:dyDescent="0.2">
      <c r="C50" s="3"/>
      <c r="D50" s="10"/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x14ac:dyDescent="0.2">
      <c r="C51" s="3"/>
      <c r="D51" s="10"/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</row>
    <row r="53" spans="3:15" x14ac:dyDescent="0.2">
      <c r="C53" s="3"/>
      <c r="D53" s="10"/>
      <c r="E53" s="10"/>
      <c r="F53" s="3"/>
      <c r="G53" s="3"/>
      <c r="H53" s="3"/>
      <c r="I53" s="3"/>
      <c r="J53" s="3"/>
      <c r="K53" s="3"/>
      <c r="L53" s="3"/>
      <c r="M53" s="3"/>
      <c r="N53" s="3"/>
      <c r="O53" s="3"/>
    </row>
    <row r="55" spans="3:15" x14ac:dyDescent="0.2">
      <c r="C55" s="3"/>
      <c r="D55" s="10"/>
      <c r="E55" s="10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3"/>
      <c r="D56" s="10"/>
      <c r="E56" s="10"/>
      <c r="F56" s="3"/>
      <c r="G56" s="3"/>
      <c r="H56" s="3"/>
      <c r="I56" s="3"/>
      <c r="J56" s="3"/>
      <c r="K56" s="3"/>
      <c r="L56" s="3"/>
      <c r="M56" s="3"/>
      <c r="N56" s="3"/>
      <c r="O56" s="3"/>
    </row>
  </sheetData>
  <mergeCells count="2">
    <mergeCell ref="C2:I2"/>
    <mergeCell ref="C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A611-2ECF-4E6B-BAEF-2D1A2D75631C}">
  <dimension ref="C2:P56"/>
  <sheetViews>
    <sheetView workbookViewId="0">
      <selection activeCell="M30" sqref="M30"/>
    </sheetView>
  </sheetViews>
  <sheetFormatPr defaultRowHeight="12.75" x14ac:dyDescent="0.2"/>
  <cols>
    <col min="1" max="2" width="2" customWidth="1"/>
    <col min="3" max="3" width="25" customWidth="1"/>
    <col min="4" max="5" width="10.28515625" style="8" customWidth="1"/>
    <col min="6" max="7" width="9.28515625" customWidth="1"/>
    <col min="17" max="18" width="2" customWidth="1"/>
  </cols>
  <sheetData>
    <row r="2" spans="3:16" ht="26.25" x14ac:dyDescent="0.4">
      <c r="C2" s="4" t="s">
        <v>0</v>
      </c>
      <c r="D2" s="4"/>
      <c r="E2" s="4"/>
      <c r="F2" s="4"/>
      <c r="G2" s="4"/>
      <c r="H2" s="5"/>
      <c r="I2" s="5"/>
    </row>
    <row r="3" spans="3:16" x14ac:dyDescent="0.2">
      <c r="C3" s="1" t="s">
        <v>1</v>
      </c>
      <c r="D3" s="9"/>
      <c r="E3" s="9"/>
      <c r="F3" s="1"/>
      <c r="G3" s="1"/>
    </row>
    <row r="6" spans="3:16" ht="15" x14ac:dyDescent="0.25">
      <c r="C6" s="6" t="s">
        <v>92</v>
      </c>
      <c r="D6" s="6"/>
      <c r="E6" s="6"/>
      <c r="F6" s="6"/>
      <c r="G6" s="6"/>
      <c r="H6" s="7"/>
      <c r="I6" s="2"/>
      <c r="J6" s="2"/>
      <c r="K6" s="2"/>
      <c r="L6" s="2"/>
      <c r="M6" s="2"/>
      <c r="N6" s="2"/>
      <c r="O6" s="2"/>
      <c r="P6" s="2"/>
    </row>
    <row r="8" spans="3:16" x14ac:dyDescent="0.2">
      <c r="C8" s="3" t="s">
        <v>3</v>
      </c>
      <c r="D8" s="10"/>
      <c r="E8" s="10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  <c r="N8" s="3"/>
      <c r="O8" s="3"/>
    </row>
    <row r="10" spans="3:16" x14ac:dyDescent="0.2">
      <c r="C10" s="3" t="s">
        <v>12</v>
      </c>
      <c r="D10" s="10">
        <v>2013</v>
      </c>
      <c r="E10" s="10">
        <v>2014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/>
      <c r="O10" s="3"/>
    </row>
    <row r="12" spans="3:16" x14ac:dyDescent="0.2">
      <c r="C12" s="3" t="s">
        <v>80</v>
      </c>
      <c r="D12" s="10"/>
      <c r="E12" s="10"/>
      <c r="F12" s="3">
        <v>-11.817</v>
      </c>
      <c r="G12" s="3">
        <v>-8.6660000000000004</v>
      </c>
      <c r="H12" s="3">
        <v>-18.695</v>
      </c>
      <c r="I12" s="3">
        <v>-28.890999999999998</v>
      </c>
      <c r="J12" s="3">
        <v>-28.571000000000002</v>
      </c>
      <c r="K12" s="3">
        <v>-18.879000000000001</v>
      </c>
      <c r="L12" s="3">
        <v>-32.418999999999997</v>
      </c>
      <c r="M12" s="3">
        <v>-68.960999999999999</v>
      </c>
      <c r="N12" s="3"/>
      <c r="O12" s="3"/>
    </row>
    <row r="13" spans="3:16" x14ac:dyDescent="0.2">
      <c r="C13" s="3" t="s">
        <v>93</v>
      </c>
      <c r="D13" s="10"/>
      <c r="E13" s="10"/>
      <c r="F13" s="3">
        <v>1.0999999999999999E-2</v>
      </c>
      <c r="G13" s="3">
        <v>7.0000000000000001E-3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  <c r="M13" s="3">
        <v>1.6E-2</v>
      </c>
      <c r="N13" s="3"/>
      <c r="O13" s="3"/>
    </row>
    <row r="14" spans="3:16" x14ac:dyDescent="0.2">
      <c r="C14" s="3" t="s">
        <v>94</v>
      </c>
      <c r="D14" s="10"/>
      <c r="E14" s="10"/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  <c r="O14" s="3"/>
    </row>
    <row r="15" spans="3:16" x14ac:dyDescent="0.2">
      <c r="C15" s="3" t="s">
        <v>95</v>
      </c>
      <c r="D15" s="10"/>
      <c r="E15" s="10"/>
      <c r="F15" s="3">
        <v>0.45800000000000002</v>
      </c>
      <c r="G15" s="3">
        <v>1.1739999999999999</v>
      </c>
      <c r="H15" s="3">
        <v>2.1110000000000002</v>
      </c>
      <c r="I15" s="3">
        <v>2.7210000000000001</v>
      </c>
      <c r="J15" s="3">
        <v>2.4700000000000002</v>
      </c>
      <c r="K15" s="3">
        <v>2.0339999999999998</v>
      </c>
      <c r="L15" s="3">
        <v>3.3010000000000002</v>
      </c>
      <c r="M15" s="3">
        <v>9.4600000000000009</v>
      </c>
      <c r="N15" s="3"/>
      <c r="O15" s="3"/>
    </row>
    <row r="16" spans="3:16" x14ac:dyDescent="0.2">
      <c r="C16" s="3" t="s">
        <v>96</v>
      </c>
      <c r="D16" s="10"/>
      <c r="E16" s="10"/>
      <c r="F16" s="3">
        <v>0.19600000000000001</v>
      </c>
      <c r="G16" s="3">
        <v>-0.48799999999999999</v>
      </c>
      <c r="H16" s="3">
        <v>-0.85</v>
      </c>
      <c r="I16" s="3">
        <v>-1.7669999999999999</v>
      </c>
      <c r="J16" s="3">
        <v>-1.1719999999999999</v>
      </c>
      <c r="K16" s="3">
        <v>-0.71899999999999997</v>
      </c>
      <c r="L16" s="3">
        <v>-0.92800000000000005</v>
      </c>
      <c r="M16" s="3">
        <v>1.536</v>
      </c>
      <c r="N16" s="3"/>
      <c r="O16" s="3"/>
    </row>
    <row r="17" spans="3:15" x14ac:dyDescent="0.2">
      <c r="C17" s="3" t="s">
        <v>97</v>
      </c>
      <c r="D17" s="10"/>
      <c r="E17" s="10"/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  <c r="O17" s="3"/>
    </row>
    <row r="18" spans="3:15" x14ac:dyDescent="0.2">
      <c r="C18" s="3" t="s">
        <v>98</v>
      </c>
      <c r="D18" s="10"/>
      <c r="E18" s="10"/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  <c r="O18" s="3"/>
    </row>
    <row r="19" spans="3:15" x14ac:dyDescent="0.2">
      <c r="C19" t="s">
        <v>99</v>
      </c>
      <c r="F19">
        <v>-1.673</v>
      </c>
      <c r="G19">
        <v>2.4540000000000002</v>
      </c>
      <c r="H19">
        <v>0.23499999999999999</v>
      </c>
      <c r="I19">
        <v>2.0110000000000001</v>
      </c>
      <c r="J19">
        <v>3.355</v>
      </c>
      <c r="K19">
        <v>0.47399999999999998</v>
      </c>
      <c r="L19">
        <v>5.6550000000000002</v>
      </c>
      <c r="M19">
        <v>12.664999999999999</v>
      </c>
    </row>
    <row r="20" spans="3:15" x14ac:dyDescent="0.2">
      <c r="C20" s="3" t="s">
        <v>100</v>
      </c>
      <c r="D20" s="10"/>
      <c r="E20" s="10"/>
      <c r="F20" s="3">
        <v>-12.824</v>
      </c>
      <c r="G20" s="3">
        <v>-5.5190000000000001</v>
      </c>
      <c r="H20" s="3">
        <v>-17.199000000000002</v>
      </c>
      <c r="I20" s="3">
        <v>-25.925999999999998</v>
      </c>
      <c r="J20" s="3">
        <v>-23.917999999999999</v>
      </c>
      <c r="K20" s="3">
        <v>-17.09</v>
      </c>
      <c r="L20" s="3">
        <v>-24.391999999999999</v>
      </c>
      <c r="M20" s="3">
        <v>-45.284999999999997</v>
      </c>
      <c r="N20" s="3"/>
      <c r="O20" s="3"/>
    </row>
    <row r="21" spans="3:15" x14ac:dyDescent="0.2">
      <c r="C21" s="3"/>
      <c r="D21" s="10"/>
      <c r="E21" s="10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3:15" x14ac:dyDescent="0.2">
      <c r="C22" s="3" t="s">
        <v>101</v>
      </c>
      <c r="D22" s="10"/>
      <c r="E22" s="10"/>
      <c r="F22" s="3">
        <v>-0.30499999999999999</v>
      </c>
      <c r="G22" s="3">
        <v>-0.75700000000000001</v>
      </c>
      <c r="H22" s="3">
        <v>-0.39800000000000002</v>
      </c>
      <c r="I22" s="3">
        <v>-0.52900000000000003</v>
      </c>
      <c r="J22" s="3">
        <v>-0.65500000000000003</v>
      </c>
      <c r="K22" s="3">
        <v>-0.20799999999999999</v>
      </c>
      <c r="L22" s="3">
        <v>-1.28</v>
      </c>
      <c r="M22" s="3">
        <v>-1.4079999999999999</v>
      </c>
      <c r="N22" s="3"/>
      <c r="O22" s="3"/>
    </row>
    <row r="23" spans="3:15" x14ac:dyDescent="0.2">
      <c r="C23" s="3" t="s">
        <v>102</v>
      </c>
      <c r="D23" s="10"/>
      <c r="E23" s="10"/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  <c r="O23" s="3"/>
    </row>
    <row r="24" spans="3:15" x14ac:dyDescent="0.2">
      <c r="C24" s="3" t="s">
        <v>103</v>
      </c>
      <c r="D24" s="10"/>
      <c r="E24" s="10"/>
      <c r="F24" s="3">
        <v>0</v>
      </c>
      <c r="G24" s="3">
        <v>0</v>
      </c>
      <c r="H24" s="3">
        <v>0</v>
      </c>
      <c r="I24" s="3">
        <v>6.5000000000000002E-2</v>
      </c>
      <c r="J24" s="3">
        <v>0</v>
      </c>
      <c r="K24" s="3">
        <v>0</v>
      </c>
      <c r="L24" s="3">
        <v>0</v>
      </c>
      <c r="M24" s="3">
        <v>0</v>
      </c>
      <c r="N24" s="3"/>
      <c r="O24" s="3"/>
    </row>
    <row r="25" spans="3:15" x14ac:dyDescent="0.2">
      <c r="C25" s="3" t="s">
        <v>104</v>
      </c>
      <c r="D25" s="10"/>
      <c r="E25" s="10"/>
      <c r="F25" s="3">
        <v>-0.30499999999999999</v>
      </c>
      <c r="G25" s="3">
        <v>-0.75700000000000001</v>
      </c>
      <c r="H25" s="3">
        <v>-0.39800000000000002</v>
      </c>
      <c r="I25" s="3">
        <v>-0.46400000000000002</v>
      </c>
      <c r="J25" s="3">
        <v>-0.65500000000000003</v>
      </c>
      <c r="K25" s="3">
        <v>-0.20799999999999999</v>
      </c>
      <c r="L25" s="3">
        <v>-1.28</v>
      </c>
      <c r="M25" s="3">
        <v>-1.4079999999999999</v>
      </c>
      <c r="N25" s="3"/>
      <c r="O25" s="3"/>
    </row>
    <row r="26" spans="3:15" x14ac:dyDescent="0.2">
      <c r="C26" s="3"/>
      <c r="D26" s="10"/>
      <c r="E26" s="10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3:15" x14ac:dyDescent="0.2">
      <c r="C27" s="3" t="s">
        <v>105</v>
      </c>
      <c r="D27" s="10"/>
      <c r="E27" s="10"/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  <c r="O27" s="3"/>
    </row>
    <row r="28" spans="3:15" x14ac:dyDescent="0.2">
      <c r="C28" t="s">
        <v>106</v>
      </c>
      <c r="F28" t="s">
        <v>3</v>
      </c>
      <c r="G28" t="s">
        <v>3</v>
      </c>
      <c r="H28" t="s">
        <v>3</v>
      </c>
      <c r="I28" t="s">
        <v>3</v>
      </c>
      <c r="J28" t="s">
        <v>3</v>
      </c>
      <c r="K28" t="s">
        <v>3</v>
      </c>
      <c r="L28" t="s">
        <v>3</v>
      </c>
      <c r="M28" t="s">
        <v>3</v>
      </c>
    </row>
    <row r="29" spans="3:15" x14ac:dyDescent="0.2">
      <c r="C29" s="3" t="s">
        <v>107</v>
      </c>
      <c r="D29" s="10"/>
      <c r="E29" s="10"/>
      <c r="F29" s="3" t="s">
        <v>3</v>
      </c>
      <c r="G29" s="3" t="s">
        <v>3</v>
      </c>
      <c r="H29" s="3" t="s">
        <v>3</v>
      </c>
      <c r="I29" s="3" t="s">
        <v>3</v>
      </c>
      <c r="J29" s="3">
        <v>16.603000000000002</v>
      </c>
      <c r="K29" s="3">
        <v>1.351</v>
      </c>
      <c r="L29" s="3" t="s">
        <v>3</v>
      </c>
      <c r="M29" s="3" t="s">
        <v>3</v>
      </c>
      <c r="N29" s="3"/>
      <c r="O29" s="3"/>
    </row>
    <row r="30" spans="3:15" x14ac:dyDescent="0.2">
      <c r="C30" s="3" t="s">
        <v>108</v>
      </c>
      <c r="D30" s="10"/>
      <c r="E30" s="10"/>
      <c r="F30" s="42">
        <v>0</v>
      </c>
      <c r="G30" s="42">
        <v>0</v>
      </c>
      <c r="H30" s="42">
        <v>0</v>
      </c>
      <c r="I30" s="42">
        <v>0</v>
      </c>
      <c r="J30" s="3">
        <v>-18.556999999999999</v>
      </c>
      <c r="K30" s="3">
        <v>-1.411</v>
      </c>
      <c r="L30" s="3">
        <v>-1.2E-2</v>
      </c>
      <c r="M30" s="42">
        <v>0</v>
      </c>
      <c r="N30" s="3"/>
      <c r="O30" s="3"/>
    </row>
    <row r="31" spans="3:15" x14ac:dyDescent="0.2">
      <c r="C31" s="3" t="s">
        <v>109</v>
      </c>
      <c r="D31" s="10"/>
      <c r="E31" s="10"/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  <c r="N31" s="3"/>
      <c r="O31" s="3"/>
    </row>
    <row r="32" spans="3:15" x14ac:dyDescent="0.2">
      <c r="C32" s="3" t="s">
        <v>110</v>
      </c>
      <c r="D32" s="10"/>
      <c r="E32" s="10"/>
      <c r="F32" s="3">
        <v>5.65</v>
      </c>
      <c r="G32" s="3">
        <v>25.263999999999999</v>
      </c>
      <c r="H32" s="3">
        <v>0.97</v>
      </c>
      <c r="I32" s="3">
        <v>26.92</v>
      </c>
      <c r="J32" s="3">
        <v>39.588000000000001</v>
      </c>
      <c r="K32" s="3">
        <v>40.514000000000003</v>
      </c>
      <c r="L32" s="3">
        <v>9.6270000000000007</v>
      </c>
      <c r="M32" s="3">
        <v>105.184</v>
      </c>
      <c r="N32" s="3"/>
      <c r="O32" s="3"/>
    </row>
    <row r="33" spans="3:15" x14ac:dyDescent="0.2">
      <c r="C33" s="3" t="s">
        <v>111</v>
      </c>
      <c r="D33" s="10"/>
      <c r="E33" s="10"/>
      <c r="F33" s="3">
        <v>5.65</v>
      </c>
      <c r="G33" s="3">
        <v>25.263999999999999</v>
      </c>
      <c r="H33" s="3">
        <v>0.97</v>
      </c>
      <c r="I33" s="3">
        <v>26.92</v>
      </c>
      <c r="J33" s="3">
        <v>37.634</v>
      </c>
      <c r="K33" s="3">
        <v>40.454999999999998</v>
      </c>
      <c r="L33" s="3">
        <v>9.6140000000000008</v>
      </c>
      <c r="M33" s="3">
        <v>105.184</v>
      </c>
      <c r="N33" s="3"/>
      <c r="O33" s="3"/>
    </row>
    <row r="34" spans="3:15" x14ac:dyDescent="0.2">
      <c r="C34" s="3"/>
      <c r="D34" s="10"/>
      <c r="E34" s="10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3:15" x14ac:dyDescent="0.2">
      <c r="C35" s="3" t="s">
        <v>112</v>
      </c>
      <c r="D35" s="10"/>
      <c r="E35" s="10"/>
      <c r="F35" s="3" t="s">
        <v>3</v>
      </c>
      <c r="G35" s="3">
        <v>0.27100000000000002</v>
      </c>
      <c r="H35" s="3">
        <v>19.465</v>
      </c>
      <c r="I35" s="3">
        <v>2.4169999999999998</v>
      </c>
      <c r="J35" s="3">
        <v>2.4049999999999998</v>
      </c>
      <c r="K35" s="3">
        <v>13.753</v>
      </c>
      <c r="L35" s="3">
        <v>36.326000000000001</v>
      </c>
      <c r="M35" s="3">
        <v>19.417000000000002</v>
      </c>
      <c r="N35" s="3"/>
      <c r="O35" s="3"/>
    </row>
    <row r="36" spans="3:15" x14ac:dyDescent="0.2">
      <c r="C36" t="s">
        <v>113</v>
      </c>
      <c r="F36">
        <v>7.8E-2</v>
      </c>
      <c r="G36">
        <v>0.20499999999999999</v>
      </c>
      <c r="H36">
        <v>-0.42099999999999999</v>
      </c>
      <c r="I36">
        <v>-0.54300000000000004</v>
      </c>
      <c r="J36">
        <v>-1.7130000000000001</v>
      </c>
      <c r="K36">
        <v>-0.58499999999999996</v>
      </c>
      <c r="L36">
        <v>-0.85099999999999998</v>
      </c>
      <c r="M36">
        <v>-2.9929999999999999</v>
      </c>
    </row>
    <row r="37" spans="3:15" x14ac:dyDescent="0.2">
      <c r="C37" s="3" t="s">
        <v>114</v>
      </c>
      <c r="D37" s="10"/>
      <c r="E37" s="10"/>
      <c r="F37" s="3" t="s">
        <v>3</v>
      </c>
      <c r="G37" s="3">
        <v>18.989000000000001</v>
      </c>
      <c r="H37" s="3">
        <v>-16.626999999999999</v>
      </c>
      <c r="I37" s="3">
        <v>0.53</v>
      </c>
      <c r="J37" s="3">
        <v>13.061</v>
      </c>
      <c r="K37" s="3">
        <v>23.158000000000001</v>
      </c>
      <c r="L37" s="3">
        <v>-16.058</v>
      </c>
      <c r="M37" s="3">
        <v>58.491</v>
      </c>
      <c r="N37" s="3"/>
      <c r="O37" s="3"/>
    </row>
    <row r="38" spans="3:15" x14ac:dyDescent="0.2">
      <c r="C38" s="3" t="s">
        <v>115</v>
      </c>
      <c r="D38" s="10"/>
      <c r="E38" s="10"/>
      <c r="F38" s="3">
        <v>0.27100000000000002</v>
      </c>
      <c r="G38" s="3">
        <v>19.465</v>
      </c>
      <c r="H38" s="3">
        <v>2.4169999999999998</v>
      </c>
      <c r="I38" s="3">
        <v>2.4049999999999998</v>
      </c>
      <c r="J38" s="3">
        <v>13.753</v>
      </c>
      <c r="K38" s="3">
        <v>36.326000000000001</v>
      </c>
      <c r="L38" s="3">
        <v>19.417000000000002</v>
      </c>
      <c r="M38" s="3">
        <v>74.915000000000006</v>
      </c>
      <c r="N38" s="3"/>
      <c r="O38" s="3"/>
    </row>
    <row r="39" spans="3:15" x14ac:dyDescent="0.2">
      <c r="C39" s="3"/>
      <c r="D39" s="10"/>
      <c r="E39" s="10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3:15" x14ac:dyDescent="0.2">
      <c r="C40" s="3" t="s">
        <v>116</v>
      </c>
      <c r="D40" s="10"/>
      <c r="E40" s="10"/>
      <c r="F40" s="3">
        <v>-13.129</v>
      </c>
      <c r="G40" s="3">
        <v>-6.2750000000000004</v>
      </c>
      <c r="H40" s="3">
        <v>-17.597000000000001</v>
      </c>
      <c r="I40" s="3">
        <v>-26.454999999999998</v>
      </c>
      <c r="J40" s="3">
        <v>-24.573</v>
      </c>
      <c r="K40" s="3">
        <v>-17.297000000000001</v>
      </c>
      <c r="L40" s="3">
        <v>-25.672000000000001</v>
      </c>
      <c r="M40" s="3">
        <v>-46.692999999999998</v>
      </c>
      <c r="N40" s="3"/>
      <c r="O40" s="3"/>
    </row>
    <row r="41" spans="3:15" x14ac:dyDescent="0.2">
      <c r="C41" t="s">
        <v>117</v>
      </c>
      <c r="F41" t="s">
        <v>3</v>
      </c>
      <c r="G41" t="s">
        <v>3</v>
      </c>
      <c r="H41" t="s">
        <v>3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</row>
    <row r="42" spans="3:15" x14ac:dyDescent="0.2">
      <c r="C42" s="3"/>
      <c r="D42" s="10"/>
      <c r="E42" s="10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3:15" x14ac:dyDescent="0.2">
      <c r="C43" s="3"/>
      <c r="D43" s="10"/>
      <c r="E43" s="10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3:15" x14ac:dyDescent="0.2">
      <c r="C44" s="3"/>
      <c r="D44" s="10"/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3:15" x14ac:dyDescent="0.2">
      <c r="C45" s="3"/>
      <c r="D45" s="10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3:15" x14ac:dyDescent="0.2">
      <c r="C46" s="3"/>
      <c r="D46" s="10"/>
      <c r="E46" s="10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3:15" x14ac:dyDescent="0.2">
      <c r="C47" s="3"/>
      <c r="D47" s="10"/>
      <c r="E47" s="10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3:15" x14ac:dyDescent="0.2">
      <c r="C48" s="3"/>
      <c r="D48" s="10"/>
      <c r="E48" s="10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3:15" x14ac:dyDescent="0.2">
      <c r="C49" s="3"/>
      <c r="D49" s="10"/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3:15" x14ac:dyDescent="0.2">
      <c r="C50" s="3"/>
      <c r="D50" s="10"/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x14ac:dyDescent="0.2">
      <c r="C51" s="3"/>
      <c r="D51" s="10"/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</row>
    <row r="53" spans="3:15" x14ac:dyDescent="0.2">
      <c r="C53" s="3"/>
      <c r="D53" s="10"/>
      <c r="E53" s="10"/>
      <c r="F53" s="3"/>
      <c r="G53" s="3"/>
      <c r="H53" s="3"/>
      <c r="I53" s="3"/>
      <c r="J53" s="3"/>
      <c r="K53" s="3"/>
      <c r="L53" s="3"/>
      <c r="M53" s="3"/>
      <c r="N53" s="3"/>
      <c r="O53" s="3"/>
    </row>
    <row r="55" spans="3:15" x14ac:dyDescent="0.2">
      <c r="C55" s="3"/>
      <c r="D55" s="10"/>
      <c r="E55" s="10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3"/>
      <c r="D56" s="10"/>
      <c r="E56" s="10"/>
      <c r="F56" s="3"/>
      <c r="G56" s="3"/>
      <c r="H56" s="3"/>
      <c r="I56" s="3"/>
      <c r="J56" s="3"/>
      <c r="K56" s="3"/>
      <c r="L56" s="3"/>
      <c r="M56" s="3"/>
      <c r="N56" s="3"/>
      <c r="O56" s="3"/>
    </row>
  </sheetData>
  <mergeCells count="2">
    <mergeCell ref="C2:I2"/>
    <mergeCell ref="C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D79BC-FA36-426B-A208-36202D15B012}">
  <dimension ref="C2:P56"/>
  <sheetViews>
    <sheetView workbookViewId="0">
      <selection activeCell="G40" sqref="G40"/>
    </sheetView>
  </sheetViews>
  <sheetFormatPr defaultRowHeight="12.75" x14ac:dyDescent="0.2"/>
  <cols>
    <col min="1" max="2" width="2" customWidth="1"/>
    <col min="3" max="3" width="25" customWidth="1"/>
    <col min="4" max="5" width="8.28515625" style="8" customWidth="1"/>
    <col min="6" max="7" width="9.28515625" customWidth="1"/>
    <col min="17" max="18" width="2" customWidth="1"/>
  </cols>
  <sheetData>
    <row r="2" spans="3:16" ht="26.25" x14ac:dyDescent="0.4">
      <c r="C2" s="4" t="s">
        <v>0</v>
      </c>
      <c r="D2" s="4"/>
      <c r="E2" s="4"/>
      <c r="F2" s="4"/>
      <c r="G2" s="4"/>
      <c r="H2" s="5"/>
      <c r="I2" s="5"/>
    </row>
    <row r="3" spans="3:16" x14ac:dyDescent="0.2">
      <c r="C3" s="1" t="s">
        <v>1</v>
      </c>
      <c r="D3" s="9"/>
      <c r="E3" s="9"/>
      <c r="F3" s="1"/>
      <c r="G3" s="1"/>
    </row>
    <row r="6" spans="3:16" ht="15" x14ac:dyDescent="0.25">
      <c r="C6" s="6" t="s">
        <v>118</v>
      </c>
      <c r="D6" s="6"/>
      <c r="E6" s="6"/>
      <c r="F6" s="6"/>
      <c r="G6" s="6"/>
      <c r="H6" s="7"/>
      <c r="I6" s="2"/>
      <c r="J6" s="2"/>
      <c r="K6" s="2"/>
      <c r="L6" s="2"/>
      <c r="M6" s="2"/>
      <c r="N6" s="2"/>
      <c r="O6" s="2"/>
      <c r="P6" s="2"/>
    </row>
    <row r="8" spans="3:16" x14ac:dyDescent="0.2">
      <c r="C8" s="3" t="s">
        <v>3</v>
      </c>
      <c r="D8" s="10"/>
      <c r="E8" s="10"/>
      <c r="F8" s="3" t="s">
        <v>4</v>
      </c>
      <c r="G8" s="3" t="s">
        <v>5</v>
      </c>
      <c r="H8" s="3" t="s">
        <v>6</v>
      </c>
      <c r="I8" s="3" t="s">
        <v>7</v>
      </c>
      <c r="J8" s="3" t="s">
        <v>8</v>
      </c>
      <c r="K8" s="3" t="s">
        <v>9</v>
      </c>
      <c r="L8" s="3" t="s">
        <v>10</v>
      </c>
      <c r="M8" s="3" t="s">
        <v>11</v>
      </c>
      <c r="N8" s="3"/>
      <c r="O8" s="3"/>
    </row>
    <row r="10" spans="3:16" x14ac:dyDescent="0.2">
      <c r="C10" s="3" t="s">
        <v>12</v>
      </c>
      <c r="D10" s="10">
        <v>2013</v>
      </c>
      <c r="E10" s="10">
        <v>2014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17</v>
      </c>
      <c r="K10" s="3" t="s">
        <v>18</v>
      </c>
      <c r="L10" s="3" t="s">
        <v>19</v>
      </c>
      <c r="M10" s="3" t="s">
        <v>20</v>
      </c>
      <c r="N10" s="3"/>
      <c r="O10" s="3"/>
    </row>
    <row r="12" spans="3:16" x14ac:dyDescent="0.2">
      <c r="C12" s="3" t="s">
        <v>119</v>
      </c>
      <c r="D12" s="10"/>
      <c r="E12" s="10"/>
      <c r="F12" s="3" t="s">
        <v>3</v>
      </c>
      <c r="G12" s="3">
        <v>1.75</v>
      </c>
      <c r="H12" s="3">
        <v>2.41</v>
      </c>
      <c r="I12" s="3">
        <v>2.2000000000000002</v>
      </c>
      <c r="J12" s="3">
        <v>2</v>
      </c>
      <c r="K12" s="3">
        <v>1.93</v>
      </c>
      <c r="L12" s="3">
        <v>12.77</v>
      </c>
      <c r="M12" s="3">
        <v>23.24</v>
      </c>
      <c r="N12" s="3"/>
      <c r="O12" s="3"/>
    </row>
    <row r="13" spans="3:16" x14ac:dyDescent="0.2">
      <c r="C13" s="3" t="s">
        <v>120</v>
      </c>
      <c r="D13" s="10"/>
      <c r="E13" s="10"/>
      <c r="F13" s="3" t="s">
        <v>3</v>
      </c>
      <c r="G13" s="3">
        <v>107.43</v>
      </c>
      <c r="H13" s="3">
        <v>150.04900000000001</v>
      </c>
      <c r="I13" s="3">
        <v>159.66499999999999</v>
      </c>
      <c r="J13" s="3">
        <v>176.43700000000001</v>
      </c>
      <c r="K13" s="3">
        <v>213.78800000000001</v>
      </c>
      <c r="L13" s="3" t="s">
        <v>121</v>
      </c>
      <c r="M13" s="3" t="s">
        <v>122</v>
      </c>
      <c r="N13" s="3"/>
      <c r="O13" s="3"/>
    </row>
    <row r="14" spans="3:16" x14ac:dyDescent="0.2">
      <c r="C14" s="3"/>
      <c r="D14" s="10"/>
      <c r="E14" s="10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3:16" x14ac:dyDescent="0.2">
      <c r="C15" s="3" t="s">
        <v>123</v>
      </c>
      <c r="D15" s="10"/>
      <c r="E15" s="10"/>
      <c r="F15" s="3" t="s">
        <v>3</v>
      </c>
      <c r="G15" s="3">
        <v>104.788</v>
      </c>
      <c r="H15" s="3">
        <v>144.41</v>
      </c>
      <c r="I15" s="3">
        <v>156.40899999999999</v>
      </c>
      <c r="J15" s="3">
        <v>157.078</v>
      </c>
      <c r="K15" s="3">
        <v>175.232</v>
      </c>
      <c r="L15" s="3" t="s">
        <v>124</v>
      </c>
      <c r="M15" s="3" t="s">
        <v>125</v>
      </c>
      <c r="N15" s="3"/>
      <c r="O15" s="3"/>
    </row>
    <row r="16" spans="3:16" x14ac:dyDescent="0.2">
      <c r="C16" s="3" t="s">
        <v>126</v>
      </c>
      <c r="D16" s="10"/>
      <c r="E16" s="10"/>
      <c r="F16" s="3" t="s">
        <v>127</v>
      </c>
      <c r="G16" s="3">
        <v>104.788</v>
      </c>
      <c r="H16" s="3">
        <v>144.41</v>
      </c>
      <c r="I16" s="3">
        <v>156.40899999999999</v>
      </c>
      <c r="J16" s="3">
        <v>157.078</v>
      </c>
      <c r="K16" s="3">
        <v>175.232</v>
      </c>
      <c r="L16" s="3" t="s">
        <v>124</v>
      </c>
      <c r="M16" s="3" t="s">
        <v>128</v>
      </c>
      <c r="N16" s="3"/>
      <c r="O16" s="3"/>
    </row>
    <row r="17" spans="3:15" x14ac:dyDescent="0.2">
      <c r="C17" s="3" t="s">
        <v>129</v>
      </c>
      <c r="D17" s="10"/>
      <c r="E17" s="10"/>
      <c r="F17" s="3" t="s">
        <v>127</v>
      </c>
      <c r="G17" s="3" t="s">
        <v>130</v>
      </c>
      <c r="H17" s="3" t="s">
        <v>131</v>
      </c>
      <c r="I17" s="3" t="s">
        <v>127</v>
      </c>
      <c r="J17" s="3" t="s">
        <v>127</v>
      </c>
      <c r="K17" s="3" t="s">
        <v>127</v>
      </c>
      <c r="L17" s="3" t="s">
        <v>127</v>
      </c>
      <c r="M17" s="3" t="s">
        <v>132</v>
      </c>
      <c r="N17" s="3"/>
      <c r="O17" s="3"/>
    </row>
    <row r="18" spans="3:15" x14ac:dyDescent="0.2">
      <c r="C18" s="3" t="s">
        <v>133</v>
      </c>
      <c r="D18" s="10"/>
      <c r="E18" s="10"/>
      <c r="F18" s="3" t="s">
        <v>127</v>
      </c>
      <c r="G18" s="3" t="s">
        <v>134</v>
      </c>
      <c r="H18" s="3" t="s">
        <v>131</v>
      </c>
      <c r="I18" s="3" t="s">
        <v>135</v>
      </c>
      <c r="J18" s="3" t="s">
        <v>136</v>
      </c>
      <c r="K18" s="3" t="s">
        <v>137</v>
      </c>
      <c r="L18" s="3" t="s">
        <v>138</v>
      </c>
      <c r="M18" s="3" t="s">
        <v>132</v>
      </c>
      <c r="N18" s="3"/>
      <c r="O18" s="3"/>
    </row>
    <row r="19" spans="3:15" x14ac:dyDescent="0.2">
      <c r="C19" t="s">
        <v>139</v>
      </c>
      <c r="F19" t="s">
        <v>127</v>
      </c>
      <c r="G19" t="s">
        <v>140</v>
      </c>
      <c r="H19" t="s">
        <v>141</v>
      </c>
      <c r="I19" t="s">
        <v>142</v>
      </c>
      <c r="J19" t="s">
        <v>143</v>
      </c>
      <c r="K19" t="s">
        <v>144</v>
      </c>
      <c r="L19" t="s">
        <v>127</v>
      </c>
      <c r="M19" t="s">
        <v>145</v>
      </c>
    </row>
    <row r="20" spans="3:15" x14ac:dyDescent="0.2">
      <c r="C20" s="3" t="s">
        <v>146</v>
      </c>
      <c r="D20" s="10"/>
      <c r="E20" s="10"/>
      <c r="F20" s="3" t="s">
        <v>64</v>
      </c>
      <c r="G20" s="3" t="s">
        <v>147</v>
      </c>
      <c r="H20" s="3" t="s">
        <v>148</v>
      </c>
      <c r="I20" s="3" t="s">
        <v>149</v>
      </c>
      <c r="J20" s="3" t="s">
        <v>131</v>
      </c>
      <c r="K20" s="3" t="s">
        <v>150</v>
      </c>
      <c r="L20" s="3" t="s">
        <v>151</v>
      </c>
      <c r="M20" s="3" t="s">
        <v>152</v>
      </c>
      <c r="N20" s="3"/>
      <c r="O20" s="3"/>
    </row>
    <row r="21" spans="3:15" x14ac:dyDescent="0.2">
      <c r="C21" s="3" t="s">
        <v>153</v>
      </c>
      <c r="D21" s="10"/>
      <c r="E21" s="10"/>
      <c r="F21" s="3" t="s">
        <v>64</v>
      </c>
      <c r="G21" s="3" t="s">
        <v>154</v>
      </c>
      <c r="H21" s="3" t="s">
        <v>155</v>
      </c>
      <c r="I21" s="3" t="s">
        <v>156</v>
      </c>
      <c r="J21" s="3" t="s">
        <v>157</v>
      </c>
      <c r="K21" s="3" t="s">
        <v>158</v>
      </c>
      <c r="L21" s="3" t="s">
        <v>159</v>
      </c>
      <c r="M21" s="3" t="s">
        <v>160</v>
      </c>
      <c r="N21" s="3"/>
      <c r="O21" s="3"/>
    </row>
    <row r="22" spans="3:15" x14ac:dyDescent="0.2">
      <c r="C22" s="3" t="s">
        <v>161</v>
      </c>
      <c r="D22" s="10"/>
      <c r="E22" s="10"/>
      <c r="F22" s="3" t="s">
        <v>127</v>
      </c>
      <c r="G22" s="3" t="s">
        <v>127</v>
      </c>
      <c r="H22" s="3" t="s">
        <v>127</v>
      </c>
      <c r="I22" s="3" t="s">
        <v>127</v>
      </c>
      <c r="J22" s="3" t="s">
        <v>127</v>
      </c>
      <c r="K22" s="3" t="s">
        <v>127</v>
      </c>
      <c r="L22" s="3" t="s">
        <v>127</v>
      </c>
      <c r="M22" s="3" t="s">
        <v>127</v>
      </c>
      <c r="N22" s="3"/>
      <c r="O22" s="3"/>
    </row>
    <row r="23" spans="3:15" x14ac:dyDescent="0.2">
      <c r="C23" s="3"/>
      <c r="D23" s="10"/>
      <c r="E23" s="10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3:15" x14ac:dyDescent="0.2">
      <c r="C24" s="3" t="s">
        <v>162</v>
      </c>
      <c r="D24" s="10"/>
      <c r="E24" s="10"/>
      <c r="F24" s="3" t="s">
        <v>127</v>
      </c>
      <c r="G24" s="3" t="s">
        <v>163</v>
      </c>
      <c r="H24" s="3" t="s">
        <v>164</v>
      </c>
      <c r="I24" s="3" t="s">
        <v>165</v>
      </c>
      <c r="J24" s="3" t="s">
        <v>166</v>
      </c>
      <c r="K24" s="3" t="s">
        <v>167</v>
      </c>
      <c r="L24" s="3" t="s">
        <v>168</v>
      </c>
      <c r="M24" s="3" t="s">
        <v>169</v>
      </c>
      <c r="N24" s="3"/>
      <c r="O24" s="3"/>
    </row>
    <row r="25" spans="3:15" x14ac:dyDescent="0.2">
      <c r="C25" s="3" t="s">
        <v>170</v>
      </c>
      <c r="D25" s="10"/>
      <c r="E25" s="10"/>
      <c r="F25" s="3" t="s">
        <v>127</v>
      </c>
      <c r="G25" s="3" t="s">
        <v>171</v>
      </c>
      <c r="H25" s="3" t="s">
        <v>171</v>
      </c>
      <c r="I25" s="3" t="s">
        <v>172</v>
      </c>
      <c r="J25" s="3" t="s">
        <v>173</v>
      </c>
      <c r="K25" s="3" t="s">
        <v>174</v>
      </c>
      <c r="L25" s="3" t="s">
        <v>175</v>
      </c>
      <c r="M25" s="3" t="s">
        <v>176</v>
      </c>
      <c r="N25" s="3"/>
      <c r="O25" s="3"/>
    </row>
    <row r="26" spans="3:15" x14ac:dyDescent="0.2">
      <c r="C26" s="3" t="s">
        <v>177</v>
      </c>
      <c r="D26" s="10"/>
      <c r="E26" s="10"/>
      <c r="F26" s="3" t="s">
        <v>127</v>
      </c>
      <c r="G26" s="3" t="s">
        <v>178</v>
      </c>
      <c r="H26" s="3" t="s">
        <v>167</v>
      </c>
      <c r="I26" s="3" t="s">
        <v>149</v>
      </c>
      <c r="J26" s="3" t="s">
        <v>179</v>
      </c>
      <c r="K26" s="3" t="s">
        <v>180</v>
      </c>
      <c r="L26" s="3" t="s">
        <v>181</v>
      </c>
      <c r="M26" s="3" t="s">
        <v>182</v>
      </c>
      <c r="N26" s="3"/>
      <c r="O26" s="3"/>
    </row>
    <row r="27" spans="3:15" x14ac:dyDescent="0.2">
      <c r="C27" s="3" t="s">
        <v>183</v>
      </c>
      <c r="D27" s="10"/>
      <c r="E27" s="10"/>
      <c r="F27" s="3" t="s">
        <v>127</v>
      </c>
      <c r="G27" s="3" t="s">
        <v>127</v>
      </c>
      <c r="H27" s="3" t="s">
        <v>127</v>
      </c>
      <c r="I27" s="3" t="s">
        <v>127</v>
      </c>
      <c r="J27" s="3" t="s">
        <v>127</v>
      </c>
      <c r="K27" s="3" t="s">
        <v>127</v>
      </c>
      <c r="L27" s="3" t="s">
        <v>127</v>
      </c>
      <c r="M27" s="3" t="s">
        <v>127</v>
      </c>
      <c r="N27" s="3"/>
      <c r="O27" s="3"/>
    </row>
    <row r="29" spans="3:15" x14ac:dyDescent="0.2">
      <c r="C29" s="3" t="s">
        <v>184</v>
      </c>
      <c r="D29" s="10"/>
      <c r="E29" s="10"/>
      <c r="F29" s="3">
        <v>0.9</v>
      </c>
      <c r="G29" s="3">
        <v>11.4</v>
      </c>
      <c r="H29" s="3">
        <v>-21.8</v>
      </c>
      <c r="I29" s="3">
        <v>-34.9</v>
      </c>
      <c r="J29" s="3">
        <v>-10.6</v>
      </c>
      <c r="K29" s="3">
        <v>6.7</v>
      </c>
      <c r="L29" s="3">
        <v>-17.8</v>
      </c>
      <c r="M29" s="3">
        <v>-3.7</v>
      </c>
      <c r="N29" s="3"/>
      <c r="O29" s="3"/>
    </row>
    <row r="30" spans="3:15" x14ac:dyDescent="0.2">
      <c r="C30" s="3" t="s">
        <v>185</v>
      </c>
      <c r="D30" s="10"/>
      <c r="E30" s="10"/>
      <c r="F30" s="3">
        <v>1</v>
      </c>
      <c r="G30" s="3">
        <v>4</v>
      </c>
      <c r="H30" s="3">
        <v>1</v>
      </c>
      <c r="I30" s="3">
        <v>0</v>
      </c>
      <c r="J30" s="3">
        <v>4</v>
      </c>
      <c r="K30" s="3">
        <v>4</v>
      </c>
      <c r="L30" s="3">
        <v>1</v>
      </c>
      <c r="M30" s="3">
        <v>3</v>
      </c>
      <c r="N30" s="3"/>
      <c r="O30" s="3"/>
    </row>
    <row r="31" spans="3:15" x14ac:dyDescent="0.2">
      <c r="C31" s="3" t="s">
        <v>186</v>
      </c>
      <c r="D31" s="10"/>
      <c r="E31" s="10"/>
      <c r="F31" s="3" t="s">
        <v>3</v>
      </c>
      <c r="G31" s="3" t="s">
        <v>3</v>
      </c>
      <c r="H31" s="3" t="s">
        <v>3</v>
      </c>
      <c r="I31" s="3" t="s">
        <v>3</v>
      </c>
      <c r="J31" s="3" t="s">
        <v>3</v>
      </c>
      <c r="K31" s="3" t="s">
        <v>3</v>
      </c>
      <c r="L31" s="3" t="s">
        <v>3</v>
      </c>
      <c r="M31" s="3" t="s">
        <v>3</v>
      </c>
      <c r="N31" s="3"/>
      <c r="O31" s="3"/>
    </row>
    <row r="32" spans="3:15" x14ac:dyDescent="0.2">
      <c r="C32" s="3" t="s">
        <v>187</v>
      </c>
      <c r="D32" s="10"/>
      <c r="E32" s="10"/>
      <c r="F32" s="3" t="s">
        <v>3</v>
      </c>
      <c r="G32" s="3" t="s">
        <v>188</v>
      </c>
      <c r="H32" s="3" t="s">
        <v>188</v>
      </c>
      <c r="I32" s="3" t="s">
        <v>188</v>
      </c>
      <c r="J32" s="3" t="s">
        <v>188</v>
      </c>
      <c r="K32" s="3" t="s">
        <v>188</v>
      </c>
      <c r="L32" s="3" t="s">
        <v>188</v>
      </c>
      <c r="M32" s="3" t="s">
        <v>188</v>
      </c>
      <c r="N32" s="3"/>
      <c r="O32" s="3"/>
    </row>
    <row r="33" spans="3:15" x14ac:dyDescent="0.2">
      <c r="C33" s="3"/>
      <c r="D33" s="10"/>
      <c r="E33" s="10"/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3:15" x14ac:dyDescent="0.2">
      <c r="C34" s="3"/>
      <c r="D34" s="10"/>
      <c r="E34" s="10"/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3:15" x14ac:dyDescent="0.2">
      <c r="C35" s="3"/>
      <c r="D35" s="10"/>
      <c r="E35" s="10"/>
      <c r="F35" s="3"/>
      <c r="G35" s="3"/>
      <c r="H35" s="3"/>
      <c r="I35" s="3"/>
      <c r="J35" s="3"/>
      <c r="K35" s="3"/>
      <c r="L35" s="3"/>
      <c r="M35" s="3"/>
      <c r="N35" s="3"/>
      <c r="O35" s="3"/>
    </row>
    <row r="37" spans="3:15" x14ac:dyDescent="0.2">
      <c r="C37" s="3"/>
      <c r="D37" s="10"/>
      <c r="E37" s="10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3:15" x14ac:dyDescent="0.2">
      <c r="C38" s="3"/>
      <c r="D38" s="10"/>
      <c r="E38" s="10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3:15" x14ac:dyDescent="0.2">
      <c r="C39" s="3"/>
      <c r="D39" s="10"/>
      <c r="E39" s="10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3:15" x14ac:dyDescent="0.2">
      <c r="C40" s="3"/>
      <c r="D40" s="10"/>
      <c r="E40" s="10"/>
      <c r="F40" s="3"/>
      <c r="G40" s="3"/>
      <c r="H40" s="3"/>
      <c r="I40" s="3"/>
      <c r="J40" s="3"/>
      <c r="K40" s="3"/>
      <c r="L40" s="3"/>
      <c r="M40" s="3"/>
      <c r="N40" s="3"/>
      <c r="O40" s="3"/>
    </row>
    <row r="42" spans="3:15" x14ac:dyDescent="0.2">
      <c r="C42" s="3"/>
      <c r="D42" s="10"/>
      <c r="E42" s="10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3:15" x14ac:dyDescent="0.2">
      <c r="C43" s="3"/>
      <c r="D43" s="10"/>
      <c r="E43" s="10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3:15" x14ac:dyDescent="0.2">
      <c r="C44" s="3"/>
      <c r="D44" s="10"/>
      <c r="E44" s="10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3:15" x14ac:dyDescent="0.2">
      <c r="C45" s="3"/>
      <c r="D45" s="10"/>
      <c r="E45" s="10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3:15" x14ac:dyDescent="0.2">
      <c r="C46" s="3"/>
      <c r="D46" s="10"/>
      <c r="E46" s="10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3:15" x14ac:dyDescent="0.2">
      <c r="C47" s="3"/>
      <c r="D47" s="10"/>
      <c r="E47" s="10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3:15" x14ac:dyDescent="0.2">
      <c r="C48" s="3"/>
      <c r="D48" s="10"/>
      <c r="E48" s="10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3:15" x14ac:dyDescent="0.2">
      <c r="C49" s="3"/>
      <c r="D49" s="10"/>
      <c r="E49" s="10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3:15" x14ac:dyDescent="0.2">
      <c r="C50" s="3"/>
      <c r="D50" s="10"/>
      <c r="E50" s="10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3:15" x14ac:dyDescent="0.2">
      <c r="C51" s="3"/>
      <c r="D51" s="10"/>
      <c r="E51" s="10"/>
      <c r="F51" s="3"/>
      <c r="G51" s="3"/>
      <c r="H51" s="3"/>
      <c r="I51" s="3"/>
      <c r="J51" s="3"/>
      <c r="K51" s="3"/>
      <c r="L51" s="3"/>
      <c r="M51" s="3"/>
      <c r="N51" s="3"/>
      <c r="O51" s="3"/>
    </row>
    <row r="53" spans="3:15" x14ac:dyDescent="0.2">
      <c r="C53" s="3"/>
      <c r="D53" s="10"/>
      <c r="E53" s="10"/>
      <c r="F53" s="3"/>
      <c r="G53" s="3"/>
      <c r="H53" s="3"/>
      <c r="I53" s="3"/>
      <c r="J53" s="3"/>
      <c r="K53" s="3"/>
      <c r="L53" s="3"/>
      <c r="M53" s="3"/>
      <c r="N53" s="3"/>
      <c r="O53" s="3"/>
    </row>
    <row r="55" spans="3:15" x14ac:dyDescent="0.2">
      <c r="C55" s="3"/>
      <c r="D55" s="10"/>
      <c r="E55" s="10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3"/>
      <c r="D56" s="10"/>
      <c r="E56" s="10"/>
      <c r="F56" s="3"/>
      <c r="G56" s="3"/>
      <c r="H56" s="3"/>
      <c r="I56" s="3"/>
      <c r="J56" s="3"/>
      <c r="K56" s="3"/>
      <c r="L56" s="3"/>
      <c r="M56" s="3"/>
      <c r="N56" s="3"/>
      <c r="O56" s="3"/>
    </row>
  </sheetData>
  <mergeCells count="2">
    <mergeCell ref="C2:I2"/>
    <mergeCell ref="C6:H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89CB-12CA-4F65-9227-F997403CFD81}">
  <dimension ref="A3:BJ22"/>
  <sheetViews>
    <sheetView showGridLines="0" tabSelected="1" topLeftCell="V1" workbookViewId="0">
      <selection activeCell="AK22" sqref="AK22"/>
    </sheetView>
  </sheetViews>
  <sheetFormatPr defaultRowHeight="15.75" x14ac:dyDescent="0.2"/>
  <cols>
    <col min="1" max="1" width="21.42578125" style="11" customWidth="1"/>
    <col min="2" max="2" width="32.7109375" style="11" customWidth="1"/>
    <col min="3" max="3" width="32.7109375" style="31" customWidth="1"/>
    <col min="4" max="6" width="32.7109375" style="13" customWidth="1"/>
    <col min="7" max="7" width="10" style="13" customWidth="1"/>
    <col min="8" max="12" width="31.28515625" style="13" customWidth="1"/>
    <col min="13" max="13" width="8.5703125" style="13" customWidth="1"/>
    <col min="14" max="17" width="19.28515625" style="15" customWidth="1"/>
    <col min="18" max="20" width="19.5703125" style="15" customWidth="1"/>
    <col min="21" max="21" width="9.140625" style="15"/>
    <col min="22" max="25" width="21.28515625" style="15" customWidth="1"/>
    <col min="26" max="26" width="9.140625" style="15"/>
    <col min="27" max="35" width="16.140625" style="15" customWidth="1"/>
    <col min="36" max="36" width="2.85546875" style="15" customWidth="1"/>
    <col min="37" max="38" width="16.140625" style="15" customWidth="1"/>
    <col min="39" max="41" width="9.140625" style="15"/>
    <col min="42" max="16384" width="9.140625" style="16"/>
  </cols>
  <sheetData>
    <row r="3" spans="1:62" ht="18" x14ac:dyDescent="0.2">
      <c r="B3" s="12" t="s">
        <v>189</v>
      </c>
      <c r="C3" s="12"/>
      <c r="D3" s="12"/>
      <c r="E3" s="12"/>
      <c r="F3" s="12"/>
      <c r="H3" s="12" t="s">
        <v>190</v>
      </c>
      <c r="I3" s="12"/>
      <c r="J3" s="12"/>
      <c r="K3" s="12"/>
      <c r="L3" s="12"/>
      <c r="N3" s="14" t="s">
        <v>191</v>
      </c>
      <c r="O3" s="14"/>
      <c r="P3" s="14"/>
      <c r="Q3" s="14"/>
      <c r="R3" s="14"/>
      <c r="S3" s="14"/>
      <c r="T3" s="14"/>
      <c r="V3" s="12" t="s">
        <v>192</v>
      </c>
      <c r="W3" s="12"/>
      <c r="X3" s="12"/>
      <c r="Y3" s="12"/>
      <c r="AA3" s="12" t="s">
        <v>193</v>
      </c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</row>
    <row r="4" spans="1:62" ht="47.25" x14ac:dyDescent="0.2">
      <c r="B4" s="17" t="s">
        <v>194</v>
      </c>
      <c r="C4" s="18" t="s">
        <v>195</v>
      </c>
      <c r="D4" s="17" t="s">
        <v>196</v>
      </c>
      <c r="E4" s="18" t="s">
        <v>197</v>
      </c>
      <c r="F4" s="17" t="s">
        <v>198</v>
      </c>
      <c r="H4" s="19" t="s">
        <v>199</v>
      </c>
      <c r="I4" s="20" t="s">
        <v>200</v>
      </c>
      <c r="J4" s="19" t="s">
        <v>201</v>
      </c>
      <c r="K4" s="20" t="s">
        <v>202</v>
      </c>
      <c r="L4" s="19" t="s">
        <v>203</v>
      </c>
      <c r="N4" s="21" t="s">
        <v>204</v>
      </c>
      <c r="O4" s="22" t="s">
        <v>205</v>
      </c>
      <c r="P4" s="21" t="s">
        <v>206</v>
      </c>
      <c r="Q4" s="22" t="s">
        <v>207</v>
      </c>
      <c r="R4" s="21" t="s">
        <v>208</v>
      </c>
      <c r="S4" s="22" t="s">
        <v>209</v>
      </c>
      <c r="T4" s="21" t="s">
        <v>210</v>
      </c>
      <c r="V4" s="22" t="s">
        <v>211</v>
      </c>
      <c r="W4" s="21" t="s">
        <v>212</v>
      </c>
      <c r="X4" s="22" t="s">
        <v>213</v>
      </c>
      <c r="Y4" s="21" t="s">
        <v>214</v>
      </c>
      <c r="AA4" s="23" t="s">
        <v>87</v>
      </c>
      <c r="AB4" s="24" t="s">
        <v>129</v>
      </c>
      <c r="AC4" s="23" t="s">
        <v>133</v>
      </c>
      <c r="AD4" s="24" t="s">
        <v>146</v>
      </c>
      <c r="AE4" s="23" t="s">
        <v>153</v>
      </c>
      <c r="AF4" s="24" t="s">
        <v>161</v>
      </c>
      <c r="AG4" s="23" t="s">
        <v>162</v>
      </c>
      <c r="AH4" s="24" t="s">
        <v>170</v>
      </c>
      <c r="AI4" s="23" t="s">
        <v>186</v>
      </c>
      <c r="AJ4" s="25"/>
      <c r="AK4" s="24" t="s">
        <v>184</v>
      </c>
      <c r="AL4" s="23" t="s">
        <v>185</v>
      </c>
    </row>
    <row r="5" spans="1:62" ht="63" x14ac:dyDescent="0.2">
      <c r="A5" s="26" t="s">
        <v>215</v>
      </c>
      <c r="B5" s="21" t="s">
        <v>216</v>
      </c>
      <c r="C5" s="27" t="s">
        <v>217</v>
      </c>
      <c r="D5" s="28" t="s">
        <v>218</v>
      </c>
      <c r="E5" s="22" t="s">
        <v>219</v>
      </c>
      <c r="F5" s="21" t="s">
        <v>216</v>
      </c>
      <c r="H5" s="22" t="s">
        <v>220</v>
      </c>
      <c r="I5" s="21" t="s">
        <v>221</v>
      </c>
      <c r="J5" s="22" t="s">
        <v>222</v>
      </c>
      <c r="K5" s="21" t="s">
        <v>223</v>
      </c>
      <c r="L5" s="22" t="s">
        <v>224</v>
      </c>
      <c r="N5" s="21" t="s">
        <v>225</v>
      </c>
      <c r="O5" s="22" t="s">
        <v>226</v>
      </c>
      <c r="P5" s="21" t="s">
        <v>227</v>
      </c>
      <c r="Q5" s="22" t="s">
        <v>228</v>
      </c>
      <c r="R5" s="21" t="s">
        <v>229</v>
      </c>
      <c r="S5" s="22" t="s">
        <v>230</v>
      </c>
      <c r="T5" s="21" t="s">
        <v>231</v>
      </c>
      <c r="V5" s="22" t="s">
        <v>232</v>
      </c>
      <c r="W5" s="21" t="s">
        <v>233</v>
      </c>
      <c r="X5" s="22" t="s">
        <v>234</v>
      </c>
      <c r="Y5" s="21" t="s">
        <v>235</v>
      </c>
      <c r="AA5" s="29"/>
      <c r="AB5" s="30"/>
      <c r="AC5" s="29"/>
      <c r="AD5" s="30"/>
      <c r="AE5" s="29"/>
      <c r="AF5" s="30"/>
      <c r="AG5" s="29"/>
      <c r="AH5" s="30"/>
      <c r="AI5" s="29"/>
      <c r="AK5" s="30"/>
      <c r="AL5" s="29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</row>
    <row r="6" spans="1:62" x14ac:dyDescent="0.2">
      <c r="G6" s="32"/>
      <c r="H6" s="32"/>
      <c r="I6" s="32"/>
      <c r="J6" s="32"/>
      <c r="K6" s="32"/>
      <c r="L6" s="32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</row>
    <row r="7" spans="1:62" ht="18" x14ac:dyDescent="0.2">
      <c r="A7" s="33">
        <v>2013</v>
      </c>
      <c r="B7" s="34" t="e">
        <f>sheet!D18/sheet!D35</f>
        <v>#DIV/0!</v>
      </c>
      <c r="C7" s="34" t="e">
        <f>(sheet!D18-sheet!D15)/sheet!D35</f>
        <v>#DIV/0!</v>
      </c>
      <c r="D7" s="34" t="e">
        <f>sheet!D12/sheet!D35</f>
        <v>#DIV/0!</v>
      </c>
      <c r="E7" s="34" t="e">
        <f>Sheet2!D20/sheet!D35</f>
        <v>#DIV/0!</v>
      </c>
      <c r="F7" s="34" t="e">
        <f>sheet!D18/sheet!D35</f>
        <v>#DIV/0!</v>
      </c>
      <c r="G7" s="32"/>
      <c r="H7" s="35" t="e">
        <f>Sheet1!D33/sheet!D51</f>
        <v>#DIV/0!</v>
      </c>
      <c r="I7" s="35" t="e">
        <f>Sheet1!D33/Sheet1!D12</f>
        <v>#DIV/0!</v>
      </c>
      <c r="J7" s="35" t="e">
        <f>Sheet1!D12/sheet!D27</f>
        <v>#DIV/0!</v>
      </c>
      <c r="K7" s="35" t="e">
        <f>Sheet1!D30/sheet!D27</f>
        <v>#DIV/0!</v>
      </c>
      <c r="L7" s="35">
        <f>Sheet1!D38</f>
        <v>0</v>
      </c>
      <c r="M7" s="32"/>
      <c r="N7" s="35" t="e">
        <f>sheet!D40/sheet!D27</f>
        <v>#DIV/0!</v>
      </c>
      <c r="O7" s="35" t="e">
        <f>sheet!D51/sheet!D27</f>
        <v>#DIV/0!</v>
      </c>
      <c r="P7" s="35" t="e">
        <f>sheet!D40/sheet!D51</f>
        <v>#DIV/0!</v>
      </c>
      <c r="Q7" s="34" t="e">
        <f>Sheet1!D24/Sheet1!D26</f>
        <v>#DIV/0!</v>
      </c>
      <c r="R7" s="34" t="e">
        <f>ABS(Sheet2!D20/(Sheet1!D26+Sheet2!D30))</f>
        <v>#DIV/0!</v>
      </c>
      <c r="S7" s="34" t="e">
        <f>sheet!D40/Sheet1!D43</f>
        <v>#DIV/0!</v>
      </c>
      <c r="T7" s="34" t="e">
        <f>Sheet2!D20/sheet!D40</f>
        <v>#DIV/0!</v>
      </c>
      <c r="V7" s="34" t="e">
        <f>ABS(Sheet1!D15/sheet!D15)</f>
        <v>#DIV/0!</v>
      </c>
      <c r="W7" s="34" t="e">
        <f>Sheet1!D12/sheet!D14</f>
        <v>#DIV/0!</v>
      </c>
      <c r="X7" s="34" t="e">
        <f>Sheet1!D12/sheet!D27</f>
        <v>#DIV/0!</v>
      </c>
      <c r="Y7" s="34" t="e">
        <f>Sheet1!D12/(sheet!D18-sheet!D35)</f>
        <v>#DIV/0!</v>
      </c>
      <c r="AA7" s="20">
        <f>Sheet1!D43</f>
        <v>0</v>
      </c>
      <c r="AB7" s="20">
        <f>Sheet3!D17</f>
        <v>0</v>
      </c>
      <c r="AC7" s="20">
        <f>Sheet3!D18</f>
        <v>0</v>
      </c>
      <c r="AD7" s="20">
        <f>Sheet3!D20</f>
        <v>0</v>
      </c>
      <c r="AE7" s="20">
        <f>Sheet3!D21</f>
        <v>0</v>
      </c>
      <c r="AF7" s="20">
        <f>Sheet3!D22</f>
        <v>0</v>
      </c>
      <c r="AG7" s="20">
        <f>Sheet3!D24</f>
        <v>0</v>
      </c>
      <c r="AH7" s="20">
        <f>Sheet3!D25</f>
        <v>0</v>
      </c>
      <c r="AI7" s="20">
        <f>Sheet3!D31</f>
        <v>0</v>
      </c>
      <c r="AK7" s="20">
        <f>Sheet3!D29</f>
        <v>0</v>
      </c>
      <c r="AL7" s="20">
        <f>Sheet3!D30</f>
        <v>0</v>
      </c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</row>
    <row r="8" spans="1:62" s="40" customFormat="1" ht="18" x14ac:dyDescent="0.2">
      <c r="A8" s="36">
        <v>2014</v>
      </c>
      <c r="B8" s="37" t="e">
        <f>sheet!E18/sheet!E35</f>
        <v>#DIV/0!</v>
      </c>
      <c r="C8" s="37" t="e">
        <f>(sheet!E18-sheet!E15)/sheet!E35</f>
        <v>#DIV/0!</v>
      </c>
      <c r="D8" s="37" t="e">
        <f>sheet!E12/sheet!E35</f>
        <v>#DIV/0!</v>
      </c>
      <c r="E8" s="37" t="e">
        <f>Sheet2!E20/sheet!E35</f>
        <v>#DIV/0!</v>
      </c>
      <c r="F8" s="37" t="e">
        <f>sheet!E18/sheet!E35</f>
        <v>#DIV/0!</v>
      </c>
      <c r="G8" s="32"/>
      <c r="H8" s="38" t="e">
        <f>Sheet1!E33/sheet!E51</f>
        <v>#DIV/0!</v>
      </c>
      <c r="I8" s="38" t="e">
        <f>Sheet1!E33/Sheet1!E12</f>
        <v>#DIV/0!</v>
      </c>
      <c r="J8" s="38" t="e">
        <f>Sheet1!E12/sheet!E27</f>
        <v>#DIV/0!</v>
      </c>
      <c r="K8" s="38" t="e">
        <f>Sheet1!E30/sheet!E27</f>
        <v>#DIV/0!</v>
      </c>
      <c r="L8" s="38">
        <f>Sheet1!E38</f>
        <v>0</v>
      </c>
      <c r="M8" s="32"/>
      <c r="N8" s="38" t="e">
        <f>sheet!E40/sheet!E27</f>
        <v>#DIV/0!</v>
      </c>
      <c r="O8" s="38" t="e">
        <f>sheet!E51/sheet!E27</f>
        <v>#DIV/0!</v>
      </c>
      <c r="P8" s="38" t="e">
        <f>sheet!E40/sheet!E51</f>
        <v>#DIV/0!</v>
      </c>
      <c r="Q8" s="37" t="e">
        <f>Sheet1!E24/Sheet1!E26</f>
        <v>#DIV/0!</v>
      </c>
      <c r="R8" s="37" t="e">
        <f>ABS(Sheet2!E20/(Sheet1!E26+Sheet2!E30))</f>
        <v>#DIV/0!</v>
      </c>
      <c r="S8" s="37" t="e">
        <f>sheet!E40/Sheet1!E43</f>
        <v>#DIV/0!</v>
      </c>
      <c r="T8" s="37" t="e">
        <f>Sheet2!E20/sheet!E40</f>
        <v>#DIV/0!</v>
      </c>
      <c r="U8" s="15"/>
      <c r="V8" s="37" t="e">
        <f>ABS(Sheet1!E15/sheet!E15)</f>
        <v>#DIV/0!</v>
      </c>
      <c r="W8" s="37" t="e">
        <f>Sheet1!E12/sheet!E14</f>
        <v>#DIV/0!</v>
      </c>
      <c r="X8" s="37" t="e">
        <f>Sheet1!E12/sheet!E27</f>
        <v>#DIV/0!</v>
      </c>
      <c r="Y8" s="37" t="e">
        <f>Sheet1!E12/(sheet!E18-sheet!E35)</f>
        <v>#DIV/0!</v>
      </c>
      <c r="Z8" s="15"/>
      <c r="AA8" s="39">
        <f>Sheet1!E43</f>
        <v>0</v>
      </c>
      <c r="AB8" s="39">
        <f>Sheet3!E17</f>
        <v>0</v>
      </c>
      <c r="AC8" s="39">
        <f>Sheet3!E18</f>
        <v>0</v>
      </c>
      <c r="AD8" s="39">
        <f>Sheet3!E20</f>
        <v>0</v>
      </c>
      <c r="AE8" s="39">
        <f>Sheet3!E21</f>
        <v>0</v>
      </c>
      <c r="AF8" s="39">
        <f>Sheet3!E22</f>
        <v>0</v>
      </c>
      <c r="AG8" s="39">
        <f>Sheet3!E24</f>
        <v>0</v>
      </c>
      <c r="AH8" s="39">
        <f>Sheet3!E25</f>
        <v>0</v>
      </c>
      <c r="AI8" s="39">
        <f>Sheet3!E31</f>
        <v>0</v>
      </c>
      <c r="AK8" s="39">
        <f>Sheet3!E29</f>
        <v>0</v>
      </c>
      <c r="AL8" s="39">
        <f>Sheet3!E30</f>
        <v>0</v>
      </c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</row>
    <row r="9" spans="1:62" ht="18" x14ac:dyDescent="0.2">
      <c r="A9" s="33">
        <v>2015</v>
      </c>
      <c r="B9" s="34">
        <f>sheet!F18/sheet!F35</f>
        <v>1.6625514403292183</v>
      </c>
      <c r="C9" s="34">
        <f>(sheet!F18-sheet!F15)/sheet!F35</f>
        <v>1.6625514403292183</v>
      </c>
      <c r="D9" s="34">
        <f>sheet!F12/sheet!F35</f>
        <v>1.1152263374485598</v>
      </c>
      <c r="E9" s="34">
        <f>Sheet2!F20/sheet!F35</f>
        <v>-52.773662551440331</v>
      </c>
      <c r="F9" s="34">
        <f>sheet!F18/sheet!F35</f>
        <v>1.6625514403292183</v>
      </c>
      <c r="G9" s="32"/>
      <c r="H9" s="35">
        <f>Sheet1!F33/sheet!F51</f>
        <v>-1.9337260677466863</v>
      </c>
      <c r="I9" s="35" t="e">
        <f>Sheet1!F33/Sheet1!F12</f>
        <v>#DIV/0!</v>
      </c>
      <c r="J9" s="35">
        <f>Sheet1!F12/sheet!F27</f>
        <v>0</v>
      </c>
      <c r="K9" s="35">
        <f>Sheet1!F30/sheet!F27</f>
        <v>-1.8594807238394964</v>
      </c>
      <c r="L9" s="35">
        <f>Sheet1!F38</f>
        <v>-0.23</v>
      </c>
      <c r="M9" s="32"/>
      <c r="N9" s="35">
        <f>sheet!F40/sheet!F27</f>
        <v>3.8237608182533432E-2</v>
      </c>
      <c r="O9" s="35">
        <f>sheet!F51/sheet!F27</f>
        <v>0.96160503540519271</v>
      </c>
      <c r="P9" s="35">
        <f>sheet!F40/sheet!F51</f>
        <v>3.9764359351988215E-2</v>
      </c>
      <c r="Q9" s="34" t="e">
        <f>Sheet1!F24/Sheet1!F26</f>
        <v>#DIV/0!</v>
      </c>
      <c r="R9" s="34" t="e">
        <f>ABS(Sheet2!F20/(Sheet1!F26+Sheet2!F30))</f>
        <v>#DIV/0!</v>
      </c>
      <c r="S9" s="34">
        <f>sheet!F40/Sheet1!F43</f>
        <v>-2.2129132137328113E-2</v>
      </c>
      <c r="T9" s="34">
        <f>Sheet2!F20/sheet!F40</f>
        <v>-52.773662551440331</v>
      </c>
      <c r="V9" s="34" t="e">
        <f>ABS(Sheet1!F15/sheet!F15)</f>
        <v>#DIV/0!</v>
      </c>
      <c r="W9" s="34" t="e">
        <f>Sheet1!F12/sheet!F14</f>
        <v>#DIV/0!</v>
      </c>
      <c r="X9" s="34">
        <f>Sheet1!F12/sheet!F27</f>
        <v>0</v>
      </c>
      <c r="Y9" s="34">
        <f>Sheet1!F12/(sheet!F18-sheet!F35)</f>
        <v>0</v>
      </c>
      <c r="AA9" s="20">
        <f>Sheet1!F43</f>
        <v>-10.981</v>
      </c>
      <c r="AB9" s="20" t="str">
        <f>Sheet3!F17</f>
        <v>NA</v>
      </c>
      <c r="AC9" s="20" t="str">
        <f>Sheet3!F18</f>
        <v>NA</v>
      </c>
      <c r="AD9" s="20" t="str">
        <f>Sheet3!F20</f>
        <v>NM</v>
      </c>
      <c r="AE9" s="20" t="str">
        <f>Sheet3!F21</f>
        <v>NM</v>
      </c>
      <c r="AF9" s="20" t="str">
        <f>Sheet3!F22</f>
        <v>NA</v>
      </c>
      <c r="AG9" s="20" t="str">
        <f>Sheet3!F24</f>
        <v>NA</v>
      </c>
      <c r="AH9" s="20" t="str">
        <f>Sheet3!F25</f>
        <v>NA</v>
      </c>
      <c r="AI9" s="20" t="str">
        <f>Sheet3!F31</f>
        <v/>
      </c>
      <c r="AK9" s="20">
        <f>Sheet3!F29</f>
        <v>0.9</v>
      </c>
      <c r="AL9" s="20">
        <f>Sheet3!F30</f>
        <v>1</v>
      </c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</row>
    <row r="10" spans="1:62" s="40" customFormat="1" ht="18" x14ac:dyDescent="0.2">
      <c r="A10" s="36">
        <v>2016</v>
      </c>
      <c r="B10" s="37">
        <f>sheet!G18/sheet!G35</f>
        <v>8.3340257582052342</v>
      </c>
      <c r="C10" s="37">
        <f>(sheet!G18-sheet!G15)/sheet!G35</f>
        <v>8.3340257582052342</v>
      </c>
      <c r="D10" s="37">
        <f>sheet!G12/sheet!G35</f>
        <v>8.0868300789364351</v>
      </c>
      <c r="E10" s="37">
        <f>Sheet2!G20/sheet!G35</f>
        <v>-2.2928957208142915</v>
      </c>
      <c r="F10" s="37">
        <f>sheet!G18/sheet!G35</f>
        <v>8.3340257582052342</v>
      </c>
      <c r="G10" s="32"/>
      <c r="H10" s="38">
        <f>Sheet1!G33/sheet!G51</f>
        <v>-0.36497641509433965</v>
      </c>
      <c r="I10" s="38" t="e">
        <f>Sheet1!G33/Sheet1!G12</f>
        <v>#DIV/0!</v>
      </c>
      <c r="J10" s="38">
        <f>Sheet1!G12/sheet!G27</f>
        <v>0</v>
      </c>
      <c r="K10" s="38">
        <f>Sheet1!G30/sheet!G27</f>
        <v>-0.33138312110435547</v>
      </c>
      <c r="L10" s="38">
        <f>Sheet1!G38</f>
        <v>-0.16</v>
      </c>
      <c r="M10" s="32"/>
      <c r="N10" s="38">
        <f>sheet!G40/sheet!G27</f>
        <v>9.2042369316660932E-2</v>
      </c>
      <c r="O10" s="38">
        <f>sheet!G51/sheet!G27</f>
        <v>0.90795763068333901</v>
      </c>
      <c r="P10" s="38">
        <f>sheet!G40/sheet!G51</f>
        <v>0.10137297843665768</v>
      </c>
      <c r="Q10" s="37" t="e">
        <f>Sheet1!G24/Sheet1!G26</f>
        <v>#DIV/0!</v>
      </c>
      <c r="R10" s="37" t="e">
        <f>ABS(Sheet2!G20/(Sheet1!G26+Sheet2!G30))</f>
        <v>#DIV/0!</v>
      </c>
      <c r="S10" s="37">
        <f>sheet!G40/Sheet1!G43</f>
        <v>-0.27816942101005432</v>
      </c>
      <c r="T10" s="37">
        <f>Sheet2!G20/sheet!G40</f>
        <v>-2.2928957208142915</v>
      </c>
      <c r="U10" s="15"/>
      <c r="V10" s="37" t="e">
        <f>ABS(Sheet1!G15/sheet!G15)</f>
        <v>#DIV/0!</v>
      </c>
      <c r="W10" s="37" t="e">
        <f>Sheet1!G12/sheet!G14</f>
        <v>#DIV/0!</v>
      </c>
      <c r="X10" s="37">
        <f>Sheet1!G12/sheet!G27</f>
        <v>0</v>
      </c>
      <c r="Y10" s="37">
        <f>Sheet1!G12/(sheet!G18-sheet!G35)</f>
        <v>0</v>
      </c>
      <c r="Z10" s="15"/>
      <c r="AA10" s="39">
        <f>Sheet1!G43</f>
        <v>-8.6530000000000005</v>
      </c>
      <c r="AB10" s="39" t="str">
        <f>Sheet3!G17</f>
        <v>-27.8x</v>
      </c>
      <c r="AC10" s="39" t="str">
        <f>Sheet3!G18</f>
        <v>-27.7x</v>
      </c>
      <c r="AD10" s="39" t="str">
        <f>Sheet3!G20</f>
        <v>-27.3x</v>
      </c>
      <c r="AE10" s="39" t="str">
        <f>Sheet3!G21</f>
        <v>12.3x</v>
      </c>
      <c r="AF10" s="39" t="str">
        <f>Sheet3!G22</f>
        <v>NA</v>
      </c>
      <c r="AG10" s="39" t="str">
        <f>Sheet3!G24</f>
        <v>-23.5x</v>
      </c>
      <c r="AH10" s="39" t="str">
        <f>Sheet3!G25</f>
        <v>12.6x</v>
      </c>
      <c r="AI10" s="39" t="str">
        <f>Sheet3!G31</f>
        <v/>
      </c>
      <c r="AK10" s="39">
        <f>Sheet3!G29</f>
        <v>11.4</v>
      </c>
      <c r="AL10" s="39">
        <f>Sheet3!G30</f>
        <v>4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spans="1:62" ht="18" x14ac:dyDescent="0.2">
      <c r="A11" s="33">
        <v>2017</v>
      </c>
      <c r="B11" s="34">
        <f>sheet!H18/sheet!H35</f>
        <v>1.6492007104795738</v>
      </c>
      <c r="C11" s="34">
        <f>(sheet!H18-sheet!H15)/sheet!H35</f>
        <v>1.6492007104795738</v>
      </c>
      <c r="D11" s="34">
        <f>sheet!H12/sheet!H35</f>
        <v>1.0732682060390764</v>
      </c>
      <c r="E11" s="34">
        <f>Sheet2!H20/sheet!H35</f>
        <v>-7.6372113676731805</v>
      </c>
      <c r="F11" s="34">
        <f>sheet!H18/sheet!H35</f>
        <v>1.6492007104795738</v>
      </c>
      <c r="G11" s="32"/>
      <c r="H11" s="35">
        <f>Sheet1!H33/sheet!H51</f>
        <v>-2.3542375015741093</v>
      </c>
      <c r="I11" s="35" t="e">
        <f>Sheet1!H33/Sheet1!H12</f>
        <v>#DIV/0!</v>
      </c>
      <c r="J11" s="35">
        <f>Sheet1!H12/sheet!H27</f>
        <v>0</v>
      </c>
      <c r="K11" s="35">
        <f>Sheet1!H30/sheet!H27</f>
        <v>-1.8341018345923674</v>
      </c>
      <c r="L11" s="35">
        <f>Sheet1!H38</f>
        <v>-0.3</v>
      </c>
      <c r="M11" s="32"/>
      <c r="N11" s="35">
        <f>sheet!H40/sheet!H27</f>
        <v>0.22093593642695966</v>
      </c>
      <c r="O11" s="35">
        <f>sheet!H51/sheet!H27</f>
        <v>0.77906406357304037</v>
      </c>
      <c r="P11" s="35">
        <f>sheet!H40/sheet!H51</f>
        <v>0.28359148721823446</v>
      </c>
      <c r="Q11" s="34" t="e">
        <f>Sheet1!H24/Sheet1!H26</f>
        <v>#DIV/0!</v>
      </c>
      <c r="R11" s="34" t="e">
        <f>ABS(Sheet2!H20/(Sheet1!H26+Sheet2!H30))</f>
        <v>#DIV/0!</v>
      </c>
      <c r="S11" s="34">
        <f>sheet!H40/Sheet1!H43</f>
        <v>-0.12041492888461125</v>
      </c>
      <c r="T11" s="34">
        <f>Sheet2!H20/sheet!H40</f>
        <v>-7.6372113676731805</v>
      </c>
      <c r="V11" s="34" t="e">
        <f>ABS(Sheet1!H15/sheet!H15)</f>
        <v>#DIV/0!</v>
      </c>
      <c r="W11" s="34" t="e">
        <f>Sheet1!H12/sheet!H14</f>
        <v>#DIV/0!</v>
      </c>
      <c r="X11" s="34">
        <f>Sheet1!H12/sheet!H27</f>
        <v>0</v>
      </c>
      <c r="Y11" s="34">
        <f>Sheet1!H12/(sheet!H18-sheet!H35)</f>
        <v>0</v>
      </c>
      <c r="AA11" s="20">
        <f>Sheet1!H43</f>
        <v>-18.702000000000002</v>
      </c>
      <c r="AB11" s="20" t="str">
        <f>Sheet3!H17</f>
        <v>-7.4x</v>
      </c>
      <c r="AC11" s="20" t="str">
        <f>Sheet3!H18</f>
        <v>-7.4x</v>
      </c>
      <c r="AD11" s="20" t="str">
        <f>Sheet3!H20</f>
        <v>-8.4x</v>
      </c>
      <c r="AE11" s="20" t="str">
        <f>Sheet3!H21</f>
        <v>12.1x</v>
      </c>
      <c r="AF11" s="20" t="str">
        <f>Sheet3!H22</f>
        <v>NA</v>
      </c>
      <c r="AG11" s="20" t="str">
        <f>Sheet3!H24</f>
        <v>-7.7x</v>
      </c>
      <c r="AH11" s="20" t="str">
        <f>Sheet3!H25</f>
        <v>12.6x</v>
      </c>
      <c r="AI11" s="20" t="str">
        <f>Sheet3!H31</f>
        <v/>
      </c>
      <c r="AK11" s="20">
        <f>Sheet3!H29</f>
        <v>-21.8</v>
      </c>
      <c r="AL11" s="20">
        <f>Sheet3!H30</f>
        <v>1</v>
      </c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</row>
    <row r="12" spans="1:62" s="40" customFormat="1" ht="18" x14ac:dyDescent="0.2">
      <c r="A12" s="36">
        <v>2018</v>
      </c>
      <c r="B12" s="37">
        <f>sheet!I18/sheet!I35</f>
        <v>0.88913484596937831</v>
      </c>
      <c r="C12" s="37">
        <f>(sheet!I18-sheet!I15)/sheet!I35</f>
        <v>0.88913484596937831</v>
      </c>
      <c r="D12" s="37">
        <f>sheet!I12/sheet!I35</f>
        <v>0.44364508393285368</v>
      </c>
      <c r="E12" s="37">
        <f>Sheet2!I20/sheet!I35</f>
        <v>-4.7825124515771993</v>
      </c>
      <c r="F12" s="37">
        <f>sheet!I18/sheet!I35</f>
        <v>0.88913484596937831</v>
      </c>
      <c r="G12" s="32"/>
      <c r="H12" s="38">
        <f>Sheet1!I33/sheet!I51</f>
        <v>-4.4331747736688651</v>
      </c>
      <c r="I12" s="38" t="e">
        <f>Sheet1!I33/Sheet1!I12</f>
        <v>#DIV/0!</v>
      </c>
      <c r="J12" s="38">
        <f>Sheet1!I12/sheet!I27</f>
        <v>0</v>
      </c>
      <c r="K12" s="38">
        <f>Sheet1!I30/sheet!I27</f>
        <v>-2.4200871167699778</v>
      </c>
      <c r="L12" s="38">
        <f>Sheet1!I38</f>
        <v>-0.41</v>
      </c>
      <c r="M12" s="32"/>
      <c r="N12" s="38">
        <f>sheet!I40/sheet!I27</f>
        <v>0.45409616351147597</v>
      </c>
      <c r="O12" s="38">
        <f>sheet!I51/sheet!I27</f>
        <v>0.54590383648852403</v>
      </c>
      <c r="P12" s="38">
        <f>sheet!I40/sheet!I51</f>
        <v>0.83182445910695102</v>
      </c>
      <c r="Q12" s="37">
        <f>Sheet1!I24/Sheet1!I26</f>
        <v>1312.2272727272727</v>
      </c>
      <c r="R12" s="37">
        <f>ABS(Sheet2!I20/(Sheet1!I26+Sheet2!I30))</f>
        <v>1178.4545454545455</v>
      </c>
      <c r="S12" s="37" t="e">
        <f>sheet!I40/Sheet1!I43</f>
        <v>#DIV/0!</v>
      </c>
      <c r="T12" s="37">
        <f>Sheet2!I20/sheet!I40</f>
        <v>-4.7825124515771993</v>
      </c>
      <c r="U12" s="15"/>
      <c r="V12" s="37" t="e">
        <f>ABS(Sheet1!I15/sheet!I15)</f>
        <v>#DIV/0!</v>
      </c>
      <c r="W12" s="37" t="e">
        <f>Sheet1!I12/sheet!I14</f>
        <v>#DIV/0!</v>
      </c>
      <c r="X12" s="37">
        <f>Sheet1!I12/sheet!I27</f>
        <v>0</v>
      </c>
      <c r="Y12" s="37">
        <f>Sheet1!I12/(sheet!I18-sheet!I35)</f>
        <v>0</v>
      </c>
      <c r="Z12" s="15"/>
      <c r="AA12" s="39">
        <f>Sheet1!I43</f>
        <v>0</v>
      </c>
      <c r="AB12" s="39" t="str">
        <f>Sheet3!I17</f>
        <v>NA</v>
      </c>
      <c r="AC12" s="39" t="str">
        <f>Sheet3!I18</f>
        <v>-5.7x</v>
      </c>
      <c r="AD12" s="39" t="str">
        <f>Sheet3!I20</f>
        <v>-6.1x</v>
      </c>
      <c r="AE12" s="39" t="str">
        <f>Sheet3!I21</f>
        <v>13.2x</v>
      </c>
      <c r="AF12" s="39" t="str">
        <f>Sheet3!I22</f>
        <v>NA</v>
      </c>
      <c r="AG12" s="39" t="str">
        <f>Sheet3!I24</f>
        <v>-5.9x</v>
      </c>
      <c r="AH12" s="39" t="str">
        <f>Sheet3!I25</f>
        <v>13.5x</v>
      </c>
      <c r="AI12" s="39" t="str">
        <f>Sheet3!I31</f>
        <v/>
      </c>
      <c r="AK12" s="39">
        <f>Sheet3!I29</f>
        <v>-34.9</v>
      </c>
      <c r="AL12" s="39">
        <f>Sheet3!I30</f>
        <v>0</v>
      </c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</row>
    <row r="13" spans="1:62" ht="18" x14ac:dyDescent="0.2">
      <c r="A13" s="33">
        <v>2019</v>
      </c>
      <c r="B13" s="34">
        <f>sheet!J18/sheet!J35</f>
        <v>4.5237963475373553</v>
      </c>
      <c r="C13" s="34">
        <f>(sheet!J18-sheet!J15)/sheet!J35</f>
        <v>4.5237963475373553</v>
      </c>
      <c r="D13" s="34">
        <f>sheet!J12/sheet!J35</f>
        <v>3.8054786939679026</v>
      </c>
      <c r="E13" s="34">
        <f>Sheet2!J20/sheet!J35</f>
        <v>-6.6181516325401217</v>
      </c>
      <c r="F13" s="34">
        <f>sheet!J18/sheet!J35</f>
        <v>4.5237963475373553</v>
      </c>
      <c r="G13" s="32"/>
      <c r="H13" s="35">
        <f>Sheet1!J33/sheet!J51</f>
        <v>-1.4197475650964024</v>
      </c>
      <c r="I13" s="35" t="e">
        <f>Sheet1!J33/Sheet1!J12</f>
        <v>#DIV/0!</v>
      </c>
      <c r="J13" s="35">
        <f>Sheet1!J12/sheet!J27</f>
        <v>0</v>
      </c>
      <c r="K13" s="35">
        <f>Sheet1!J30/sheet!J27</f>
        <v>-1.2029894736842106</v>
      </c>
      <c r="L13" s="35">
        <f>Sheet1!J38</f>
        <v>-0.37</v>
      </c>
      <c r="M13" s="32"/>
      <c r="N13" s="35">
        <f>sheet!J40/sheet!J27</f>
        <v>0.15267368421052632</v>
      </c>
      <c r="O13" s="35">
        <f>sheet!J51/sheet!J27</f>
        <v>0.84732631578947359</v>
      </c>
      <c r="P13" s="35">
        <f>sheet!J40/sheet!J51</f>
        <v>0.18018286622937787</v>
      </c>
      <c r="Q13" s="34">
        <f>Sheet1!J24/Sheet1!J26</f>
        <v>1784.6249999999998</v>
      </c>
      <c r="R13" s="34">
        <f>ABS(Sheet2!J20/(Sheet1!J26+Sheet2!J30))</f>
        <v>1.2877833414095732</v>
      </c>
      <c r="S13" s="34" t="e">
        <f>sheet!J40/Sheet1!J43</f>
        <v>#DIV/0!</v>
      </c>
      <c r="T13" s="34">
        <f>Sheet2!J20/sheet!J40</f>
        <v>-6.5962493105350246</v>
      </c>
      <c r="V13" s="34" t="e">
        <f>ABS(Sheet1!J15/sheet!J15)</f>
        <v>#DIV/0!</v>
      </c>
      <c r="W13" s="34" t="e">
        <f>Sheet1!J12/sheet!J14</f>
        <v>#DIV/0!</v>
      </c>
      <c r="X13" s="34">
        <f>Sheet1!J12/sheet!J27</f>
        <v>0</v>
      </c>
      <c r="Y13" s="34">
        <f>Sheet1!J12/(sheet!J18-sheet!J35)</f>
        <v>0</v>
      </c>
      <c r="AA13" s="20">
        <f>Sheet1!J43</f>
        <v>0</v>
      </c>
      <c r="AB13" s="20" t="str">
        <f>Sheet3!J17</f>
        <v>NA</v>
      </c>
      <c r="AC13" s="20" t="str">
        <f>Sheet3!J18</f>
        <v>-6.0x</v>
      </c>
      <c r="AD13" s="20" t="str">
        <f>Sheet3!J20</f>
        <v>-7.4x</v>
      </c>
      <c r="AE13" s="20" t="str">
        <f>Sheet3!J21</f>
        <v>5.9x</v>
      </c>
      <c r="AF13" s="20" t="str">
        <f>Sheet3!J22</f>
        <v>NA</v>
      </c>
      <c r="AG13" s="20" t="str">
        <f>Sheet3!J24</f>
        <v>-6.6x</v>
      </c>
      <c r="AH13" s="20" t="str">
        <f>Sheet3!J25</f>
        <v>6.6x</v>
      </c>
      <c r="AI13" s="20" t="str">
        <f>Sheet3!J31</f>
        <v/>
      </c>
      <c r="AK13" s="20">
        <f>Sheet3!J29</f>
        <v>-10.6</v>
      </c>
      <c r="AL13" s="20">
        <f>Sheet3!J30</f>
        <v>4</v>
      </c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</row>
    <row r="14" spans="1:62" s="40" customFormat="1" ht="18" x14ac:dyDescent="0.2">
      <c r="A14" s="36">
        <v>2020</v>
      </c>
      <c r="B14" s="37">
        <f>sheet!K18/sheet!K35</f>
        <v>9.0333252250060827</v>
      </c>
      <c r="C14" s="37">
        <f>(sheet!K18-sheet!K15)/sheet!K35</f>
        <v>9.0333252250060827</v>
      </c>
      <c r="D14" s="37">
        <f>sheet!K12/sheet!K35</f>
        <v>8.836292872780346</v>
      </c>
      <c r="E14" s="37">
        <f>Sheet2!K20/sheet!K35</f>
        <v>-4.1571393821454636</v>
      </c>
      <c r="F14" s="37">
        <f>sheet!K18/sheet!K35</f>
        <v>9.0333252250060827</v>
      </c>
      <c r="G14" s="32"/>
      <c r="H14" s="38">
        <f>Sheet1!K33/sheet!K51</f>
        <v>-0.43348181484202797</v>
      </c>
      <c r="I14" s="38" t="e">
        <f>Sheet1!K33/Sheet1!K12</f>
        <v>#DIV/0!</v>
      </c>
      <c r="J14" s="38">
        <f>Sheet1!K12/sheet!K27</f>
        <v>0</v>
      </c>
      <c r="K14" s="38">
        <f>Sheet1!K30/sheet!K27</f>
        <v>-0.39609340578645913</v>
      </c>
      <c r="L14" s="38">
        <f>Sheet1!K38</f>
        <v>-0.19</v>
      </c>
      <c r="M14" s="32"/>
      <c r="N14" s="38">
        <f>sheet!K40/sheet!K27</f>
        <v>8.6251389967060402E-2</v>
      </c>
      <c r="O14" s="38">
        <f>sheet!K51/sheet!K27</f>
        <v>0.91374861003293961</v>
      </c>
      <c r="P14" s="38">
        <f>sheet!K40/sheet!K51</f>
        <v>9.4392909625275523E-2</v>
      </c>
      <c r="Q14" s="37">
        <f>Sheet1!K24/Sheet1!K26</f>
        <v>608</v>
      </c>
      <c r="R14" s="37">
        <f>ABS(Sheet2!K20/(Sheet1!K26+Sheet2!K30))</f>
        <v>11.851595006934813</v>
      </c>
      <c r="S14" s="37" t="e">
        <f>sheet!K40/Sheet1!K43</f>
        <v>#DIV/0!</v>
      </c>
      <c r="T14" s="37">
        <f>Sheet2!K20/sheet!K40</f>
        <v>-4.1571393821454636</v>
      </c>
      <c r="U14" s="15"/>
      <c r="V14" s="37" t="e">
        <f>ABS(Sheet1!K15/sheet!K15)</f>
        <v>#DIV/0!</v>
      </c>
      <c r="W14" s="37" t="e">
        <f>Sheet1!K12/sheet!K14</f>
        <v>#DIV/0!</v>
      </c>
      <c r="X14" s="37">
        <f>Sheet1!K12/sheet!K27</f>
        <v>0</v>
      </c>
      <c r="Y14" s="37">
        <f>Sheet1!K12/(sheet!K18-sheet!K35)</f>
        <v>0</v>
      </c>
      <c r="Z14" s="15"/>
      <c r="AA14" s="39">
        <f>Sheet1!K43</f>
        <v>0</v>
      </c>
      <c r="AB14" s="39" t="str">
        <f>Sheet3!K17</f>
        <v>NA</v>
      </c>
      <c r="AC14" s="39" t="str">
        <f>Sheet3!K18</f>
        <v>-6.7x</v>
      </c>
      <c r="AD14" s="39" t="str">
        <f>Sheet3!K20</f>
        <v>-7.8x</v>
      </c>
      <c r="AE14" s="39" t="str">
        <f>Sheet3!K21</f>
        <v>3.7x</v>
      </c>
      <c r="AF14" s="39" t="str">
        <f>Sheet3!K22</f>
        <v>NA</v>
      </c>
      <c r="AG14" s="39" t="str">
        <f>Sheet3!K24</f>
        <v>-9.0x</v>
      </c>
      <c r="AH14" s="39" t="str">
        <f>Sheet3!K25</f>
        <v>4.6x</v>
      </c>
      <c r="AI14" s="39" t="str">
        <f>Sheet3!K31</f>
        <v/>
      </c>
      <c r="AK14" s="39">
        <f>Sheet3!K29</f>
        <v>6.7</v>
      </c>
      <c r="AL14" s="39">
        <f>Sheet3!K30</f>
        <v>4</v>
      </c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spans="1:62" ht="18" x14ac:dyDescent="0.2">
      <c r="A15" s="33">
        <v>2021</v>
      </c>
      <c r="B15" s="34">
        <f>sheet!L18/sheet!L35</f>
        <v>2.8479399688517626</v>
      </c>
      <c r="C15" s="34">
        <f>(sheet!L18-sheet!L15)/sheet!L35</f>
        <v>2.8479399688517626</v>
      </c>
      <c r="D15" s="34">
        <f>sheet!L12/sheet!L35</f>
        <v>2.7491151068950872</v>
      </c>
      <c r="E15" s="34">
        <f>Sheet2!L20/sheet!L35</f>
        <v>-3.4534900184057769</v>
      </c>
      <c r="F15" s="34">
        <f>sheet!L18/sheet!L35</f>
        <v>2.8479399688517626</v>
      </c>
      <c r="G15" s="32"/>
      <c r="H15" s="35">
        <f>Sheet1!L33/sheet!L51</f>
        <v>-1.3738610840361061</v>
      </c>
      <c r="I15" s="35" t="e">
        <f>Sheet1!L33/Sheet1!L12</f>
        <v>#DIV/0!</v>
      </c>
      <c r="J15" s="35">
        <f>Sheet1!L12/sheet!L27</f>
        <v>0</v>
      </c>
      <c r="K15" s="35">
        <f>Sheet1!L30/sheet!L27</f>
        <v>-1.0573711676451401</v>
      </c>
      <c r="L15" s="35">
        <f>Sheet1!L38</f>
        <v>-0.28999999999999998</v>
      </c>
      <c r="M15" s="32"/>
      <c r="N15" s="35">
        <f>sheet!L40/sheet!L27</f>
        <v>0.23036529680365295</v>
      </c>
      <c r="O15" s="35">
        <f>sheet!L51/sheet!L27</f>
        <v>0.76963470319634708</v>
      </c>
      <c r="P15" s="35">
        <f>sheet!L40/sheet!L51</f>
        <v>0.29931770987837436</v>
      </c>
      <c r="Q15" s="34" t="e">
        <f>Sheet1!L24/Sheet1!L26</f>
        <v>#DIV/0!</v>
      </c>
      <c r="R15" s="34">
        <f>ABS(Sheet2!L20/(Sheet1!L26+Sheet2!L30))</f>
        <v>2032.6666666666665</v>
      </c>
      <c r="S15" s="34" t="e">
        <f>sheet!L40/Sheet1!L43</f>
        <v>#DIV/0!</v>
      </c>
      <c r="T15" s="34">
        <f>Sheet2!L20/sheet!L40</f>
        <v>-3.4534900184057769</v>
      </c>
      <c r="V15" s="34" t="e">
        <f>ABS(Sheet1!L15/sheet!L15)</f>
        <v>#DIV/0!</v>
      </c>
      <c r="W15" s="34" t="e">
        <f>Sheet1!L12/sheet!L14</f>
        <v>#DIV/0!</v>
      </c>
      <c r="X15" s="34">
        <f>Sheet1!L12/sheet!L27</f>
        <v>0</v>
      </c>
      <c r="Y15" s="34">
        <f>Sheet1!L12/(sheet!L18-sheet!L35)</f>
        <v>0</v>
      </c>
      <c r="AA15" s="20">
        <f>Sheet1!L43</f>
        <v>0</v>
      </c>
      <c r="AB15" s="20" t="str">
        <f>Sheet3!L17</f>
        <v>NA</v>
      </c>
      <c r="AC15" s="20" t="str">
        <f>Sheet3!L18</f>
        <v>-37.6x</v>
      </c>
      <c r="AD15" s="20" t="str">
        <f>Sheet3!L20</f>
        <v>-49.3x</v>
      </c>
      <c r="AE15" s="20" t="str">
        <f>Sheet3!L21</f>
        <v>50.8x</v>
      </c>
      <c r="AF15" s="20" t="str">
        <f>Sheet3!L22</f>
        <v>NA</v>
      </c>
      <c r="AG15" s="20" t="str">
        <f>Sheet3!L24</f>
        <v>-53.0x</v>
      </c>
      <c r="AH15" s="20" t="str">
        <f>Sheet3!L25</f>
        <v>51.6x</v>
      </c>
      <c r="AI15" s="20" t="str">
        <f>Sheet3!L31</f>
        <v/>
      </c>
      <c r="AK15" s="20">
        <f>Sheet3!L29</f>
        <v>-17.8</v>
      </c>
      <c r="AL15" s="20">
        <f>Sheet3!L30</f>
        <v>1</v>
      </c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</row>
    <row r="16" spans="1:62" s="40" customFormat="1" ht="18" x14ac:dyDescent="0.2">
      <c r="A16" s="36">
        <v>2022</v>
      </c>
      <c r="B16" s="37">
        <f>sheet!M18/sheet!M35</f>
        <v>4.9024011390848488</v>
      </c>
      <c r="C16" s="37">
        <f>(sheet!M18-sheet!M15)/sheet!M35</f>
        <v>4.9024011390848488</v>
      </c>
      <c r="D16" s="37">
        <f>sheet!M12/sheet!M35</f>
        <v>4.8485534916833863</v>
      </c>
      <c r="E16" s="37">
        <f>Sheet2!M20/sheet!M35</f>
        <v>-2.930878260306776</v>
      </c>
      <c r="F16" s="37">
        <f>sheet!M18/sheet!M35</f>
        <v>4.9024011390848488</v>
      </c>
      <c r="G16" s="32"/>
      <c r="H16" s="38">
        <f>Sheet1!M33/sheet!M51</f>
        <v>-0.97798987420759287</v>
      </c>
      <c r="I16" s="38" t="e">
        <f>Sheet1!M33/Sheet1!M12</f>
        <v>#DIV/0!</v>
      </c>
      <c r="J16" s="38">
        <f>Sheet1!M12/sheet!M27</f>
        <v>0</v>
      </c>
      <c r="K16" s="38">
        <f>Sheet1!M30/sheet!M27</f>
        <v>-0.80220790098180639</v>
      </c>
      <c r="L16" s="38">
        <f>Sheet1!M38</f>
        <v>-0.56999999999999995</v>
      </c>
      <c r="M16" s="32"/>
      <c r="N16" s="38">
        <f>sheet!M40/sheet!M27</f>
        <v>0.17973802987297008</v>
      </c>
      <c r="O16" s="38">
        <f>sheet!M51/sheet!M27</f>
        <v>0.82026197012702995</v>
      </c>
      <c r="P16" s="38">
        <f>sheet!M40/sheet!M51</f>
        <v>0.2191227149603619</v>
      </c>
      <c r="Q16" s="37">
        <f>Sheet1!M24/Sheet1!M26</f>
        <v>-38.356988082340195</v>
      </c>
      <c r="R16" s="37">
        <f>ABS(Sheet2!M20/(Sheet1!M26+Sheet2!M30))</f>
        <v>24.531419284940409</v>
      </c>
      <c r="S16" s="37">
        <f>sheet!M40/Sheet1!M43</f>
        <v>-0.16110230637694459</v>
      </c>
      <c r="T16" s="37">
        <f>Sheet2!M20/sheet!M40</f>
        <v>-2.930878260306776</v>
      </c>
      <c r="U16" s="15"/>
      <c r="V16" s="37" t="e">
        <f>ABS(Sheet1!M15/sheet!M15)</f>
        <v>#DIV/0!</v>
      </c>
      <c r="W16" s="37" t="e">
        <f>Sheet1!M12/sheet!M14</f>
        <v>#DIV/0!</v>
      </c>
      <c r="X16" s="37">
        <f>Sheet1!M12/sheet!M27</f>
        <v>0</v>
      </c>
      <c r="Y16" s="37">
        <f>Sheet1!M12/(sheet!M18-sheet!M35)</f>
        <v>0</v>
      </c>
      <c r="Z16" s="15"/>
      <c r="AA16" s="39">
        <f>Sheet1!M43</f>
        <v>-95.908000000000001</v>
      </c>
      <c r="AB16" s="39" t="str">
        <f>Sheet3!M17</f>
        <v>-30.6x</v>
      </c>
      <c r="AC16" s="39" t="str">
        <f>Sheet3!M18</f>
        <v>-30.6x</v>
      </c>
      <c r="AD16" s="39" t="str">
        <f>Sheet3!M20</f>
        <v>-38.8x</v>
      </c>
      <c r="AE16" s="39" t="str">
        <f>Sheet3!M21</f>
        <v>41.6x</v>
      </c>
      <c r="AF16" s="39" t="str">
        <f>Sheet3!M22</f>
        <v>NA</v>
      </c>
      <c r="AG16" s="39" t="str">
        <f>Sheet3!M24</f>
        <v>-43.6x</v>
      </c>
      <c r="AH16" s="39" t="str">
        <f>Sheet3!M25</f>
        <v>42.6x</v>
      </c>
      <c r="AI16" s="39" t="str">
        <f>Sheet3!M31</f>
        <v/>
      </c>
      <c r="AK16" s="39">
        <f>Sheet3!M29</f>
        <v>-3.7</v>
      </c>
      <c r="AL16" s="39">
        <f>Sheet3!M30</f>
        <v>3</v>
      </c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</row>
    <row r="17" spans="2:62" x14ac:dyDescent="0.2">
      <c r="G17" s="32"/>
      <c r="K17" s="32"/>
      <c r="M17" s="32"/>
      <c r="R17" s="32"/>
      <c r="S17" s="32"/>
      <c r="AC17" s="41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</row>
    <row r="18" spans="2:62" x14ac:dyDescent="0.2"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spans="2:62" x14ac:dyDescent="0.2">
      <c r="E19" s="32"/>
    </row>
    <row r="21" spans="2:62" x14ac:dyDescent="0.2">
      <c r="D21" s="32"/>
    </row>
    <row r="22" spans="2:62" x14ac:dyDescent="0.2">
      <c r="B22" s="31"/>
      <c r="J22" s="32"/>
    </row>
  </sheetData>
  <mergeCells count="5">
    <mergeCell ref="B3:F3"/>
    <mergeCell ref="H3:L3"/>
    <mergeCell ref="N3:T3"/>
    <mergeCell ref="V3:Y3"/>
    <mergeCell ref="AA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Sheet1</vt:lpstr>
      <vt:lpstr>Sheet2</vt:lpstr>
      <vt:lpstr>Sheet3</vt:lpstr>
      <vt:lpstr>Sheet4</vt:lpstr>
    </vt:vector>
  </TitlesOfParts>
  <Company>finbox.io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finbox.io</dc:creator>
  <dc:description/>
  <cp:lastModifiedBy>maher alqarra</cp:lastModifiedBy>
  <dcterms:created xsi:type="dcterms:W3CDTF">2023-04-20T20:34:50Z</dcterms:created>
  <dcterms:modified xsi:type="dcterms:W3CDTF">2023-05-07T02:26:19Z</dcterms:modified>
  <cp:category/>
  <dc:identifier/>
  <cp:version/>
</cp:coreProperties>
</file>