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21" documentId="8_{02E724AD-AEEA-4F25-8A54-8F6ACDBF5961}" xr6:coauthVersionLast="47" xr6:coauthVersionMax="47" xr10:uidLastSave="{6D363F36-8C66-4B90-83EB-68C91A958AD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<sst xmlns="http://schemas.openxmlformats.org/spreadsheetml/2006/main" count="692" uniqueCount="331">
  <si>
    <t>Ivanhoe Mines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</si>
  <si>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</si>
  <si>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</si>
  <si>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</si>
  <si>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</si>
  <si>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</si>
  <si>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</si>
  <si>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</si>
  <si>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</si>
  <si>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</si>
  <si>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</si>
  <si>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</si>
  <si>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</si>
  <si>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</si>
  <si>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</si>
  <si>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</si>
  <si>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</si>
  <si>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</si>
  <si>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</si>
  <si>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</si>
  <si>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</si>
  <si>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</si>
  <si>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</si>
  <si>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</si>
  <si>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</si>
  <si>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</si>
  <si>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</si>
  <si>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</si>
  <si>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</si>
  <si>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</si>
  <si>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</si>
  <si>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</si>
  <si>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</si>
  <si>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</si>
  <si>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1,222.387</t>
  </si>
  <si>
    <t>Real Estate Owned</t>
  </si>
  <si>
    <t>Capitalized / Purchased Software</t>
  </si>
  <si>
    <t>Long-term Investments</t>
  </si>
  <si>
    <t>1,185.899</t>
  </si>
  <si>
    <t>1,643.428</t>
  </si>
  <si>
    <t>2,078.374</t>
  </si>
  <si>
    <t>2,784.658</t>
  </si>
  <si>
    <t>Goodwill</t>
  </si>
  <si>
    <t>Other Intangibles</t>
  </si>
  <si>
    <t>Other Long-term Assets</t>
  </si>
  <si>
    <t>Total Assets</t>
  </si>
  <si>
    <t>1,418.807</t>
  </si>
  <si>
    <t>1,345.814</t>
  </si>
  <si>
    <t>1,598.279</t>
  </si>
  <si>
    <t>2,572.698</t>
  </si>
  <si>
    <t>3,174.447</t>
  </si>
  <si>
    <t>3,075.555</t>
  </si>
  <si>
    <t>4,069.518</t>
  </si>
  <si>
    <t>5,374.213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</si>
  <si>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</si>
  <si>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</si>
  <si>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</si>
  <si>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</si>
  <si>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</si>
  <si>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</si>
  <si>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</si>
  <si>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</si>
  <si>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</si>
  <si>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</si>
  <si>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</si>
  <si>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1,063.734</t>
  </si>
  <si>
    <t>1,527.464</t>
  </si>
  <si>
    <t>Common Stock</t>
  </si>
  <si>
    <t>1,203.082</t>
  </si>
  <si>
    <t>1,559.572</t>
  </si>
  <si>
    <t>1,511.255</t>
  </si>
  <si>
    <t>1,435.1</t>
  </si>
  <si>
    <t>2,408.794</t>
  </si>
  <si>
    <t>2,969.078</t>
  </si>
  <si>
    <t>2,929.362</t>
  </si>
  <si>
    <t>2,929.022</t>
  </si>
  <si>
    <t>3,177.863</t>
  </si>
  <si>
    <t>Additional Paid In Capital</t>
  </si>
  <si>
    <t>Retained Earnings</t>
  </si>
  <si>
    <t>Treasury Stock</t>
  </si>
  <si>
    <t>Other Common Equity Adj</t>
  </si>
  <si>
    <t>Common Equity</t>
  </si>
  <si>
    <t>1,522.063</t>
  </si>
  <si>
    <t>1,459.88</t>
  </si>
  <si>
    <t>1,608.85</t>
  </si>
  <si>
    <t>2,589.012</t>
  </si>
  <si>
    <t>3,178.454</t>
  </si>
  <si>
    <t>3,105.543</t>
  </si>
  <si>
    <t>3,153.511</t>
  </si>
  <si>
    <t>3,973.325</t>
  </si>
  <si>
    <t>Total Preferred Equity</t>
  </si>
  <si>
    <t>Minority Interest, Total</t>
  </si>
  <si>
    <t>Other Equity</t>
  </si>
  <si>
    <t>Total Equity</t>
  </si>
  <si>
    <t>1,358.099</t>
  </si>
  <si>
    <t>1,284.088</t>
  </si>
  <si>
    <t>1,523.073</t>
  </si>
  <si>
    <t>2,482.637</t>
  </si>
  <si>
    <t>3,068.142</t>
  </si>
  <si>
    <t>2,972.988</t>
  </si>
  <si>
    <t>3,005.784</t>
  </si>
  <si>
    <t>3,846.749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</si>
  <si>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</si>
  <si>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</si>
  <si>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</si>
  <si>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</si>
  <si>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</si>
  <si>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</si>
  <si>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</si>
  <si>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</si>
  <si>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</si>
  <si>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</si>
  <si>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</si>
  <si>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</si>
  <si>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</si>
  <si>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</si>
  <si>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</si>
  <si>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</si>
  <si>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</si>
  <si>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</si>
  <si>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</si>
  <si>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</si>
  <si>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</si>
  <si>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</si>
  <si>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</si>
  <si>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</si>
  <si>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</si>
  <si>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</si>
  <si>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</si>
  <si>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</si>
  <si>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1,083.71</t>
  </si>
  <si>
    <t>1,201.046</t>
  </si>
  <si>
    <t>1,208.352</t>
  </si>
  <si>
    <t>1,212.387</t>
  </si>
  <si>
    <t>Weighted Average Diluted Shares Out.</t>
  </si>
  <si>
    <t>1,096.287</t>
  </si>
  <si>
    <t>1,221.708</t>
  </si>
  <si>
    <t>1,228.09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</si>
  <si>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</si>
  <si>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</si>
  <si>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</si>
  <si>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</si>
  <si>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</si>
  <si>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</si>
  <si>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</si>
  <si>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</si>
  <si>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</si>
  <si>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</si>
  <si>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</si>
  <si>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</si>
  <si>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</si>
  <si>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-1,042.93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</si>
  <si>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</si>
  <si>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</si>
  <si>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</si>
  <si>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</si>
  <si>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</si>
  <si>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</si>
  <si>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</si>
  <si>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</si>
  <si>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</si>
  <si>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</si>
  <si>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</si>
  <si>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</si>
  <si>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</si>
  <si>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</si>
  <si>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</si>
  <si>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</si>
  <si>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</si>
  <si>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</si>
  <si>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</si>
  <si>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</si>
  <si>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</si>
  <si>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1,091.455</t>
  </si>
  <si>
    <t>1,985.227</t>
  </si>
  <si>
    <t>3,338.252</t>
  </si>
  <si>
    <t>2,395.141</t>
  </si>
  <si>
    <t>5,074.666</t>
  </si>
  <si>
    <t>8,265.917</t>
  </si>
  <si>
    <t>12,482.972</t>
  </si>
  <si>
    <t>12,821.683</t>
  </si>
  <si>
    <t>Total Enterprise Value (TEV)</t>
  </si>
  <si>
    <t>1,018.65</t>
  </si>
  <si>
    <t>1,486.899</t>
  </si>
  <si>
    <t>2,902.295</t>
  </si>
  <si>
    <t>1,488.934</t>
  </si>
  <si>
    <t>3,955.732</t>
  </si>
  <si>
    <t>7,696.784</t>
  </si>
  <si>
    <t>12,218.597</t>
  </si>
  <si>
    <t>12,495.397</t>
  </si>
  <si>
    <t>Enterprise Value (EV)</t>
  </si>
  <si>
    <t>2,225.188</t>
  </si>
  <si>
    <t>2,887.754</t>
  </si>
  <si>
    <t>6,194.464</t>
  </si>
  <si>
    <t>10,271.852</t>
  </si>
  <si>
    <t>12,806.941</t>
  </si>
  <si>
    <t>EV/EBITDA</t>
  </si>
  <si>
    <t>-5.5x</t>
  </si>
  <si>
    <t>-1.4x</t>
  </si>
  <si>
    <t>-2.3x</t>
  </si>
  <si>
    <t>-12.1x</t>
  </si>
  <si>
    <t>-28.9x</t>
  </si>
  <si>
    <t>2.0x</t>
  </si>
  <si>
    <t>-49.5x</t>
  </si>
  <si>
    <t>-59.5x</t>
  </si>
  <si>
    <t>-85.3x</t>
  </si>
  <si>
    <t>-110.7x</t>
  </si>
  <si>
    <t>EV / EBIT</t>
  </si>
  <si>
    <t>-5.3x</t>
  </si>
  <si>
    <t>-0.7x</t>
  </si>
  <si>
    <t>-2.1x</t>
  </si>
  <si>
    <t>-11.2x</t>
  </si>
  <si>
    <t>-27.1x</t>
  </si>
  <si>
    <t>2.1x</t>
  </si>
  <si>
    <t>-45.9x</t>
  </si>
  <si>
    <t>-56.8x</t>
  </si>
  <si>
    <t>-78.2x</t>
  </si>
  <si>
    <t>-104.2x</t>
  </si>
  <si>
    <t>EV / LTM EBITDA - CAPEX</t>
  </si>
  <si>
    <t>-5.0x</t>
  </si>
  <si>
    <t>-1.3x</t>
  </si>
  <si>
    <t>-1.1x</t>
  </si>
  <si>
    <t>-6.0x</t>
  </si>
  <si>
    <t>-15.8x</t>
  </si>
  <si>
    <t>3.8x</t>
  </si>
  <si>
    <t>-12.9x</t>
  </si>
  <si>
    <t>-34.4x</t>
  </si>
  <si>
    <t>-60.0x</t>
  </si>
  <si>
    <t>-38.7x</t>
  </si>
  <si>
    <t>EV / Free Cash Flow</t>
  </si>
  <si>
    <t>-3.6x</t>
  </si>
  <si>
    <t>-2.0x</t>
  </si>
  <si>
    <t>-0.9x</t>
  </si>
  <si>
    <t>-9.0x</t>
  </si>
  <si>
    <t>109.8x</t>
  </si>
  <si>
    <t>10.0x</t>
  </si>
  <si>
    <t>-17.9x</t>
  </si>
  <si>
    <t>-32.4x</t>
  </si>
  <si>
    <t>-76.2x</t>
  </si>
  <si>
    <t>-63.1x</t>
  </si>
  <si>
    <t>EV / Invested Capital</t>
  </si>
  <si>
    <t>1.4x</t>
  </si>
  <si>
    <t>0.6x</t>
  </si>
  <si>
    <t>1.1x</t>
  </si>
  <si>
    <t>2.4x</t>
  </si>
  <si>
    <t>1.3x</t>
  </si>
  <si>
    <t>2.6x</t>
  </si>
  <si>
    <t>3.4x</t>
  </si>
  <si>
    <t>EV / Revenue</t>
  </si>
  <si>
    <t>NA</t>
  </si>
  <si>
    <t>P/E Ratio</t>
  </si>
  <si>
    <t>-6.1x</t>
  </si>
  <si>
    <t>-1.5x</t>
  </si>
  <si>
    <t>-65.7x</t>
  </si>
  <si>
    <t>9.6x</t>
  </si>
  <si>
    <t>74.8x</t>
  </si>
  <si>
    <t>-810.6x</t>
  </si>
  <si>
    <t>2,501.7x</t>
  </si>
  <si>
    <t>28.4x</t>
  </si>
  <si>
    <t>Price/Book</t>
  </si>
  <si>
    <t>2.3x</t>
  </si>
  <si>
    <t>1.8x</t>
  </si>
  <si>
    <t>0.9x</t>
  </si>
  <si>
    <t>2.5x</t>
  </si>
  <si>
    <t>1.6x</t>
  </si>
  <si>
    <t>2.7x</t>
  </si>
  <si>
    <t>4.0x</t>
  </si>
  <si>
    <t>Price / Operating Cash Flow</t>
  </si>
  <si>
    <t>-5.7x</t>
  </si>
  <si>
    <t>-3.2x</t>
  </si>
  <si>
    <t>-4.5x</t>
  </si>
  <si>
    <t>-46.5x</t>
  </si>
  <si>
    <t>-72.1x</t>
  </si>
  <si>
    <t>-97.9x</t>
  </si>
  <si>
    <t>-177.3x</t>
  </si>
  <si>
    <t>-154.4x</t>
  </si>
  <si>
    <t>-135.4x</t>
  </si>
  <si>
    <t>66.0x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</si>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</sst>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7C467D0-C827-2983-209E-850012D31A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H15" sqref="D15:H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152.756</v>
      </c>
      <c r="E12" s="3">
        <v>128.52600000000001</v>
      </c>
      <c r="F12" s="3">
        <v>407.84699999999998</v>
      </c>
      <c r="G12" s="3">
        <v>382.74299999999999</v>
      </c>
      <c r="H12" s="3">
        <v>228.078</v>
      </c>
      <c r="I12" s="3">
        <v>783.56399999999996</v>
      </c>
      <c r="J12" s="3">
        <v>912.59199999999998</v>
      </c>
      <c r="K12" s="3">
        <v>334.42399999999998</v>
      </c>
      <c r="L12" s="3">
        <v>769.05700000000002</v>
      </c>
      <c r="M12" s="3">
        <v>808.91899999999998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>
        <v>2.6259999999999999</v>
      </c>
      <c r="J13" s="3" t="s">
        <v>27</v>
      </c>
      <c r="K13" s="3">
        <v>0.38200000000000001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0.13600000000000001</v>
      </c>
      <c r="E14" s="8">
        <v>0.13600000000000001</v>
      </c>
      <c r="F14" s="8">
        <v>0.13600000000000001</v>
      </c>
      <c r="G14" s="8">
        <v>0.13600000000000001</v>
      </c>
      <c r="H14" s="8">
        <v>0.13600000000000001</v>
      </c>
      <c r="I14" s="8">
        <v>0.13600000000000001</v>
      </c>
      <c r="J14" s="8">
        <v>0.13600000000000001</v>
      </c>
      <c r="K14" s="8">
        <v>0.13600000000000001</v>
      </c>
      <c r="L14" s="8">
        <v>0.13600000000000001</v>
      </c>
      <c r="M14" s="8">
        <v>0.13600000000000001</v>
      </c>
    </row>
    <row r="15" spans="3:13" ht="12.75" x14ac:dyDescent="0.2">
      <c r="C15" s="3" t="s">
        <v>29</v>
      </c>
      <c r="D15" s="8">
        <v>1.774</v>
      </c>
      <c r="E15" s="8">
        <v>1.774</v>
      </c>
      <c r="F15" s="8">
        <v>1.774</v>
      </c>
      <c r="G15" s="8">
        <v>1.774</v>
      </c>
      <c r="H15" s="8">
        <v>1.774</v>
      </c>
      <c r="I15" s="3">
        <v>1.774</v>
      </c>
      <c r="J15" s="3">
        <v>1.3759999999999999</v>
      </c>
      <c r="K15" s="3">
        <v>1.294</v>
      </c>
      <c r="L15" s="3">
        <v>1.258</v>
      </c>
      <c r="M15" s="3">
        <v>1.369</v>
      </c>
    </row>
    <row r="16" spans="3:13" ht="12.75" x14ac:dyDescent="0.2">
      <c r="C16" s="3" t="s">
        <v>30</v>
      </c>
      <c r="D16" s="3">
        <v>11.013</v>
      </c>
      <c r="E16" s="3">
        <v>10.382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</row>
    <row r="17" spans="3:13" ht="12.75" x14ac:dyDescent="0.2">
      <c r="C17" s="3" t="s">
        <v>31</v>
      </c>
      <c r="D17" s="3">
        <v>91.179000000000002</v>
      </c>
      <c r="E17" s="3">
        <v>72.147999999999996</v>
      </c>
      <c r="F17" s="3">
        <v>201.30799999999999</v>
      </c>
      <c r="G17" s="3">
        <v>127.404</v>
      </c>
      <c r="H17" s="3">
        <v>30.31</v>
      </c>
      <c r="I17" s="3">
        <v>16.445</v>
      </c>
      <c r="J17" s="3">
        <v>16.53</v>
      </c>
      <c r="K17" s="3">
        <v>85.043000000000006</v>
      </c>
      <c r="L17" s="3">
        <v>98.087999999999994</v>
      </c>
      <c r="M17" s="3">
        <v>86.924999999999997</v>
      </c>
    </row>
    <row r="18" spans="3:13" ht="12.75" x14ac:dyDescent="0.2">
      <c r="C18" s="3" t="s">
        <v>32</v>
      </c>
      <c r="D18" s="3">
        <v>255.084</v>
      </c>
      <c r="E18" s="3">
        <v>211.05600000000001</v>
      </c>
      <c r="F18" s="3">
        <v>609.15499999999997</v>
      </c>
      <c r="G18" s="3">
        <v>510.14699999999999</v>
      </c>
      <c r="H18" s="3">
        <v>258.38799999999998</v>
      </c>
      <c r="I18" s="3">
        <v>804.41</v>
      </c>
      <c r="J18" s="3">
        <v>930.49800000000005</v>
      </c>
      <c r="K18" s="3">
        <v>421.14299999999997</v>
      </c>
      <c r="L18" s="3">
        <v>868.40300000000002</v>
      </c>
      <c r="M18" s="3">
        <v>897.21299999999997</v>
      </c>
    </row>
    <row r="19" spans="3:13" ht="12.75" x14ac:dyDescent="0.2"/>
    <row r="20" spans="3:13" ht="12.75" x14ac:dyDescent="0.2">
      <c r="C20" s="3" t="s">
        <v>33</v>
      </c>
      <c r="D20" s="3">
        <v>45.015000000000001</v>
      </c>
      <c r="E20" s="3">
        <v>66.935000000000002</v>
      </c>
      <c r="F20" s="3">
        <v>117.001</v>
      </c>
      <c r="G20" s="3">
        <v>178.22800000000001</v>
      </c>
      <c r="H20" s="3">
        <v>576.88699999999994</v>
      </c>
      <c r="I20" s="3">
        <v>759.274</v>
      </c>
      <c r="J20" s="3">
        <v>909.67399999999998</v>
      </c>
      <c r="K20" s="3">
        <v>922.66499999999996</v>
      </c>
      <c r="L20" s="3">
        <v>938.66099999999994</v>
      </c>
      <c r="M20" s="3" t="s">
        <v>34</v>
      </c>
    </row>
    <row r="21" spans="3:13" ht="12.75" x14ac:dyDescent="0.2">
      <c r="C21" s="3" t="s">
        <v>35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36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37</v>
      </c>
      <c r="D23" s="3" t="s">
        <v>27</v>
      </c>
      <c r="E23" s="3" t="s">
        <v>27</v>
      </c>
      <c r="F23" s="3">
        <v>571.62</v>
      </c>
      <c r="G23" s="3">
        <v>636.024</v>
      </c>
      <c r="H23" s="3">
        <v>694.452</v>
      </c>
      <c r="I23" s="3">
        <v>930.45399999999995</v>
      </c>
      <c r="J23" s="3" t="s">
        <v>38</v>
      </c>
      <c r="K23" s="3" t="s">
        <v>39</v>
      </c>
      <c r="L23" s="3" t="s">
        <v>40</v>
      </c>
      <c r="M23" s="3" t="s">
        <v>41</v>
      </c>
    </row>
    <row r="24" spans="3:13" ht="12.75" x14ac:dyDescent="0.2">
      <c r="C24" s="3" t="s">
        <v>42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43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44</v>
      </c>
      <c r="D26" s="3">
        <v>5.41</v>
      </c>
      <c r="E26" s="3">
        <v>15.09</v>
      </c>
      <c r="F26" s="3">
        <v>121.03100000000001</v>
      </c>
      <c r="G26" s="3">
        <v>21.414999999999999</v>
      </c>
      <c r="H26" s="3">
        <v>68.552999999999997</v>
      </c>
      <c r="I26" s="3">
        <v>78.56</v>
      </c>
      <c r="J26" s="3">
        <v>148.376</v>
      </c>
      <c r="K26" s="3">
        <v>88.319000000000003</v>
      </c>
      <c r="L26" s="3">
        <v>184.08</v>
      </c>
      <c r="M26" s="3">
        <v>469.95600000000002</v>
      </c>
    </row>
    <row r="27" spans="3:13" ht="12.75" x14ac:dyDescent="0.2">
      <c r="C27" s="3" t="s">
        <v>45</v>
      </c>
      <c r="D27" s="3">
        <v>305.50900000000001</v>
      </c>
      <c r="E27" s="3">
        <v>293.08100000000002</v>
      </c>
      <c r="F27" s="3" t="s">
        <v>46</v>
      </c>
      <c r="G27" s="3" t="s">
        <v>47</v>
      </c>
      <c r="H27" s="3" t="s">
        <v>48</v>
      </c>
      <c r="I27" s="3" t="s">
        <v>49</v>
      </c>
      <c r="J27" s="3" t="s">
        <v>50</v>
      </c>
      <c r="K27" s="3" t="s">
        <v>51</v>
      </c>
      <c r="L27" s="3" t="s">
        <v>52</v>
      </c>
      <c r="M27" s="3" t="s">
        <v>53</v>
      </c>
    </row>
    <row r="28" spans="3:13" ht="12.75" x14ac:dyDescent="0.2"/>
    <row r="29" spans="3:13" ht="12.75" x14ac:dyDescent="0.2">
      <c r="C29" s="3" t="s">
        <v>54</v>
      </c>
      <c r="D29" s="3">
        <v>12.442</v>
      </c>
      <c r="E29" s="3">
        <v>11.484999999999999</v>
      </c>
      <c r="F29" s="3">
        <v>11.632999999999999</v>
      </c>
      <c r="G29" s="3">
        <v>10.166</v>
      </c>
      <c r="H29" s="3">
        <v>29.603999999999999</v>
      </c>
      <c r="I29" s="3">
        <v>14.234</v>
      </c>
      <c r="J29" s="3">
        <v>10.513999999999999</v>
      </c>
      <c r="K29" s="3">
        <v>9.5269999999999992</v>
      </c>
      <c r="L29" s="3">
        <v>15.102</v>
      </c>
      <c r="M29" s="3">
        <v>52.026000000000003</v>
      </c>
    </row>
    <row r="30" spans="3:13" ht="12.75" x14ac:dyDescent="0.2">
      <c r="C30" s="3" t="s">
        <v>55</v>
      </c>
      <c r="D30" s="3">
        <v>16.074999999999999</v>
      </c>
      <c r="E30" s="3">
        <v>3.6280000000000001</v>
      </c>
      <c r="F30" s="3">
        <v>5.55</v>
      </c>
      <c r="G30" s="3">
        <v>7.3470000000000004</v>
      </c>
      <c r="H30" s="3">
        <v>3.2749999999999999</v>
      </c>
      <c r="I30" s="3">
        <v>26.347999999999999</v>
      </c>
      <c r="J30" s="3">
        <v>23.835999999999999</v>
      </c>
      <c r="K30" s="3">
        <v>16.512</v>
      </c>
      <c r="L30" s="3">
        <v>20.48</v>
      </c>
      <c r="M30" s="3">
        <v>33.319000000000003</v>
      </c>
    </row>
    <row r="31" spans="3:13" ht="12.75" x14ac:dyDescent="0.2">
      <c r="C31" s="3" t="s">
        <v>56</v>
      </c>
      <c r="D31" s="3">
        <v>4.149</v>
      </c>
      <c r="E31" s="3">
        <v>4.234</v>
      </c>
      <c r="F31" s="3" t="s">
        <v>27</v>
      </c>
      <c r="G31" s="3" t="s">
        <v>27</v>
      </c>
      <c r="H31" s="3" t="s">
        <v>27</v>
      </c>
      <c r="I31" s="3" t="s">
        <v>27</v>
      </c>
      <c r="J31" s="3">
        <v>5.4930000000000003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57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>
        <v>3.835</v>
      </c>
      <c r="M32" s="3">
        <v>4.1070000000000002</v>
      </c>
    </row>
    <row r="33" spans="3:13" ht="12.75" x14ac:dyDescent="0.2">
      <c r="C33" s="3" t="s">
        <v>58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1.131</v>
      </c>
      <c r="K33" s="3">
        <v>0.44500000000000001</v>
      </c>
      <c r="L33" s="3">
        <v>0.92200000000000004</v>
      </c>
      <c r="M33" s="3">
        <v>0.73899999999999999</v>
      </c>
    </row>
    <row r="34" spans="3:13" ht="12.75" x14ac:dyDescent="0.2">
      <c r="C34" s="3" t="s">
        <v>59</v>
      </c>
      <c r="D34" s="3">
        <v>8.0909999999999993</v>
      </c>
      <c r="E34" s="3">
        <v>12.003</v>
      </c>
      <c r="F34" s="3">
        <v>4.5330000000000004</v>
      </c>
      <c r="G34" s="3">
        <v>5.33</v>
      </c>
      <c r="H34" s="3">
        <v>0</v>
      </c>
      <c r="I34" s="3">
        <v>8.2000000000000003E-2</v>
      </c>
      <c r="J34" s="3">
        <v>0.77500000000000002</v>
      </c>
      <c r="K34" s="3">
        <v>2.8159999999999998</v>
      </c>
      <c r="L34" s="3">
        <v>7.0000000000000007E-2</v>
      </c>
      <c r="M34" s="3">
        <v>0.85</v>
      </c>
    </row>
    <row r="35" spans="3:13" ht="12.75" x14ac:dyDescent="0.2">
      <c r="C35" s="3" t="s">
        <v>60</v>
      </c>
      <c r="D35" s="3">
        <v>40.756</v>
      </c>
      <c r="E35" s="3">
        <v>31.35</v>
      </c>
      <c r="F35" s="3">
        <v>21.715</v>
      </c>
      <c r="G35" s="3">
        <v>22.843</v>
      </c>
      <c r="H35" s="3">
        <v>32.878999999999998</v>
      </c>
      <c r="I35" s="3">
        <v>40.664000000000001</v>
      </c>
      <c r="J35" s="3">
        <v>41.749000000000002</v>
      </c>
      <c r="K35" s="3">
        <v>29.3</v>
      </c>
      <c r="L35" s="3">
        <v>40.408999999999999</v>
      </c>
      <c r="M35" s="3">
        <v>91.040999999999997</v>
      </c>
    </row>
    <row r="36" spans="3:13" ht="12.75" x14ac:dyDescent="0.2"/>
    <row r="37" spans="3:13" ht="12.75" x14ac:dyDescent="0.2">
      <c r="C37" s="3" t="s">
        <v>61</v>
      </c>
      <c r="D37" s="3">
        <v>21.132000000000001</v>
      </c>
      <c r="E37" s="3">
        <v>24.472999999999999</v>
      </c>
      <c r="F37" s="3">
        <v>36.103999999999999</v>
      </c>
      <c r="G37" s="3">
        <v>36.088000000000001</v>
      </c>
      <c r="H37" s="3">
        <v>39.661999999999999</v>
      </c>
      <c r="I37" s="3">
        <v>46.127000000000002</v>
      </c>
      <c r="J37" s="3">
        <v>41.987000000000002</v>
      </c>
      <c r="K37" s="3">
        <v>49.604999999999997</v>
      </c>
      <c r="L37" s="3">
        <v>601.45000000000005</v>
      </c>
      <c r="M37" s="3">
        <v>685.41800000000001</v>
      </c>
    </row>
    <row r="38" spans="3:13" ht="12.75" x14ac:dyDescent="0.2">
      <c r="C38" s="3" t="s">
        <v>62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19.451000000000001</v>
      </c>
      <c r="K38" s="3">
        <v>14.702</v>
      </c>
      <c r="L38" s="3">
        <v>14.215</v>
      </c>
      <c r="M38" s="3">
        <v>14.57</v>
      </c>
    </row>
    <row r="39" spans="3:13" ht="12.75" x14ac:dyDescent="0.2">
      <c r="C39" s="3" t="s">
        <v>63</v>
      </c>
      <c r="D39" s="3">
        <v>2.2120000000000002</v>
      </c>
      <c r="E39" s="3">
        <v>2.86</v>
      </c>
      <c r="F39" s="3">
        <v>2.8889999999999998</v>
      </c>
      <c r="G39" s="3">
        <v>2.7959999999999998</v>
      </c>
      <c r="H39" s="3">
        <v>2.665</v>
      </c>
      <c r="I39" s="3">
        <v>3.27</v>
      </c>
      <c r="J39" s="3">
        <v>3.1179999999999999</v>
      </c>
      <c r="K39" s="3">
        <v>8.9600000000000009</v>
      </c>
      <c r="L39" s="3">
        <v>407.66</v>
      </c>
      <c r="M39" s="3">
        <v>736.43499999999995</v>
      </c>
    </row>
    <row r="40" spans="3:13" ht="12.75" x14ac:dyDescent="0.2">
      <c r="C40" s="3" t="s">
        <v>64</v>
      </c>
      <c r="D40" s="3">
        <v>64.100999999999999</v>
      </c>
      <c r="E40" s="3">
        <v>58.683999999999997</v>
      </c>
      <c r="F40" s="3">
        <v>60.707999999999998</v>
      </c>
      <c r="G40" s="3">
        <v>61.726999999999997</v>
      </c>
      <c r="H40" s="3">
        <v>75.206000000000003</v>
      </c>
      <c r="I40" s="3">
        <v>90.061000000000007</v>
      </c>
      <c r="J40" s="3">
        <v>106.30500000000001</v>
      </c>
      <c r="K40" s="3">
        <v>102.56699999999999</v>
      </c>
      <c r="L40" s="3" t="s">
        <v>65</v>
      </c>
      <c r="M40" s="3" t="s">
        <v>66</v>
      </c>
    </row>
    <row r="41" spans="3:13" ht="12.75" x14ac:dyDescent="0.2"/>
    <row r="42" spans="3:13" ht="12.75" x14ac:dyDescent="0.2">
      <c r="C42" s="3" t="s">
        <v>67</v>
      </c>
      <c r="D42" s="3">
        <v>957.04399999999998</v>
      </c>
      <c r="E42" s="3" t="s">
        <v>68</v>
      </c>
      <c r="F42" s="3" t="s">
        <v>69</v>
      </c>
      <c r="G42" s="3" t="s">
        <v>70</v>
      </c>
      <c r="H42" s="3" t="s">
        <v>71</v>
      </c>
      <c r="I42" s="3" t="s">
        <v>72</v>
      </c>
      <c r="J42" s="3" t="s">
        <v>73</v>
      </c>
      <c r="K42" s="3" t="s">
        <v>74</v>
      </c>
      <c r="L42" s="3" t="s">
        <v>75</v>
      </c>
      <c r="M42" s="3" t="s">
        <v>76</v>
      </c>
    </row>
    <row r="43" spans="3:13" ht="12.75" x14ac:dyDescent="0.2">
      <c r="C43" s="3" t="s">
        <v>77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78</v>
      </c>
      <c r="D44" s="3">
        <v>-650.83799999999997</v>
      </c>
      <c r="E44" s="3">
        <v>-958.75199999999995</v>
      </c>
      <c r="F44" s="3">
        <v>-176.911</v>
      </c>
      <c r="G44" s="3">
        <v>-204.06399999999999</v>
      </c>
      <c r="H44" s="3">
        <v>22.945</v>
      </c>
      <c r="I44" s="3">
        <v>60.534999999999997</v>
      </c>
      <c r="J44" s="3">
        <v>82.548000000000002</v>
      </c>
      <c r="K44" s="3">
        <v>55.597999999999999</v>
      </c>
      <c r="L44" s="3">
        <v>125.10899999999999</v>
      </c>
      <c r="M44" s="3">
        <v>690.245</v>
      </c>
    </row>
    <row r="45" spans="3:13" ht="12.75" x14ac:dyDescent="0.2">
      <c r="C45" s="3" t="s">
        <v>79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80</v>
      </c>
      <c r="D46" s="3">
        <v>30</v>
      </c>
      <c r="E46" s="3">
        <v>130.43299999999999</v>
      </c>
      <c r="F46" s="3">
        <v>139.40199999999999</v>
      </c>
      <c r="G46" s="3">
        <v>152.68899999999999</v>
      </c>
      <c r="H46" s="3">
        <v>150.80500000000001</v>
      </c>
      <c r="I46" s="3">
        <v>119.68300000000001</v>
      </c>
      <c r="J46" s="3">
        <v>126.82899999999999</v>
      </c>
      <c r="K46" s="3">
        <v>120.583</v>
      </c>
      <c r="L46" s="3">
        <v>99.381</v>
      </c>
      <c r="M46" s="3">
        <v>105.217</v>
      </c>
    </row>
    <row r="47" spans="3:13" ht="12.75" x14ac:dyDescent="0.2">
      <c r="C47" s="3" t="s">
        <v>81</v>
      </c>
      <c r="D47" s="3">
        <v>336.20600000000002</v>
      </c>
      <c r="E47" s="3">
        <v>374.76299999999998</v>
      </c>
      <c r="F47" s="3" t="s">
        <v>82</v>
      </c>
      <c r="G47" s="3" t="s">
        <v>83</v>
      </c>
      <c r="H47" s="3" t="s">
        <v>84</v>
      </c>
      <c r="I47" s="3" t="s">
        <v>85</v>
      </c>
      <c r="J47" s="3" t="s">
        <v>86</v>
      </c>
      <c r="K47" s="3" t="s">
        <v>87</v>
      </c>
      <c r="L47" s="3" t="s">
        <v>88</v>
      </c>
      <c r="M47" s="3" t="s">
        <v>89</v>
      </c>
    </row>
    <row r="48" spans="3:13" ht="12.75" x14ac:dyDescent="0.2">
      <c r="C48" s="3" t="s">
        <v>90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91</v>
      </c>
      <c r="D49" s="3">
        <v>-94.798000000000002</v>
      </c>
      <c r="E49" s="3">
        <v>-140.36600000000001</v>
      </c>
      <c r="F49" s="3">
        <v>-163.964</v>
      </c>
      <c r="G49" s="3">
        <v>-175.79300000000001</v>
      </c>
      <c r="H49" s="3">
        <v>-85.777000000000001</v>
      </c>
      <c r="I49" s="3">
        <v>-106.376</v>
      </c>
      <c r="J49" s="3">
        <v>-110.312</v>
      </c>
      <c r="K49" s="3">
        <v>-132.55600000000001</v>
      </c>
      <c r="L49" s="3">
        <v>-147.727</v>
      </c>
      <c r="M49" s="3">
        <v>-126.575</v>
      </c>
    </row>
    <row r="50" spans="3:13" ht="12.75" x14ac:dyDescent="0.2">
      <c r="C50" s="3" t="s">
        <v>92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93</v>
      </c>
      <c r="D51" s="3">
        <v>241.40899999999999</v>
      </c>
      <c r="E51" s="3">
        <v>234.39699999999999</v>
      </c>
      <c r="F51" s="3" t="s">
        <v>94</v>
      </c>
      <c r="G51" s="3" t="s">
        <v>95</v>
      </c>
      <c r="H51" s="3" t="s">
        <v>96</v>
      </c>
      <c r="I51" s="3" t="s">
        <v>97</v>
      </c>
      <c r="J51" s="3" t="s">
        <v>98</v>
      </c>
      <c r="K51" s="3" t="s">
        <v>99</v>
      </c>
      <c r="L51" s="3" t="s">
        <v>100</v>
      </c>
      <c r="M51" s="3" t="s">
        <v>101</v>
      </c>
    </row>
    <row r="52" spans="3:13" ht="12.75" x14ac:dyDescent="0.2"/>
    <row r="53" spans="3:13" ht="12.75" x14ac:dyDescent="0.2">
      <c r="C53" s="3" t="s">
        <v>102</v>
      </c>
      <c r="D53" s="3">
        <v>305.50900000000001</v>
      </c>
      <c r="E53" s="3">
        <v>293.08100000000002</v>
      </c>
      <c r="F53" s="3" t="s">
        <v>46</v>
      </c>
      <c r="G53" s="3" t="s">
        <v>47</v>
      </c>
      <c r="H53" s="3" t="s">
        <v>48</v>
      </c>
      <c r="I53" s="3" t="s">
        <v>49</v>
      </c>
      <c r="J53" s="3" t="s">
        <v>50</v>
      </c>
      <c r="K53" s="3" t="s">
        <v>51</v>
      </c>
      <c r="L53" s="3" t="s">
        <v>52</v>
      </c>
      <c r="M53" s="3" t="s">
        <v>53</v>
      </c>
    </row>
    <row r="54" spans="3:13" ht="12.75" x14ac:dyDescent="0.2"/>
    <row r="55" spans="3:13" ht="12.75" x14ac:dyDescent="0.2">
      <c r="C55" s="3" t="s">
        <v>103</v>
      </c>
      <c r="D55" s="3">
        <v>152.756</v>
      </c>
      <c r="E55" s="3">
        <v>128.52600000000001</v>
      </c>
      <c r="F55" s="3">
        <v>409.27199999999999</v>
      </c>
      <c r="G55" s="3">
        <v>386.39499999999998</v>
      </c>
      <c r="H55" s="3">
        <v>238.84299999999999</v>
      </c>
      <c r="I55" s="3">
        <v>786.19</v>
      </c>
      <c r="J55" s="3">
        <v>914.072</v>
      </c>
      <c r="K55" s="3">
        <v>334.80599999999998</v>
      </c>
      <c r="L55" s="3">
        <v>769.05700000000002</v>
      </c>
      <c r="M55" s="3">
        <v>808.91899999999998</v>
      </c>
    </row>
    <row r="56" spans="3:13" ht="12.75" x14ac:dyDescent="0.2">
      <c r="C56" s="3" t="s">
        <v>104</v>
      </c>
      <c r="D56" s="3">
        <v>25.280999999999999</v>
      </c>
      <c r="E56" s="3">
        <v>28.707000000000001</v>
      </c>
      <c r="F56" s="3">
        <v>36.103999999999999</v>
      </c>
      <c r="G56" s="3">
        <v>36.088000000000001</v>
      </c>
      <c r="H56" s="3">
        <v>39.661999999999999</v>
      </c>
      <c r="I56" s="3">
        <v>46.127000000000002</v>
      </c>
      <c r="J56" s="3">
        <v>68.061999999999998</v>
      </c>
      <c r="K56" s="3">
        <v>64.751999999999995</v>
      </c>
      <c r="L56" s="3">
        <v>620.42100000000005</v>
      </c>
      <c r="M56" s="3">
        <v>704.83399999999995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2B9F-9CD6-46F9-A70D-5871D52023C1}">
  <dimension ref="C2:M56"/>
  <sheetViews>
    <sheetView workbookViewId="0">
      <selection activeCell="D12" sqref="D12:M12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105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106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3:13" x14ac:dyDescent="0.2">
      <c r="C13" s="3" t="s">
        <v>107</v>
      </c>
      <c r="D13" s="3" t="s">
        <v>108</v>
      </c>
      <c r="E13" s="3" t="s">
        <v>108</v>
      </c>
      <c r="F13" s="3" t="s">
        <v>108</v>
      </c>
      <c r="G13" s="3" t="s">
        <v>108</v>
      </c>
      <c r="H13" s="3" t="s">
        <v>108</v>
      </c>
      <c r="I13" s="3" t="s">
        <v>108</v>
      </c>
      <c r="J13" s="3" t="s">
        <v>108</v>
      </c>
      <c r="K13" s="3" t="s">
        <v>108</v>
      </c>
      <c r="L13" s="3" t="s">
        <v>108</v>
      </c>
      <c r="M13" s="3" t="s">
        <v>108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109</v>
      </c>
      <c r="D15" s="3">
        <v>0</v>
      </c>
      <c r="E15" s="3">
        <v>0</v>
      </c>
      <c r="F15" s="3">
        <v>-3.0750000000000002</v>
      </c>
      <c r="G15" s="3">
        <v>-4.7069999999999999</v>
      </c>
      <c r="H15" s="3">
        <v>-2.0059999999999998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x14ac:dyDescent="0.2">
      <c r="C16" s="3" t="s">
        <v>110</v>
      </c>
      <c r="D16" s="3" t="s">
        <v>3</v>
      </c>
      <c r="E16" s="3" t="s">
        <v>3</v>
      </c>
      <c r="F16" s="3">
        <v>-3.0750000000000002</v>
      </c>
      <c r="G16" s="3">
        <v>-4.7069999999999999</v>
      </c>
      <c r="H16" s="3">
        <v>-2.0059999999999998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111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113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114</v>
      </c>
      <c r="D21" s="3">
        <v>-9.3840000000000003</v>
      </c>
      <c r="E21" s="3">
        <v>-9.2579999999999991</v>
      </c>
      <c r="F21" s="3">
        <v>-5.7930000000000001</v>
      </c>
      <c r="G21" s="3">
        <v>-5.5110000000000001</v>
      </c>
      <c r="H21" s="3">
        <v>-5.9749999999999996</v>
      </c>
      <c r="I21" s="3">
        <v>-8.6940000000000008</v>
      </c>
      <c r="J21" s="3">
        <v>-7.7389999999999999</v>
      </c>
      <c r="K21" s="3">
        <v>-3.452</v>
      </c>
      <c r="L21" s="3">
        <v>-9.3469999999999995</v>
      </c>
      <c r="M21" s="3">
        <v>-5.4539999999999997</v>
      </c>
    </row>
    <row r="22" spans="3:13" x14ac:dyDescent="0.2">
      <c r="C22" s="3" t="s">
        <v>115</v>
      </c>
      <c r="D22" s="3">
        <v>-582.78700000000003</v>
      </c>
      <c r="E22" s="3">
        <v>-242.423</v>
      </c>
      <c r="F22" s="3">
        <v>956.48699999999997</v>
      </c>
      <c r="G22" s="3">
        <v>-73.325999999999993</v>
      </c>
      <c r="H22" s="3">
        <v>265.73500000000001</v>
      </c>
      <c r="I22" s="3">
        <v>-32.731999999999999</v>
      </c>
      <c r="J22" s="3">
        <v>-70.581000000000003</v>
      </c>
      <c r="K22" s="3">
        <v>-145.59299999999999</v>
      </c>
      <c r="L22" s="3">
        <v>-111.247</v>
      </c>
      <c r="M22" s="3">
        <v>253.96899999999999</v>
      </c>
    </row>
    <row r="23" spans="3:13" x14ac:dyDescent="0.2">
      <c r="C23" s="3" t="s">
        <v>116</v>
      </c>
      <c r="D23" s="3">
        <v>-592.17100000000005</v>
      </c>
      <c r="E23" s="3">
        <v>-251.68100000000001</v>
      </c>
      <c r="F23" s="3">
        <v>950.69399999999996</v>
      </c>
      <c r="G23" s="3">
        <v>-78.837000000000003</v>
      </c>
      <c r="H23" s="3">
        <v>259.75900000000001</v>
      </c>
      <c r="I23" s="3">
        <v>-41.426000000000002</v>
      </c>
      <c r="J23" s="3">
        <v>-78.319999999999993</v>
      </c>
      <c r="K23" s="3">
        <v>-149.04499999999999</v>
      </c>
      <c r="L23" s="3">
        <v>-120.59399999999999</v>
      </c>
      <c r="M23" s="3">
        <v>248.51499999999999</v>
      </c>
    </row>
    <row r="24" spans="3:13" x14ac:dyDescent="0.2">
      <c r="C24" s="3" t="s">
        <v>117</v>
      </c>
      <c r="D24" s="3">
        <v>-592.17100000000005</v>
      </c>
      <c r="E24" s="3">
        <v>-251.68100000000001</v>
      </c>
      <c r="F24" s="3">
        <v>947.62</v>
      </c>
      <c r="G24" s="3">
        <v>-83.543999999999997</v>
      </c>
      <c r="H24" s="3">
        <v>257.75299999999999</v>
      </c>
      <c r="I24" s="3">
        <v>-41.426000000000002</v>
      </c>
      <c r="J24" s="3">
        <v>-78.319999999999993</v>
      </c>
      <c r="K24" s="3">
        <v>-149.04499999999999</v>
      </c>
      <c r="L24" s="3">
        <v>-120.59399999999999</v>
      </c>
      <c r="M24" s="3">
        <v>248.51499999999999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118</v>
      </c>
      <c r="D26" s="3">
        <v>1.909</v>
      </c>
      <c r="E26" s="3">
        <v>-0.51100000000000001</v>
      </c>
      <c r="F26" s="3">
        <v>0.94899999999999995</v>
      </c>
      <c r="G26" s="3">
        <v>23.114000000000001</v>
      </c>
      <c r="H26" s="3">
        <v>36.921999999999997</v>
      </c>
      <c r="I26" s="3">
        <v>67.692999999999998</v>
      </c>
      <c r="J26" s="3">
        <v>93.603999999999999</v>
      </c>
      <c r="K26" s="3">
        <v>100.57599999999999</v>
      </c>
      <c r="L26" s="3">
        <v>83.137</v>
      </c>
      <c r="M26" s="3">
        <v>185.74700000000001</v>
      </c>
    </row>
    <row r="27" spans="3:13" x14ac:dyDescent="0.2">
      <c r="C27" s="3" t="s">
        <v>119</v>
      </c>
      <c r="D27" s="3">
        <v>-590.26199999999994</v>
      </c>
      <c r="E27" s="3">
        <v>-252.19200000000001</v>
      </c>
      <c r="F27" s="3">
        <v>948.56899999999996</v>
      </c>
      <c r="G27" s="3">
        <v>-60.43</v>
      </c>
      <c r="H27" s="3">
        <v>294.67500000000001</v>
      </c>
      <c r="I27" s="3">
        <v>26.268000000000001</v>
      </c>
      <c r="J27" s="3">
        <v>15.285</v>
      </c>
      <c r="K27" s="3">
        <v>-48.469000000000001</v>
      </c>
      <c r="L27" s="3">
        <v>-37.457999999999998</v>
      </c>
      <c r="M27" s="3">
        <v>434.262</v>
      </c>
    </row>
    <row r="28" spans="3:13" x14ac:dyDescent="0.2">
      <c r="C28" t="s">
        <v>120</v>
      </c>
      <c r="D28">
        <v>-0.106</v>
      </c>
      <c r="E28">
        <v>-43.707999999999998</v>
      </c>
      <c r="F28">
        <v>5.9930000000000003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121</v>
      </c>
      <c r="D29" s="3">
        <v>80.417000000000002</v>
      </c>
      <c r="E29" s="3">
        <v>-0.17</v>
      </c>
      <c r="F29" s="3">
        <v>1.4510000000000001</v>
      </c>
      <c r="G29" s="3">
        <v>-1.3149999999999999</v>
      </c>
      <c r="H29" s="3">
        <v>-0.54400000000000004</v>
      </c>
      <c r="I29" s="3">
        <v>0.28399999999999997</v>
      </c>
      <c r="J29" s="3">
        <v>-0.48699999999999999</v>
      </c>
      <c r="K29" s="3">
        <v>-0.63600000000000001</v>
      </c>
      <c r="L29" s="3">
        <v>94.756</v>
      </c>
      <c r="M29" s="3">
        <v>153.49600000000001</v>
      </c>
    </row>
    <row r="30" spans="3:13" x14ac:dyDescent="0.2">
      <c r="C30" s="3" t="s">
        <v>122</v>
      </c>
      <c r="D30" s="3">
        <v>-509.95100000000002</v>
      </c>
      <c r="E30" s="3">
        <v>-296.07</v>
      </c>
      <c r="F30" s="3">
        <v>956.01300000000003</v>
      </c>
      <c r="G30" s="3">
        <v>-61.744</v>
      </c>
      <c r="H30" s="3">
        <v>294.13099999999997</v>
      </c>
      <c r="I30" s="3">
        <v>26.552</v>
      </c>
      <c r="J30" s="3">
        <v>14.798</v>
      </c>
      <c r="K30" s="3">
        <v>-49.104999999999997</v>
      </c>
      <c r="L30" s="3">
        <v>57.298000000000002</v>
      </c>
      <c r="M30" s="3">
        <v>587.75800000000004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123</v>
      </c>
      <c r="D32" s="3">
        <v>117.227</v>
      </c>
      <c r="E32" s="3">
        <v>37.585000000000001</v>
      </c>
      <c r="F32" s="3">
        <v>15.755000000000001</v>
      </c>
      <c r="G32" s="3">
        <v>18.559000000000001</v>
      </c>
      <c r="H32" s="3">
        <v>-80.135000000000005</v>
      </c>
      <c r="I32" s="3">
        <v>9.0719999999999992</v>
      </c>
      <c r="J32" s="3">
        <v>10.163</v>
      </c>
      <c r="K32" s="3">
        <v>23.812999999999999</v>
      </c>
      <c r="L32" s="3">
        <v>12.557</v>
      </c>
      <c r="M32" s="3">
        <v>-31.469000000000001</v>
      </c>
    </row>
    <row r="33" spans="3:13" x14ac:dyDescent="0.2">
      <c r="C33" s="3" t="s">
        <v>124</v>
      </c>
      <c r="D33" s="3">
        <v>-392.72399999999999</v>
      </c>
      <c r="E33" s="3">
        <v>-258.48500000000001</v>
      </c>
      <c r="F33" s="3">
        <v>971.76700000000005</v>
      </c>
      <c r="G33" s="3">
        <v>-43.185000000000002</v>
      </c>
      <c r="H33" s="3">
        <v>213.99600000000001</v>
      </c>
      <c r="I33" s="3">
        <v>35.622999999999998</v>
      </c>
      <c r="J33" s="3">
        <v>24.960999999999999</v>
      </c>
      <c r="K33" s="3">
        <v>-25.292000000000002</v>
      </c>
      <c r="L33" s="3">
        <v>69.855000000000004</v>
      </c>
      <c r="M33" s="3">
        <v>556.28899999999999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125</v>
      </c>
      <c r="D35" s="3">
        <v>0.106</v>
      </c>
      <c r="E35" s="3">
        <v>43.707999999999998</v>
      </c>
      <c r="F35" s="3">
        <v>-5.9930000000000003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126</v>
      </c>
      <c r="D36">
        <v>-392.61700000000002</v>
      </c>
      <c r="E36">
        <v>-214.77699999999999</v>
      </c>
      <c r="F36">
        <v>965.77499999999998</v>
      </c>
      <c r="G36">
        <v>-43.185000000000002</v>
      </c>
      <c r="H36">
        <v>213.99600000000001</v>
      </c>
      <c r="I36">
        <v>35.622999999999998</v>
      </c>
      <c r="J36">
        <v>24.960999999999999</v>
      </c>
      <c r="K36">
        <v>-25.292000000000002</v>
      </c>
      <c r="L36">
        <v>69.855000000000004</v>
      </c>
      <c r="M36">
        <v>556.28899999999999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127</v>
      </c>
      <c r="D38" s="3">
        <v>-0.72</v>
      </c>
      <c r="E38" s="3">
        <v>-0.33</v>
      </c>
      <c r="F38" s="3">
        <v>1.28</v>
      </c>
      <c r="G38" s="3">
        <v>-5.5E-2</v>
      </c>
      <c r="H38" s="3">
        <v>0.27</v>
      </c>
      <c r="I38" s="3">
        <v>4.2000000000000003E-2</v>
      </c>
      <c r="J38" s="3">
        <v>2.3E-2</v>
      </c>
      <c r="K38" s="3">
        <v>-2.1000000000000001E-2</v>
      </c>
      <c r="L38" s="3">
        <v>5.8000000000000003E-2</v>
      </c>
      <c r="M38" s="3">
        <v>0.46</v>
      </c>
    </row>
    <row r="39" spans="3:13" x14ac:dyDescent="0.2">
      <c r="C39" s="3" t="s">
        <v>128</v>
      </c>
      <c r="D39" s="3">
        <v>-0.72</v>
      </c>
      <c r="E39" s="3">
        <v>-0.33</v>
      </c>
      <c r="F39" s="3">
        <v>1.28</v>
      </c>
      <c r="G39" s="3">
        <v>-5.5E-2</v>
      </c>
      <c r="H39" s="3">
        <v>0.26</v>
      </c>
      <c r="I39" s="3">
        <v>4.1000000000000002E-2</v>
      </c>
      <c r="J39" s="3">
        <v>2.3E-2</v>
      </c>
      <c r="K39" s="3">
        <v>-2.5000000000000001E-2</v>
      </c>
      <c r="L39" s="3">
        <v>5.8000000000000003E-2</v>
      </c>
      <c r="M39" s="3">
        <v>0.45</v>
      </c>
    </row>
    <row r="40" spans="3:13" x14ac:dyDescent="0.2">
      <c r="C40" s="3" t="s">
        <v>129</v>
      </c>
      <c r="D40" s="3">
        <v>542.35599999999999</v>
      </c>
      <c r="E40" s="3">
        <v>649.01700000000005</v>
      </c>
      <c r="F40" s="3">
        <v>755.70100000000002</v>
      </c>
      <c r="G40" s="3">
        <v>779.11900000000003</v>
      </c>
      <c r="H40" s="3">
        <v>785.89599999999996</v>
      </c>
      <c r="I40" s="3">
        <v>853.73800000000006</v>
      </c>
      <c r="J40" s="3" t="s">
        <v>130</v>
      </c>
      <c r="K40" s="3" t="s">
        <v>131</v>
      </c>
      <c r="L40" s="3" t="s">
        <v>132</v>
      </c>
      <c r="M40" s="3" t="s">
        <v>133</v>
      </c>
    </row>
    <row r="41" spans="3:13" x14ac:dyDescent="0.2">
      <c r="C41" t="s">
        <v>134</v>
      </c>
      <c r="D41">
        <v>542.35599999999999</v>
      </c>
      <c r="E41">
        <v>649.01700000000005</v>
      </c>
      <c r="F41">
        <v>755.70100000000002</v>
      </c>
      <c r="G41">
        <v>779.11900000000003</v>
      </c>
      <c r="H41">
        <v>808.803</v>
      </c>
      <c r="I41">
        <v>870.36400000000003</v>
      </c>
      <c r="J41" t="s">
        <v>135</v>
      </c>
      <c r="K41" t="s">
        <v>131</v>
      </c>
      <c r="L41" t="s">
        <v>136</v>
      </c>
      <c r="M41" t="s">
        <v>137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138</v>
      </c>
      <c r="D43" s="3">
        <v>-218.977</v>
      </c>
      <c r="E43" s="3">
        <v>-251.798</v>
      </c>
      <c r="F43" s="3">
        <v>-77.033000000000001</v>
      </c>
      <c r="G43" s="3">
        <v>-72.236000000000004</v>
      </c>
      <c r="H43" s="3">
        <v>280.82100000000003</v>
      </c>
      <c r="I43" s="3">
        <v>-52.378</v>
      </c>
      <c r="J43" s="3">
        <v>-66.403000000000006</v>
      </c>
      <c r="K43" s="3">
        <v>-110.128</v>
      </c>
      <c r="L43" s="3">
        <v>-129.001</v>
      </c>
      <c r="M43" s="3">
        <v>-115.73399999999999</v>
      </c>
    </row>
    <row r="44" spans="3:13" x14ac:dyDescent="0.2">
      <c r="C44" s="3" t="s">
        <v>139</v>
      </c>
      <c r="D44" s="3">
        <v>-491.47899999999998</v>
      </c>
      <c r="E44" s="3">
        <v>-258.42599999999999</v>
      </c>
      <c r="F44" s="3">
        <v>-84.614999999999995</v>
      </c>
      <c r="G44" s="3">
        <v>-77.897999999999996</v>
      </c>
      <c r="H44" s="3">
        <v>275.43099999999998</v>
      </c>
      <c r="I44" s="3">
        <v>-58.188000000000002</v>
      </c>
      <c r="J44" s="3">
        <v>-67.363</v>
      </c>
      <c r="K44" s="3">
        <v>-120.13200000000001</v>
      </c>
      <c r="L44" s="3">
        <v>-139.99700000000001</v>
      </c>
      <c r="M44" s="3">
        <v>-122.947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140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141</v>
      </c>
      <c r="D47" s="3">
        <v>-592.33500000000004</v>
      </c>
      <c r="E47" s="3">
        <v>-261.98399999999998</v>
      </c>
      <c r="F47" s="3">
        <v>-91.46</v>
      </c>
      <c r="G47" s="3">
        <v>-76.86</v>
      </c>
      <c r="H47" s="3">
        <v>278.608</v>
      </c>
      <c r="I47" s="3">
        <v>-60.841000000000001</v>
      </c>
      <c r="J47" s="3">
        <v>-82.097999999999999</v>
      </c>
      <c r="K47" s="3">
        <v>-154.94900000000001</v>
      </c>
      <c r="L47" s="3">
        <v>-6.2009999999999996</v>
      </c>
      <c r="M47" s="3">
        <v>218.45</v>
      </c>
    </row>
    <row r="48" spans="3:13" x14ac:dyDescent="0.2">
      <c r="C48" s="3" t="s">
        <v>142</v>
      </c>
      <c r="D48" s="3">
        <v>-491.47899999999998</v>
      </c>
      <c r="E48" s="3">
        <v>-258.42599999999999</v>
      </c>
      <c r="F48" s="3">
        <v>-84.614999999999995</v>
      </c>
      <c r="G48" s="3">
        <v>-77.897999999999996</v>
      </c>
      <c r="H48" s="3">
        <v>275.43099999999998</v>
      </c>
      <c r="I48" s="3">
        <v>-58.188000000000002</v>
      </c>
      <c r="J48" s="3">
        <v>-67.363</v>
      </c>
      <c r="K48" s="3">
        <v>-120.13200000000001</v>
      </c>
      <c r="L48" s="3">
        <v>-139.99700000000001</v>
      </c>
      <c r="M48" s="3">
        <v>-122.947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9FCE-21DA-43F6-B73F-B08F9131374E}">
  <dimension ref="C2:M56"/>
  <sheetViews>
    <sheetView workbookViewId="0">
      <selection activeCell="H28" sqref="H28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143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124</v>
      </c>
      <c r="D12" s="3">
        <v>-392.72399999999999</v>
      </c>
      <c r="E12" s="3">
        <v>-258.48500000000001</v>
      </c>
      <c r="F12" s="3">
        <v>971.76700000000005</v>
      </c>
      <c r="G12" s="3">
        <v>-43.185000000000002</v>
      </c>
      <c r="H12" s="3">
        <v>213.99600000000001</v>
      </c>
      <c r="I12" s="3">
        <v>35.622999999999998</v>
      </c>
      <c r="J12" s="3">
        <v>24.960999999999999</v>
      </c>
      <c r="K12" s="3">
        <v>-25.292000000000002</v>
      </c>
      <c r="L12" s="3">
        <v>69.855000000000004</v>
      </c>
      <c r="M12" s="3">
        <v>556.28899999999999</v>
      </c>
    </row>
    <row r="13" spans="3:13" x14ac:dyDescent="0.2">
      <c r="C13" s="3" t="s">
        <v>144</v>
      </c>
      <c r="D13" s="3">
        <v>272.50200000000001</v>
      </c>
      <c r="E13" s="3">
        <v>6.6280000000000001</v>
      </c>
      <c r="F13" s="3">
        <v>7.5830000000000002</v>
      </c>
      <c r="G13" s="3">
        <v>5.6630000000000003</v>
      </c>
      <c r="H13" s="3">
        <v>-311.70800000000003</v>
      </c>
      <c r="I13" s="3">
        <v>5.8090000000000002</v>
      </c>
      <c r="J13" s="3">
        <v>1.3360000000000001</v>
      </c>
      <c r="K13" s="3">
        <v>10.63</v>
      </c>
      <c r="L13" s="3">
        <v>12.127000000000001</v>
      </c>
      <c r="M13" s="3">
        <v>7.9480000000000004</v>
      </c>
    </row>
    <row r="14" spans="3:13" x14ac:dyDescent="0.2">
      <c r="C14" s="3" t="s">
        <v>145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146</v>
      </c>
      <c r="D15" s="3">
        <v>10.374000000000001</v>
      </c>
      <c r="E15" s="3">
        <v>114.764</v>
      </c>
      <c r="F15" s="3">
        <v>10.714</v>
      </c>
      <c r="G15" s="3">
        <v>8.0259999999999998</v>
      </c>
      <c r="H15" s="3">
        <v>6.17</v>
      </c>
      <c r="I15" s="3">
        <v>9.6370000000000005</v>
      </c>
      <c r="J15" s="3">
        <v>13.403</v>
      </c>
      <c r="K15" s="3">
        <v>21.542999999999999</v>
      </c>
      <c r="L15" s="3">
        <v>25.292999999999999</v>
      </c>
      <c r="M15" s="3">
        <v>36.848999999999997</v>
      </c>
    </row>
    <row r="16" spans="3:13" x14ac:dyDescent="0.2">
      <c r="C16" s="3" t="s">
        <v>147</v>
      </c>
      <c r="D16" s="3">
        <v>-2.2799999999999998</v>
      </c>
      <c r="E16" s="3">
        <v>1.825</v>
      </c>
      <c r="F16" s="3">
        <v>-10.426</v>
      </c>
      <c r="G16" s="3">
        <v>16.565000000000001</v>
      </c>
      <c r="H16" s="3">
        <v>2.3919999999999999</v>
      </c>
      <c r="I16" s="3">
        <v>-1.02</v>
      </c>
      <c r="J16" s="3">
        <v>-3.2970000000000002</v>
      </c>
      <c r="K16" s="3">
        <v>2.0409999999999999</v>
      </c>
      <c r="L16" s="3">
        <v>-5.391</v>
      </c>
      <c r="M16" s="3">
        <v>-6.8330000000000002</v>
      </c>
    </row>
    <row r="17" spans="3:13" x14ac:dyDescent="0.2">
      <c r="C17" s="3" t="s">
        <v>148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>
        <v>0.99199999999999999</v>
      </c>
      <c r="J17" s="3">
        <v>0.312</v>
      </c>
      <c r="K17" s="3">
        <v>5.5E-2</v>
      </c>
      <c r="L17" s="3">
        <v>2.8000000000000001E-2</v>
      </c>
      <c r="M17" s="3">
        <v>-2.1999999999999999E-2</v>
      </c>
    </row>
    <row r="18" spans="3:13" x14ac:dyDescent="0.2">
      <c r="C18" s="3" t="s">
        <v>149</v>
      </c>
      <c r="D18" s="3">
        <v>-0.77400000000000002</v>
      </c>
      <c r="E18" s="3">
        <v>1.6259999999999999</v>
      </c>
      <c r="F18" s="3">
        <v>0.83899999999999997</v>
      </c>
      <c r="G18" s="3">
        <v>-3.5950000000000002</v>
      </c>
      <c r="H18" s="3">
        <v>1.236</v>
      </c>
      <c r="I18" s="3">
        <v>3.4000000000000002E-2</v>
      </c>
      <c r="J18" s="3">
        <v>3.9279999999999999</v>
      </c>
      <c r="K18" s="3">
        <v>-0.71899999999999997</v>
      </c>
      <c r="L18" s="3">
        <v>1.1759999999999999</v>
      </c>
      <c r="M18" s="3">
        <v>-31.841999999999999</v>
      </c>
    </row>
    <row r="19" spans="3:13" x14ac:dyDescent="0.2">
      <c r="C19" t="s">
        <v>150</v>
      </c>
      <c r="D19">
        <v>-92.792000000000002</v>
      </c>
      <c r="E19">
        <v>-66.679000000000002</v>
      </c>
      <c r="F19" t="s">
        <v>151</v>
      </c>
      <c r="G19">
        <v>-25.109000000000002</v>
      </c>
      <c r="H19">
        <v>39.506999999999998</v>
      </c>
      <c r="I19">
        <v>-71.123999999999995</v>
      </c>
      <c r="J19">
        <v>-56.414999999999999</v>
      </c>
      <c r="K19">
        <v>-85.2</v>
      </c>
      <c r="L19">
        <v>-112.054</v>
      </c>
      <c r="M19">
        <v>-322.62299999999999</v>
      </c>
    </row>
    <row r="20" spans="3:13" x14ac:dyDescent="0.2">
      <c r="C20" s="3" t="s">
        <v>152</v>
      </c>
      <c r="D20" s="3">
        <v>-205.69399999999999</v>
      </c>
      <c r="E20" s="3">
        <v>-200.321</v>
      </c>
      <c r="F20" s="3">
        <v>-62.451999999999998</v>
      </c>
      <c r="G20" s="3">
        <v>-41.634999999999998</v>
      </c>
      <c r="H20" s="3">
        <v>-48.405999999999999</v>
      </c>
      <c r="I20" s="3">
        <v>-20.047000000000001</v>
      </c>
      <c r="J20" s="3">
        <v>-15.773</v>
      </c>
      <c r="K20" s="3">
        <v>-76.941999999999993</v>
      </c>
      <c r="L20" s="3">
        <v>-8.9659999999999993</v>
      </c>
      <c r="M20" s="3">
        <v>239.76599999999999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153</v>
      </c>
      <c r="D22" s="3">
        <v>-19.263999999999999</v>
      </c>
      <c r="E22" s="3">
        <v>-30.321000000000002</v>
      </c>
      <c r="F22" s="3">
        <v>-120.655</v>
      </c>
      <c r="G22" s="3">
        <v>-58.177999999999997</v>
      </c>
      <c r="H22" s="3">
        <v>-77.67</v>
      </c>
      <c r="I22" s="3">
        <v>-174.58600000000001</v>
      </c>
      <c r="J22" s="3">
        <v>-148.55600000000001</v>
      </c>
      <c r="K22" s="3">
        <v>-53.286000000000001</v>
      </c>
      <c r="L22" s="3">
        <v>-65.811000000000007</v>
      </c>
      <c r="M22" s="3">
        <v>-214.81100000000001</v>
      </c>
    </row>
    <row r="23" spans="3:13" x14ac:dyDescent="0.2">
      <c r="C23" s="3" t="s">
        <v>154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155</v>
      </c>
      <c r="D24" s="3">
        <v>-5.0350000000000001</v>
      </c>
      <c r="E24" s="3">
        <v>21.079000000000001</v>
      </c>
      <c r="F24" s="3">
        <v>69.734999999999999</v>
      </c>
      <c r="G24" s="3">
        <v>-81.986000000000004</v>
      </c>
      <c r="H24" s="3">
        <v>-110.447</v>
      </c>
      <c r="I24" s="3">
        <v>-103.396</v>
      </c>
      <c r="J24" s="3">
        <v>-338.161</v>
      </c>
      <c r="K24" s="3">
        <v>-430.62599999999998</v>
      </c>
      <c r="L24" s="3">
        <v>-197.946</v>
      </c>
      <c r="M24" s="3">
        <v>-20.280999999999999</v>
      </c>
    </row>
    <row r="25" spans="3:13" x14ac:dyDescent="0.2">
      <c r="C25" s="3" t="s">
        <v>156</v>
      </c>
      <c r="D25" s="3">
        <v>-24.297999999999998</v>
      </c>
      <c r="E25" s="3">
        <v>-9.2409999999999997</v>
      </c>
      <c r="F25" s="3">
        <v>-50.920999999999999</v>
      </c>
      <c r="G25" s="3">
        <v>-140.16399999999999</v>
      </c>
      <c r="H25" s="3">
        <v>-188.11699999999999</v>
      </c>
      <c r="I25" s="3">
        <v>-277.98200000000003</v>
      </c>
      <c r="J25" s="3">
        <v>-486.71699999999998</v>
      </c>
      <c r="K25" s="3">
        <v>-483.91300000000001</v>
      </c>
      <c r="L25" s="3">
        <v>-263.75700000000001</v>
      </c>
      <c r="M25" s="3">
        <v>-235.09200000000001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157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158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159</v>
      </c>
      <c r="D29" s="3">
        <v>1.407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>
        <v>713.86599999999999</v>
      </c>
      <c r="M29" s="3" t="s">
        <v>3</v>
      </c>
    </row>
    <row r="30" spans="3:13" x14ac:dyDescent="0.2">
      <c r="C30" s="3" t="s">
        <v>160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-1.23</v>
      </c>
      <c r="J30" s="3">
        <v>-1.23</v>
      </c>
      <c r="K30" s="3">
        <v>-1.0980000000000001</v>
      </c>
      <c r="L30" s="3">
        <v>-0.90500000000000003</v>
      </c>
      <c r="M30" s="3">
        <v>-0.96699999999999997</v>
      </c>
    </row>
    <row r="31" spans="3:13" x14ac:dyDescent="0.2">
      <c r="C31" s="3" t="s">
        <v>161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162</v>
      </c>
      <c r="D32" s="3">
        <v>110.93600000000001</v>
      </c>
      <c r="E32" s="3">
        <v>177.02799999999999</v>
      </c>
      <c r="F32" s="3">
        <v>375.94</v>
      </c>
      <c r="G32" s="3">
        <v>169.08699999999999</v>
      </c>
      <c r="H32" s="3">
        <v>104.613</v>
      </c>
      <c r="I32" s="3">
        <v>838.904</v>
      </c>
      <c r="J32" s="3">
        <v>667.91600000000005</v>
      </c>
      <c r="K32" s="3">
        <v>2.5409999999999999</v>
      </c>
      <c r="L32" s="3">
        <v>-2.3359999999999999</v>
      </c>
      <c r="M32" s="3">
        <v>-12.153</v>
      </c>
    </row>
    <row r="33" spans="3:13" x14ac:dyDescent="0.2">
      <c r="C33" s="3" t="s">
        <v>163</v>
      </c>
      <c r="D33" s="3">
        <v>112.342</v>
      </c>
      <c r="E33" s="3">
        <v>177.02799999999999</v>
      </c>
      <c r="F33" s="3">
        <v>375.94</v>
      </c>
      <c r="G33" s="3">
        <v>169.08699999999999</v>
      </c>
      <c r="H33" s="3">
        <v>104.613</v>
      </c>
      <c r="I33" s="3">
        <v>838.904</v>
      </c>
      <c r="J33" s="3">
        <v>666.68600000000004</v>
      </c>
      <c r="K33" s="3">
        <v>1.4430000000000001</v>
      </c>
      <c r="L33" s="3">
        <v>710.625</v>
      </c>
      <c r="M33" s="3">
        <v>-13.12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164</v>
      </c>
      <c r="D35" s="3">
        <v>258.98599999999999</v>
      </c>
      <c r="E35" s="3">
        <v>152.756</v>
      </c>
      <c r="F35" s="3">
        <v>128.52600000000001</v>
      </c>
      <c r="G35" s="3">
        <v>407.84699999999998</v>
      </c>
      <c r="H35" s="3">
        <v>382.74299999999999</v>
      </c>
      <c r="I35" s="3">
        <v>228.078</v>
      </c>
      <c r="J35" s="3">
        <v>783.56399999999996</v>
      </c>
      <c r="K35" s="3">
        <v>912.59199999999998</v>
      </c>
      <c r="L35" s="3">
        <v>334.42399999999998</v>
      </c>
      <c r="M35" s="3">
        <v>769.05700000000002</v>
      </c>
    </row>
    <row r="36" spans="3:13" x14ac:dyDescent="0.2">
      <c r="C36" t="s">
        <v>165</v>
      </c>
      <c r="D36">
        <v>-5.6269999999999998</v>
      </c>
      <c r="E36">
        <v>-5.4580000000000002</v>
      </c>
      <c r="F36">
        <v>-8.7080000000000002</v>
      </c>
      <c r="G36">
        <v>0.73599999999999999</v>
      </c>
      <c r="H36">
        <v>1.6519999999999999</v>
      </c>
      <c r="I36">
        <v>-4.944</v>
      </c>
      <c r="J36">
        <v>3</v>
      </c>
      <c r="K36">
        <v>-0.434</v>
      </c>
      <c r="L36">
        <v>-1.196</v>
      </c>
      <c r="M36">
        <v>-6.0750000000000002</v>
      </c>
    </row>
    <row r="37" spans="3:13" x14ac:dyDescent="0.2">
      <c r="C37" s="3" t="s">
        <v>166</v>
      </c>
      <c r="D37" s="3">
        <v>-100.60299999999999</v>
      </c>
      <c r="E37" s="3">
        <v>-18.771999999999998</v>
      </c>
      <c r="F37" s="3">
        <v>288.029</v>
      </c>
      <c r="G37" s="3">
        <v>-25.84</v>
      </c>
      <c r="H37" s="3">
        <v>-156.316</v>
      </c>
      <c r="I37" s="3">
        <v>560.42999999999995</v>
      </c>
      <c r="J37" s="3">
        <v>126.02800000000001</v>
      </c>
      <c r="K37" s="3">
        <v>-577.73400000000004</v>
      </c>
      <c r="L37" s="3">
        <v>435.82900000000001</v>
      </c>
      <c r="M37" s="3">
        <v>45.936999999999998</v>
      </c>
    </row>
    <row r="38" spans="3:13" x14ac:dyDescent="0.2">
      <c r="C38" s="3" t="s">
        <v>167</v>
      </c>
      <c r="D38" s="3">
        <v>152.756</v>
      </c>
      <c r="E38" s="3">
        <v>128.52600000000001</v>
      </c>
      <c r="F38" s="3">
        <v>407.84699999999998</v>
      </c>
      <c r="G38" s="3">
        <v>382.74299999999999</v>
      </c>
      <c r="H38" s="3">
        <v>228.078</v>
      </c>
      <c r="I38" s="3">
        <v>783.56399999999996</v>
      </c>
      <c r="J38" s="3">
        <v>912.59199999999998</v>
      </c>
      <c r="K38" s="3">
        <v>334.42399999999998</v>
      </c>
      <c r="L38" s="3">
        <v>769.05700000000002</v>
      </c>
      <c r="M38" s="3">
        <v>808.91899999999998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168</v>
      </c>
      <c r="D40" s="3">
        <v>-224.958</v>
      </c>
      <c r="E40" s="3">
        <v>-230.64099999999999</v>
      </c>
      <c r="F40" s="3">
        <v>-183.107</v>
      </c>
      <c r="G40" s="3">
        <v>-99.813000000000002</v>
      </c>
      <c r="H40" s="3">
        <v>-126.07599999999999</v>
      </c>
      <c r="I40" s="3">
        <v>-194.63399999999999</v>
      </c>
      <c r="J40" s="3">
        <v>-164.32900000000001</v>
      </c>
      <c r="K40" s="3">
        <v>-130.22800000000001</v>
      </c>
      <c r="L40" s="3">
        <v>-74.777000000000001</v>
      </c>
      <c r="M40" s="3">
        <v>24.954999999999998</v>
      </c>
    </row>
    <row r="41" spans="3:13" x14ac:dyDescent="0.2">
      <c r="C41" t="s">
        <v>169</v>
      </c>
      <c r="D41">
        <v>0.26100000000000001</v>
      </c>
      <c r="E41">
        <v>0.69</v>
      </c>
      <c r="F41">
        <v>0.308</v>
      </c>
      <c r="G41">
        <v>0.16</v>
      </c>
      <c r="H41">
        <v>0.127</v>
      </c>
      <c r="I41">
        <v>1.0740000000000001</v>
      </c>
      <c r="J41">
        <v>0.16</v>
      </c>
      <c r="K41">
        <v>0.11600000000000001</v>
      </c>
      <c r="L41">
        <v>10.625</v>
      </c>
      <c r="M41">
        <v>19.654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66C2-9C57-4E5B-B689-7E9F979FB607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170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171</v>
      </c>
      <c r="D12" s="3">
        <v>1.87</v>
      </c>
      <c r="E12" s="3">
        <v>1.02</v>
      </c>
      <c r="F12" s="3">
        <v>0.61</v>
      </c>
      <c r="G12" s="3">
        <v>2.54</v>
      </c>
      <c r="H12" s="3">
        <v>4.24</v>
      </c>
      <c r="I12" s="3">
        <v>2.37</v>
      </c>
      <c r="J12" s="3">
        <v>4.25</v>
      </c>
      <c r="K12" s="3">
        <v>6.86</v>
      </c>
      <c r="L12" s="3">
        <v>10.32</v>
      </c>
      <c r="M12" s="3">
        <v>10.7</v>
      </c>
    </row>
    <row r="13" spans="3:13" x14ac:dyDescent="0.2">
      <c r="C13" s="3" t="s">
        <v>172</v>
      </c>
      <c r="D13" s="3" t="s">
        <v>173</v>
      </c>
      <c r="E13" s="3">
        <v>714.05899999999997</v>
      </c>
      <c r="F13" s="3">
        <v>475.16500000000002</v>
      </c>
      <c r="G13" s="3" t="s">
        <v>174</v>
      </c>
      <c r="H13" s="3" t="s">
        <v>175</v>
      </c>
      <c r="I13" s="3" t="s">
        <v>176</v>
      </c>
      <c r="J13" s="3" t="s">
        <v>177</v>
      </c>
      <c r="K13" s="3" t="s">
        <v>178</v>
      </c>
      <c r="L13" s="3" t="s">
        <v>179</v>
      </c>
      <c r="M13" s="3" t="s">
        <v>180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181</v>
      </c>
      <c r="D15" s="3" t="s">
        <v>182</v>
      </c>
      <c r="E15" s="3">
        <v>424.27800000000002</v>
      </c>
      <c r="F15" s="3">
        <v>217.16300000000001</v>
      </c>
      <c r="G15" s="3" t="s">
        <v>183</v>
      </c>
      <c r="H15" s="3" t="s">
        <v>184</v>
      </c>
      <c r="I15" s="3" t="s">
        <v>185</v>
      </c>
      <c r="J15" s="3" t="s">
        <v>186</v>
      </c>
      <c r="K15" s="3" t="s">
        <v>187</v>
      </c>
      <c r="L15" s="3" t="s">
        <v>188</v>
      </c>
      <c r="M15" s="3" t="s">
        <v>189</v>
      </c>
    </row>
    <row r="16" spans="3:13" x14ac:dyDescent="0.2">
      <c r="C16" s="3" t="s">
        <v>190</v>
      </c>
      <c r="D16" s="3" t="s">
        <v>182</v>
      </c>
      <c r="E16" s="3">
        <v>424.27800000000002</v>
      </c>
      <c r="F16" s="3">
        <v>217.16300000000001</v>
      </c>
      <c r="G16" s="3">
        <v>874.86300000000006</v>
      </c>
      <c r="H16" s="3" t="s">
        <v>191</v>
      </c>
      <c r="I16" s="3">
        <v>674.18299999999999</v>
      </c>
      <c r="J16" s="3" t="s">
        <v>192</v>
      </c>
      <c r="K16" s="3" t="s">
        <v>193</v>
      </c>
      <c r="L16" s="3" t="s">
        <v>194</v>
      </c>
      <c r="M16" s="3" t="s">
        <v>195</v>
      </c>
    </row>
    <row r="17" spans="3:13" x14ac:dyDescent="0.2">
      <c r="C17" s="3" t="s">
        <v>196</v>
      </c>
      <c r="D17" s="3" t="s">
        <v>197</v>
      </c>
      <c r="E17" s="3" t="s">
        <v>198</v>
      </c>
      <c r="F17" s="3" t="s">
        <v>199</v>
      </c>
      <c r="G17" s="3" t="s">
        <v>200</v>
      </c>
      <c r="H17" s="3" t="s">
        <v>201</v>
      </c>
      <c r="I17" s="3" t="s">
        <v>202</v>
      </c>
      <c r="J17" s="3" t="s">
        <v>203</v>
      </c>
      <c r="K17" s="3" t="s">
        <v>204</v>
      </c>
      <c r="L17" s="3" t="s">
        <v>205</v>
      </c>
      <c r="M17" s="3" t="s">
        <v>206</v>
      </c>
    </row>
    <row r="18" spans="3:13" x14ac:dyDescent="0.2">
      <c r="C18" s="3" t="s">
        <v>207</v>
      </c>
      <c r="D18" s="3" t="s">
        <v>208</v>
      </c>
      <c r="E18" s="3" t="s">
        <v>209</v>
      </c>
      <c r="F18" s="3" t="s">
        <v>210</v>
      </c>
      <c r="G18" s="3" t="s">
        <v>211</v>
      </c>
      <c r="H18" s="3" t="s">
        <v>212</v>
      </c>
      <c r="I18" s="3" t="s">
        <v>213</v>
      </c>
      <c r="J18" s="3" t="s">
        <v>214</v>
      </c>
      <c r="K18" s="3" t="s">
        <v>215</v>
      </c>
      <c r="L18" s="3" t="s">
        <v>216</v>
      </c>
      <c r="M18" s="3" t="s">
        <v>217</v>
      </c>
    </row>
    <row r="19" spans="3:13" x14ac:dyDescent="0.2">
      <c r="C19" t="s">
        <v>218</v>
      </c>
      <c r="D19" t="s">
        <v>219</v>
      </c>
      <c r="E19" t="s">
        <v>220</v>
      </c>
      <c r="F19" t="s">
        <v>221</v>
      </c>
      <c r="G19" t="s">
        <v>222</v>
      </c>
      <c r="H19" t="s">
        <v>223</v>
      </c>
      <c r="I19" t="s">
        <v>224</v>
      </c>
      <c r="J19" t="s">
        <v>225</v>
      </c>
      <c r="K19" t="s">
        <v>226</v>
      </c>
      <c r="L19" t="s">
        <v>227</v>
      </c>
      <c r="M19" t="s">
        <v>228</v>
      </c>
    </row>
    <row r="20" spans="3:13" x14ac:dyDescent="0.2">
      <c r="C20" s="3" t="s">
        <v>229</v>
      </c>
      <c r="D20" s="3" t="s">
        <v>230</v>
      </c>
      <c r="E20" s="3" t="s">
        <v>231</v>
      </c>
      <c r="F20" s="3" t="s">
        <v>232</v>
      </c>
      <c r="G20" s="3" t="s">
        <v>233</v>
      </c>
      <c r="H20" s="3" t="s">
        <v>234</v>
      </c>
      <c r="I20" s="3" t="s">
        <v>235</v>
      </c>
      <c r="J20" s="3" t="s">
        <v>236</v>
      </c>
      <c r="K20" s="3" t="s">
        <v>237</v>
      </c>
      <c r="L20" s="3" t="s">
        <v>238</v>
      </c>
      <c r="M20" s="3" t="s">
        <v>239</v>
      </c>
    </row>
    <row r="21" spans="3:13" x14ac:dyDescent="0.2">
      <c r="C21" s="3" t="s">
        <v>240</v>
      </c>
      <c r="D21" s="3" t="s">
        <v>202</v>
      </c>
      <c r="E21" s="3" t="s">
        <v>241</v>
      </c>
      <c r="F21" s="3" t="s">
        <v>242</v>
      </c>
      <c r="G21" s="3" t="s">
        <v>243</v>
      </c>
      <c r="H21" s="3" t="s">
        <v>244</v>
      </c>
      <c r="I21" s="3" t="s">
        <v>242</v>
      </c>
      <c r="J21" s="3" t="s">
        <v>245</v>
      </c>
      <c r="K21" s="3" t="s">
        <v>246</v>
      </c>
      <c r="L21" s="3" t="s">
        <v>247</v>
      </c>
      <c r="M21" s="3" t="s">
        <v>247</v>
      </c>
    </row>
    <row r="22" spans="3:13" x14ac:dyDescent="0.2">
      <c r="C22" s="3" t="s">
        <v>248</v>
      </c>
      <c r="D22" s="3" t="s">
        <v>249</v>
      </c>
      <c r="E22" s="3" t="s">
        <v>249</v>
      </c>
      <c r="F22" s="3" t="s">
        <v>249</v>
      </c>
      <c r="G22" s="3" t="s">
        <v>249</v>
      </c>
      <c r="H22" s="3" t="s">
        <v>249</v>
      </c>
      <c r="I22" s="3" t="s">
        <v>249</v>
      </c>
      <c r="J22" s="3" t="s">
        <v>249</v>
      </c>
      <c r="K22" s="3" t="s">
        <v>249</v>
      </c>
      <c r="L22" s="3" t="s">
        <v>249</v>
      </c>
      <c r="M22" s="3" t="s">
        <v>249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250</v>
      </c>
      <c r="D24" s="3" t="s">
        <v>251</v>
      </c>
      <c r="E24" s="3" t="s">
        <v>252</v>
      </c>
      <c r="F24" s="3" t="s">
        <v>251</v>
      </c>
      <c r="G24" s="3" t="s">
        <v>213</v>
      </c>
      <c r="H24" s="3" t="s">
        <v>253</v>
      </c>
      <c r="I24" s="3" t="s">
        <v>254</v>
      </c>
      <c r="J24" s="3" t="s">
        <v>255</v>
      </c>
      <c r="K24" s="3" t="s">
        <v>256</v>
      </c>
      <c r="L24" s="3" t="s">
        <v>257</v>
      </c>
      <c r="M24" s="3" t="s">
        <v>258</v>
      </c>
    </row>
    <row r="25" spans="3:13" x14ac:dyDescent="0.2">
      <c r="C25" s="3" t="s">
        <v>259</v>
      </c>
      <c r="D25" s="3" t="s">
        <v>260</v>
      </c>
      <c r="E25" s="3" t="s">
        <v>261</v>
      </c>
      <c r="F25" s="3" t="s">
        <v>262</v>
      </c>
      <c r="G25" s="3" t="s">
        <v>241</v>
      </c>
      <c r="H25" s="3" t="s">
        <v>263</v>
      </c>
      <c r="I25" s="3" t="s">
        <v>262</v>
      </c>
      <c r="J25" s="3" t="s">
        <v>264</v>
      </c>
      <c r="K25" s="3" t="s">
        <v>265</v>
      </c>
      <c r="L25" s="3" t="s">
        <v>266</v>
      </c>
      <c r="M25" s="3" t="s">
        <v>266</v>
      </c>
    </row>
    <row r="26" spans="3:13" x14ac:dyDescent="0.2">
      <c r="C26" s="3" t="s">
        <v>267</v>
      </c>
      <c r="D26" s="3" t="s">
        <v>268</v>
      </c>
      <c r="E26" s="3" t="s">
        <v>269</v>
      </c>
      <c r="F26" s="3" t="s">
        <v>270</v>
      </c>
      <c r="G26" s="3" t="s">
        <v>271</v>
      </c>
      <c r="H26" s="3" t="s">
        <v>272</v>
      </c>
      <c r="I26" s="3" t="s">
        <v>273</v>
      </c>
      <c r="J26" s="3" t="s">
        <v>274</v>
      </c>
      <c r="K26" s="3" t="s">
        <v>275</v>
      </c>
      <c r="L26" s="3" t="s">
        <v>276</v>
      </c>
      <c r="M26" s="3" t="s">
        <v>277</v>
      </c>
    </row>
    <row r="27" spans="3:13" x14ac:dyDescent="0.2">
      <c r="C27" s="3" t="s">
        <v>278</v>
      </c>
      <c r="D27" s="3" t="s">
        <v>249</v>
      </c>
      <c r="E27" s="3" t="s">
        <v>249</v>
      </c>
      <c r="F27" s="3" t="s">
        <v>249</v>
      </c>
      <c r="G27" s="3" t="s">
        <v>249</v>
      </c>
      <c r="H27" s="3" t="s">
        <v>249</v>
      </c>
      <c r="I27" s="3" t="s">
        <v>249</v>
      </c>
      <c r="J27" s="3" t="s">
        <v>249</v>
      </c>
      <c r="K27" s="3" t="s">
        <v>249</v>
      </c>
      <c r="L27" s="3" t="s">
        <v>249</v>
      </c>
      <c r="M27" s="3" t="s">
        <v>249</v>
      </c>
    </row>
    <row r="29" spans="3:13" x14ac:dyDescent="0.2">
      <c r="C29" s="3" t="s">
        <v>279</v>
      </c>
      <c r="D29" s="3">
        <v>-5.9</v>
      </c>
      <c r="E29" s="3">
        <v>-5.0999999999999996</v>
      </c>
      <c r="F29" s="3">
        <v>28.6</v>
      </c>
      <c r="G29" s="3">
        <v>26.6</v>
      </c>
      <c r="H29" s="3">
        <v>26.6</v>
      </c>
      <c r="I29" s="3">
        <v>34.1</v>
      </c>
      <c r="J29" s="3">
        <v>35.299999999999997</v>
      </c>
      <c r="K29" s="3">
        <v>34.299999999999997</v>
      </c>
      <c r="L29" s="3">
        <v>7.4</v>
      </c>
      <c r="M29" s="3">
        <v>7.1</v>
      </c>
    </row>
    <row r="30" spans="3:13" x14ac:dyDescent="0.2">
      <c r="C30" s="3" t="s">
        <v>280</v>
      </c>
      <c r="D30" s="3">
        <v>1</v>
      </c>
      <c r="E30" s="3">
        <v>3</v>
      </c>
      <c r="F30" s="3">
        <v>5</v>
      </c>
      <c r="G30" s="3">
        <v>1</v>
      </c>
      <c r="H30" s="3">
        <v>4</v>
      </c>
      <c r="I30" s="3">
        <v>3</v>
      </c>
      <c r="J30" s="3">
        <v>2</v>
      </c>
      <c r="K30" s="3">
        <v>2</v>
      </c>
      <c r="L30" s="3">
        <v>4</v>
      </c>
      <c r="M30" s="3">
        <v>5</v>
      </c>
    </row>
    <row r="31" spans="3:13" x14ac:dyDescent="0.2">
      <c r="C31" s="3" t="s">
        <v>281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282</v>
      </c>
      <c r="D32" s="3" t="s">
        <v>283</v>
      </c>
      <c r="E32" s="3" t="s">
        <v>283</v>
      </c>
      <c r="F32" s="3" t="s">
        <v>283</v>
      </c>
      <c r="G32" s="3" t="s">
        <v>283</v>
      </c>
      <c r="H32" s="3" t="s">
        <v>283</v>
      </c>
      <c r="I32" s="3" t="s">
        <v>283</v>
      </c>
      <c r="J32" s="3" t="s">
        <v>283</v>
      </c>
      <c r="K32" s="3" t="s">
        <v>283</v>
      </c>
      <c r="L32" s="3" t="s">
        <v>283</v>
      </c>
      <c r="M32" s="3" t="s">
        <v>283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F545-2CD2-458A-A52B-17140827AA4B}">
  <dimension ref="A3:BJ22"/>
  <sheetViews>
    <sheetView showGridLines="0" tabSelected="1" topLeftCell="X1" workbookViewId="0">
      <selection activeCell="V22" sqref="V22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284</v>
      </c>
      <c r="C3" s="10"/>
      <c r="D3" s="10"/>
      <c r="E3" s="10"/>
      <c r="F3" s="10"/>
      <c r="H3" s="10" t="s">
        <v>285</v>
      </c>
      <c r="I3" s="10"/>
      <c r="J3" s="10"/>
      <c r="K3" s="10"/>
      <c r="L3" s="10"/>
      <c r="N3" s="12" t="s">
        <v>286</v>
      </c>
      <c r="O3" s="12"/>
      <c r="P3" s="12"/>
      <c r="Q3" s="12"/>
      <c r="R3" s="12"/>
      <c r="S3" s="12"/>
      <c r="T3" s="12"/>
      <c r="V3" s="10" t="s">
        <v>287</v>
      </c>
      <c r="W3" s="10"/>
      <c r="X3" s="10"/>
      <c r="Y3" s="10"/>
      <c r="AA3" s="10" t="s">
        <v>288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289</v>
      </c>
      <c r="C4" s="16" t="s">
        <v>290</v>
      </c>
      <c r="D4" s="15" t="s">
        <v>291</v>
      </c>
      <c r="E4" s="16" t="s">
        <v>292</v>
      </c>
      <c r="F4" s="15" t="s">
        <v>293</v>
      </c>
      <c r="H4" s="17" t="s">
        <v>294</v>
      </c>
      <c r="I4" s="18" t="s">
        <v>295</v>
      </c>
      <c r="J4" s="17" t="s">
        <v>296</v>
      </c>
      <c r="K4" s="18" t="s">
        <v>297</v>
      </c>
      <c r="L4" s="17" t="s">
        <v>298</v>
      </c>
      <c r="N4" s="19" t="s">
        <v>299</v>
      </c>
      <c r="O4" s="20" t="s">
        <v>300</v>
      </c>
      <c r="P4" s="19" t="s">
        <v>301</v>
      </c>
      <c r="Q4" s="20" t="s">
        <v>302</v>
      </c>
      <c r="R4" s="19" t="s">
        <v>303</v>
      </c>
      <c r="S4" s="20" t="s">
        <v>304</v>
      </c>
      <c r="T4" s="19" t="s">
        <v>305</v>
      </c>
      <c r="V4" s="20" t="s">
        <v>306</v>
      </c>
      <c r="W4" s="19" t="s">
        <v>307</v>
      </c>
      <c r="X4" s="20" t="s">
        <v>308</v>
      </c>
      <c r="Y4" s="19" t="s">
        <v>309</v>
      </c>
      <c r="AA4" s="21" t="s">
        <v>138</v>
      </c>
      <c r="AB4" s="22" t="s">
        <v>196</v>
      </c>
      <c r="AC4" s="21" t="s">
        <v>207</v>
      </c>
      <c r="AD4" s="22" t="s">
        <v>229</v>
      </c>
      <c r="AE4" s="21" t="s">
        <v>240</v>
      </c>
      <c r="AF4" s="22" t="s">
        <v>248</v>
      </c>
      <c r="AG4" s="21" t="s">
        <v>250</v>
      </c>
      <c r="AH4" s="22" t="s">
        <v>259</v>
      </c>
      <c r="AI4" s="21" t="s">
        <v>281</v>
      </c>
      <c r="AJ4" s="23"/>
      <c r="AK4" s="22" t="s">
        <v>279</v>
      </c>
      <c r="AL4" s="21" t="s">
        <v>280</v>
      </c>
    </row>
    <row r="5" spans="1:62" ht="63" x14ac:dyDescent="0.2">
      <c r="A5" s="24" t="s">
        <v>310</v>
      </c>
      <c r="B5" s="19" t="s">
        <v>311</v>
      </c>
      <c r="C5" s="25" t="s">
        <v>312</v>
      </c>
      <c r="D5" s="26" t="s">
        <v>313</v>
      </c>
      <c r="E5" s="20" t="s">
        <v>314</v>
      </c>
      <c r="F5" s="19" t="s">
        <v>311</v>
      </c>
      <c r="H5" s="20" t="s">
        <v>315</v>
      </c>
      <c r="I5" s="19" t="s">
        <v>316</v>
      </c>
      <c r="J5" s="20" t="s">
        <v>317</v>
      </c>
      <c r="K5" s="19" t="s">
        <v>318</v>
      </c>
      <c r="L5" s="20" t="s">
        <v>319</v>
      </c>
      <c r="N5" s="19" t="s">
        <v>320</v>
      </c>
      <c r="O5" s="20" t="s">
        <v>321</v>
      </c>
      <c r="P5" s="19" t="s">
        <v>322</v>
      </c>
      <c r="Q5" s="20" t="s">
        <v>323</v>
      </c>
      <c r="R5" s="19" t="s">
        <v>324</v>
      </c>
      <c r="S5" s="20" t="s">
        <v>325</v>
      </c>
      <c r="T5" s="19" t="s">
        <v>326</v>
      </c>
      <c r="V5" s="20" t="s">
        <v>327</v>
      </c>
      <c r="W5" s="19" t="s">
        <v>328</v>
      </c>
      <c r="X5" s="20" t="s">
        <v>329</v>
      </c>
      <c r="Y5" s="19" t="s">
        <v>330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6.2588085189910689</v>
      </c>
      <c r="C7" s="32">
        <f>(sheet!D18-sheet!D15)/sheet!D35</f>
        <v>6.2152811855923051</v>
      </c>
      <c r="D7" s="32">
        <f>sheet!D12/sheet!D35</f>
        <v>3.7480616350966729</v>
      </c>
      <c r="E7" s="32">
        <f>Sheet2!D20/sheet!D35</f>
        <v>-5.0469624104426343</v>
      </c>
      <c r="F7" s="32">
        <f>sheet!D18/sheet!D35</f>
        <v>6.2588085189910689</v>
      </c>
      <c r="G7" s="30"/>
      <c r="H7" s="33">
        <f>Sheet1!D33/sheet!D51</f>
        <v>-1.6267993322535614</v>
      </c>
      <c r="I7" s="33" t="e">
        <f>Sheet1!D33/Sheet1!D12</f>
        <v>#DIV/0!</v>
      </c>
      <c r="J7" s="33">
        <f>Sheet1!D12/sheet!D27</f>
        <v>0</v>
      </c>
      <c r="K7" s="33">
        <f>Sheet1!D30/sheet!D27</f>
        <v>-1.6691848685308779</v>
      </c>
      <c r="L7" s="33">
        <f>Sheet1!D38</f>
        <v>-0.72</v>
      </c>
      <c r="M7" s="30"/>
      <c r="N7" s="33">
        <f>sheet!D40/sheet!D27</f>
        <v>0.20981705939923209</v>
      </c>
      <c r="O7" s="33">
        <f>sheet!D51/sheet!D27</f>
        <v>0.79018621382676113</v>
      </c>
      <c r="P7" s="33">
        <f>sheet!D40/sheet!D51</f>
        <v>0.26552862569332542</v>
      </c>
      <c r="Q7" s="32">
        <f>Sheet1!D24/Sheet1!D26</f>
        <v>-310.19958093242536</v>
      </c>
      <c r="R7" s="32">
        <f>ABS(Sheet2!D20/(Sheet1!D26+Sheet2!D30))</f>
        <v>107.74960712414877</v>
      </c>
      <c r="S7" s="32">
        <f>sheet!D40/Sheet1!D43</f>
        <v>-0.29272937340451277</v>
      </c>
      <c r="T7" s="32">
        <f>Sheet2!D20/sheet!D40</f>
        <v>-3.2089046972746136</v>
      </c>
      <c r="V7" s="32">
        <f>ABS(Sheet1!D15/sheet!D15)</f>
        <v>0</v>
      </c>
      <c r="W7" s="32">
        <f>Sheet1!D12/sheet!D14</f>
        <v>0</v>
      </c>
      <c r="X7" s="32">
        <f>Sheet1!D12/sheet!D27</f>
        <v>0</v>
      </c>
      <c r="Y7" s="32">
        <f>Sheet1!D12/(sheet!D18-sheet!D35)</f>
        <v>0</v>
      </c>
      <c r="AA7" s="18">
        <f>Sheet1!D43</f>
        <v>-218.977</v>
      </c>
      <c r="AB7" s="18" t="str">
        <f>Sheet3!D17</f>
        <v>-5.5x</v>
      </c>
      <c r="AC7" s="18" t="str">
        <f>Sheet3!D18</f>
        <v>-5.3x</v>
      </c>
      <c r="AD7" s="18" t="str">
        <f>Sheet3!D20</f>
        <v>-3.6x</v>
      </c>
      <c r="AE7" s="18" t="str">
        <f>Sheet3!D21</f>
        <v>2.0x</v>
      </c>
      <c r="AF7" s="18" t="str">
        <f>Sheet3!D22</f>
        <v>NA</v>
      </c>
      <c r="AG7" s="18" t="str">
        <f>Sheet3!D24</f>
        <v>-6.1x</v>
      </c>
      <c r="AH7" s="18" t="str">
        <f>Sheet3!D25</f>
        <v>2.3x</v>
      </c>
      <c r="AI7" s="18" t="str">
        <f>Sheet3!D31</f>
        <v/>
      </c>
      <c r="AK7" s="18">
        <f>Sheet3!D29</f>
        <v>-5.9</v>
      </c>
      <c r="AL7" s="18">
        <f>Sheet3!D30</f>
        <v>1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6.7322488038277513</v>
      </c>
      <c r="C8" s="35">
        <f>(sheet!E18-sheet!E15)/sheet!E35</f>
        <v>6.6756618819776712</v>
      </c>
      <c r="D8" s="35">
        <f>sheet!E12/sheet!E35</f>
        <v>4.0997129186602876</v>
      </c>
      <c r="E8" s="35">
        <f>Sheet2!E20/sheet!E35</f>
        <v>-6.3898245614035085</v>
      </c>
      <c r="F8" s="35">
        <f>sheet!E18/sheet!E35</f>
        <v>6.7322488038277513</v>
      </c>
      <c r="G8" s="30"/>
      <c r="H8" s="36">
        <f>Sheet1!E33/sheet!E51</f>
        <v>-1.1027658203816604</v>
      </c>
      <c r="I8" s="36" t="e">
        <f>Sheet1!E33/Sheet1!E12</f>
        <v>#DIV/0!</v>
      </c>
      <c r="J8" s="36">
        <f>Sheet1!E12/sheet!E27</f>
        <v>0</v>
      </c>
      <c r="K8" s="36">
        <f>Sheet1!E30/sheet!E27</f>
        <v>-1.0101985457945073</v>
      </c>
      <c r="L8" s="36">
        <f>Sheet1!E38</f>
        <v>-0.33</v>
      </c>
      <c r="M8" s="30"/>
      <c r="N8" s="36">
        <f>sheet!E40/sheet!E27</f>
        <v>0.20023133536462615</v>
      </c>
      <c r="O8" s="36">
        <f>sheet!E51/sheet!E27</f>
        <v>0.79976866463537377</v>
      </c>
      <c r="P8" s="36">
        <f>sheet!E40/sheet!E51</f>
        <v>0.25036156606099907</v>
      </c>
      <c r="Q8" s="35">
        <f>Sheet1!E24/Sheet1!E26</f>
        <v>492.52641878669277</v>
      </c>
      <c r="R8" s="35">
        <f>ABS(Sheet2!E20/(Sheet1!E26+Sheet2!E30))</f>
        <v>392.01761252446181</v>
      </c>
      <c r="S8" s="35">
        <f>sheet!E40/Sheet1!E43</f>
        <v>-0.23305983367620076</v>
      </c>
      <c r="T8" s="35">
        <f>Sheet2!E20/sheet!E40</f>
        <v>-3.4135539499693275</v>
      </c>
      <c r="U8" s="13"/>
      <c r="V8" s="35">
        <f>ABS(Sheet1!E15/sheet!E15)</f>
        <v>0</v>
      </c>
      <c r="W8" s="35">
        <f>Sheet1!E12/sheet!E14</f>
        <v>0</v>
      </c>
      <c r="X8" s="35">
        <f>Sheet1!E12/sheet!E27</f>
        <v>0</v>
      </c>
      <c r="Y8" s="35">
        <f>Sheet1!E12/(sheet!E18-sheet!E35)</f>
        <v>0</v>
      </c>
      <c r="Z8" s="13"/>
      <c r="AA8" s="37">
        <f>Sheet1!E43</f>
        <v>-251.798</v>
      </c>
      <c r="AB8" s="37" t="str">
        <f>Sheet3!E17</f>
        <v>-1.4x</v>
      </c>
      <c r="AC8" s="37" t="str">
        <f>Sheet3!E18</f>
        <v>-0.7x</v>
      </c>
      <c r="AD8" s="37" t="str">
        <f>Sheet3!E20</f>
        <v>-2.0x</v>
      </c>
      <c r="AE8" s="37" t="str">
        <f>Sheet3!E21</f>
        <v>1.4x</v>
      </c>
      <c r="AF8" s="37" t="str">
        <f>Sheet3!E22</f>
        <v>NA</v>
      </c>
      <c r="AG8" s="37" t="str">
        <f>Sheet3!E24</f>
        <v>-1.5x</v>
      </c>
      <c r="AH8" s="37" t="str">
        <f>Sheet3!E25</f>
        <v>1.8x</v>
      </c>
      <c r="AI8" s="37" t="str">
        <f>Sheet3!E31</f>
        <v/>
      </c>
      <c r="AK8" s="37">
        <f>Sheet3!E29</f>
        <v>-5.0999999999999996</v>
      </c>
      <c r="AL8" s="37">
        <f>Sheet3!E30</f>
        <v>3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28.052268017499422</v>
      </c>
      <c r="C9" s="32">
        <f>(sheet!F18-sheet!F15)/sheet!F35</f>
        <v>27.970573336403408</v>
      </c>
      <c r="D9" s="32">
        <f>sheet!F12/sheet!F35</f>
        <v>18.781809808887864</v>
      </c>
      <c r="E9" s="32">
        <f>Sheet2!F20/sheet!F35</f>
        <v>-2.8759843426203084</v>
      </c>
      <c r="F9" s="32">
        <f>sheet!F18/sheet!F35</f>
        <v>28.052268017499422</v>
      </c>
      <c r="G9" s="30"/>
      <c r="H9" s="33">
        <f>Sheet1!F33/sheet!F51</f>
        <v>0.71553472905878002</v>
      </c>
      <c r="I9" s="33" t="e">
        <f>Sheet1!F33/Sheet1!F12</f>
        <v>#DIV/0!</v>
      </c>
      <c r="J9" s="33">
        <f>Sheet1!F12/sheet!F27</f>
        <v>0</v>
      </c>
      <c r="K9" s="33">
        <f>Sheet1!F30/sheet!F27</f>
        <v>0.67381469079303957</v>
      </c>
      <c r="L9" s="33">
        <f>Sheet1!F38</f>
        <v>1.28</v>
      </c>
      <c r="M9" s="30"/>
      <c r="N9" s="33">
        <f>sheet!F40/sheet!F27</f>
        <v>4.2788060673509501E-2</v>
      </c>
      <c r="O9" s="33">
        <f>sheet!F51/sheet!F27</f>
        <v>0.9572119393264904</v>
      </c>
      <c r="P9" s="33">
        <f>sheet!F40/sheet!F51</f>
        <v>4.4700717694365434E-2</v>
      </c>
      <c r="Q9" s="32">
        <f>Sheet1!F24/Sheet1!F26</f>
        <v>998.54583772391993</v>
      </c>
      <c r="R9" s="32">
        <f>ABS(Sheet2!F20/(Sheet1!F26+Sheet2!F30))</f>
        <v>65.808219178082197</v>
      </c>
      <c r="S9" s="32">
        <f>sheet!F40/Sheet1!F43</f>
        <v>-0.78807783677125387</v>
      </c>
      <c r="T9" s="32">
        <f>Sheet2!F20/sheet!F40</f>
        <v>-1.028727680042169</v>
      </c>
      <c r="V9" s="32">
        <f>ABS(Sheet1!F15/sheet!F15)</f>
        <v>1.7333709131905299</v>
      </c>
      <c r="W9" s="32">
        <f>Sheet1!F12/sheet!F14</f>
        <v>0</v>
      </c>
      <c r="X9" s="32">
        <f>Sheet1!F12/sheet!F27</f>
        <v>0</v>
      </c>
      <c r="Y9" s="32">
        <f>Sheet1!F12/(sheet!F18-sheet!F35)</f>
        <v>0</v>
      </c>
      <c r="AA9" s="18">
        <f>Sheet1!F43</f>
        <v>-77.033000000000001</v>
      </c>
      <c r="AB9" s="18" t="str">
        <f>Sheet3!F17</f>
        <v>-2.3x</v>
      </c>
      <c r="AC9" s="18" t="str">
        <f>Sheet3!F18</f>
        <v>-2.1x</v>
      </c>
      <c r="AD9" s="18" t="str">
        <f>Sheet3!F20</f>
        <v>-0.9x</v>
      </c>
      <c r="AE9" s="18" t="str">
        <f>Sheet3!F21</f>
        <v>0.6x</v>
      </c>
      <c r="AF9" s="18" t="str">
        <f>Sheet3!F22</f>
        <v>NA</v>
      </c>
      <c r="AG9" s="18" t="str">
        <f>Sheet3!F24</f>
        <v>-6.1x</v>
      </c>
      <c r="AH9" s="18" t="str">
        <f>Sheet3!F25</f>
        <v>0.9x</v>
      </c>
      <c r="AI9" s="18" t="str">
        <f>Sheet3!F31</f>
        <v/>
      </c>
      <c r="AK9" s="18">
        <f>Sheet3!F29</f>
        <v>28.6</v>
      </c>
      <c r="AL9" s="18">
        <f>Sheet3!F30</f>
        <v>5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22.332749638839033</v>
      </c>
      <c r="C10" s="35">
        <f>(sheet!G18-sheet!G15)/sheet!G35</f>
        <v>22.255089086372191</v>
      </c>
      <c r="D10" s="35">
        <f>sheet!G12/sheet!G35</f>
        <v>16.755373637438165</v>
      </c>
      <c r="E10" s="35">
        <f>Sheet2!G20/sheet!G35</f>
        <v>-1.8226590202687911</v>
      </c>
      <c r="F10" s="35">
        <f>sheet!G18/sheet!G35</f>
        <v>22.332749638839033</v>
      </c>
      <c r="G10" s="30"/>
      <c r="H10" s="36">
        <f>Sheet1!G33/sheet!G51</f>
        <v>-3.3630872650472557E-2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-4.5878553797181483E-2</v>
      </c>
      <c r="L10" s="36">
        <f>Sheet1!G38</f>
        <v>-5.5E-2</v>
      </c>
      <c r="M10" s="30"/>
      <c r="N10" s="36">
        <f>sheet!G40/sheet!G27</f>
        <v>4.5865922036774767E-2</v>
      </c>
      <c r="O10" s="36">
        <f>sheet!G51/sheet!G27</f>
        <v>0.95413482100795499</v>
      </c>
      <c r="P10" s="36">
        <f>sheet!G40/sheet!G51</f>
        <v>4.8070692974313288E-2</v>
      </c>
      <c r="Q10" s="35">
        <f>Sheet1!G24/Sheet1!G26</f>
        <v>-3.6144328112832049</v>
      </c>
      <c r="R10" s="35">
        <f>ABS(Sheet2!G20/(Sheet1!G26+Sheet2!G30))</f>
        <v>1.8012892619191829</v>
      </c>
      <c r="S10" s="35">
        <f>sheet!G40/Sheet1!G43</f>
        <v>-0.85451852262030004</v>
      </c>
      <c r="T10" s="35">
        <f>Sheet2!G20/sheet!G40</f>
        <v>-0.67450224375070877</v>
      </c>
      <c r="U10" s="13"/>
      <c r="V10" s="35">
        <f>ABS(Sheet1!G15/sheet!G15)</f>
        <v>2.6533258173618939</v>
      </c>
      <c r="W10" s="35">
        <f>Sheet1!G12/sheet!G14</f>
        <v>0</v>
      </c>
      <c r="X10" s="35">
        <f>Sheet1!G12/sheet!G27</f>
        <v>0</v>
      </c>
      <c r="Y10" s="35">
        <f>Sheet1!G12/(sheet!G18-sheet!G35)</f>
        <v>0</v>
      </c>
      <c r="Z10" s="13"/>
      <c r="AA10" s="37">
        <f>Sheet1!G43</f>
        <v>-72.236000000000004</v>
      </c>
      <c r="AB10" s="37" t="str">
        <f>Sheet3!G17</f>
        <v>-12.1x</v>
      </c>
      <c r="AC10" s="37" t="str">
        <f>Sheet3!G18</f>
        <v>-11.2x</v>
      </c>
      <c r="AD10" s="37" t="str">
        <f>Sheet3!G20</f>
        <v>-9.0x</v>
      </c>
      <c r="AE10" s="37" t="str">
        <f>Sheet3!G21</f>
        <v>1.1x</v>
      </c>
      <c r="AF10" s="37" t="str">
        <f>Sheet3!G22</f>
        <v>NA</v>
      </c>
      <c r="AG10" s="37" t="str">
        <f>Sheet3!G24</f>
        <v>2.1x</v>
      </c>
      <c r="AH10" s="37" t="str">
        <f>Sheet3!G25</f>
        <v>1.4x</v>
      </c>
      <c r="AI10" s="37" t="str">
        <f>Sheet3!G31</f>
        <v/>
      </c>
      <c r="AK10" s="37">
        <f>Sheet3!G29</f>
        <v>26.6</v>
      </c>
      <c r="AL10" s="37">
        <f>Sheet3!G30</f>
        <v>1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7.8587548283098636</v>
      </c>
      <c r="C11" s="32">
        <f>(sheet!H18-sheet!H15)/sheet!H35</f>
        <v>7.804799416040634</v>
      </c>
      <c r="D11" s="32">
        <f>sheet!H12/sheet!H35</f>
        <v>6.9368898080841879</v>
      </c>
      <c r="E11" s="32">
        <f>Sheet2!H20/sheet!H35</f>
        <v>-1.4722467228322029</v>
      </c>
      <c r="F11" s="32">
        <f>sheet!H18/sheet!H35</f>
        <v>7.8587548283098636</v>
      </c>
      <c r="G11" s="30"/>
      <c r="H11" s="33">
        <f>Sheet1!H33/sheet!H51</f>
        <v>0.14050278614354006</v>
      </c>
      <c r="I11" s="33" t="e">
        <f>Sheet1!H33/Sheet1!H12</f>
        <v>#DIV/0!</v>
      </c>
      <c r="J11" s="33">
        <f>Sheet1!H12/sheet!H27</f>
        <v>0</v>
      </c>
      <c r="K11" s="33">
        <f>Sheet1!H30/sheet!H27</f>
        <v>0.18402982207737195</v>
      </c>
      <c r="L11" s="33">
        <f>Sheet1!H38</f>
        <v>0.27</v>
      </c>
      <c r="M11" s="30"/>
      <c r="N11" s="33">
        <f>sheet!H40/sheet!H27</f>
        <v>4.7054362849039501E-2</v>
      </c>
      <c r="O11" s="33">
        <f>sheet!H51/sheet!H27</f>
        <v>0.95294563715096059</v>
      </c>
      <c r="P11" s="33">
        <f>sheet!H40/sheet!H51</f>
        <v>4.9377803952929372E-2</v>
      </c>
      <c r="Q11" s="32">
        <f>Sheet1!H24/Sheet1!H26</f>
        <v>6.9810140295758627</v>
      </c>
      <c r="R11" s="32">
        <f>ABS(Sheet2!H20/(Sheet1!H26+Sheet2!H30))</f>
        <v>1.311034071827095</v>
      </c>
      <c r="S11" s="32">
        <f>sheet!H40/Sheet1!H43</f>
        <v>0.2678076069809594</v>
      </c>
      <c r="T11" s="32">
        <f>Sheet2!H20/sheet!H40</f>
        <v>-0.64364545382017391</v>
      </c>
      <c r="V11" s="32">
        <f>ABS(Sheet1!H15/sheet!H15)</f>
        <v>1.1307779030439682</v>
      </c>
      <c r="W11" s="32">
        <f>Sheet1!H12/sheet!H14</f>
        <v>0</v>
      </c>
      <c r="X11" s="32">
        <f>Sheet1!H12/sheet!H27</f>
        <v>0</v>
      </c>
      <c r="Y11" s="32">
        <f>Sheet1!H12/(sheet!H18-sheet!H35)</f>
        <v>0</v>
      </c>
      <c r="AA11" s="18">
        <f>Sheet1!H43</f>
        <v>280.82100000000003</v>
      </c>
      <c r="AB11" s="18" t="str">
        <f>Sheet3!H17</f>
        <v>-28.9x</v>
      </c>
      <c r="AC11" s="18" t="str">
        <f>Sheet3!H18</f>
        <v>-27.1x</v>
      </c>
      <c r="AD11" s="18" t="str">
        <f>Sheet3!H20</f>
        <v>109.8x</v>
      </c>
      <c r="AE11" s="18" t="str">
        <f>Sheet3!H21</f>
        <v>2.4x</v>
      </c>
      <c r="AF11" s="18" t="str">
        <f>Sheet3!H22</f>
        <v>NA</v>
      </c>
      <c r="AG11" s="18" t="str">
        <f>Sheet3!H24</f>
        <v>-65.7x</v>
      </c>
      <c r="AH11" s="18" t="str">
        <f>Sheet3!H25</f>
        <v>2.5x</v>
      </c>
      <c r="AI11" s="18" t="str">
        <f>Sheet3!H31</f>
        <v/>
      </c>
      <c r="AK11" s="18">
        <f>Sheet3!H29</f>
        <v>26.6</v>
      </c>
      <c r="AL11" s="18">
        <f>Sheet3!H30</f>
        <v>4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19.781870942356875</v>
      </c>
      <c r="C12" s="35">
        <f>(sheet!I18-sheet!I15)/sheet!I35</f>
        <v>19.73824513082825</v>
      </c>
      <c r="D12" s="35">
        <f>sheet!I12/sheet!I35</f>
        <v>19.269230769230766</v>
      </c>
      <c r="E12" s="35">
        <f>Sheet2!I20/sheet!I35</f>
        <v>-0.49299134369466852</v>
      </c>
      <c r="F12" s="35">
        <f>sheet!I18/sheet!I35</f>
        <v>19.781870942356875</v>
      </c>
      <c r="G12" s="30"/>
      <c r="H12" s="36">
        <f>Sheet1!I33/sheet!I51</f>
        <v>1.4348855672416063E-2</v>
      </c>
      <c r="I12" s="36" t="e">
        <f>Sheet1!I33/Sheet1!I12</f>
        <v>#DIV/0!</v>
      </c>
      <c r="J12" s="36">
        <f>Sheet1!I12/sheet!I27</f>
        <v>0</v>
      </c>
      <c r="K12" s="36">
        <f>Sheet1!I30/sheet!I27</f>
        <v>1.0320682800701832E-2</v>
      </c>
      <c r="L12" s="36">
        <f>Sheet1!I38</f>
        <v>4.2000000000000003E-2</v>
      </c>
      <c r="M12" s="30"/>
      <c r="N12" s="36">
        <f>sheet!I40/sheet!I27</f>
        <v>3.500644070932539E-2</v>
      </c>
      <c r="O12" s="36">
        <f>sheet!I51/sheet!I27</f>
        <v>0.96499355929067476</v>
      </c>
      <c r="P12" s="36">
        <f>sheet!I40/sheet!I51</f>
        <v>3.6276346481583899E-2</v>
      </c>
      <c r="Q12" s="35">
        <f>Sheet1!I24/Sheet1!I26</f>
        <v>-0.61196874122878298</v>
      </c>
      <c r="R12" s="35">
        <f>ABS(Sheet2!I20/(Sheet1!I26+Sheet2!I30))</f>
        <v>0.3016264688623746</v>
      </c>
      <c r="S12" s="35">
        <f>sheet!I40/Sheet1!I43</f>
        <v>-1.7194432777120165</v>
      </c>
      <c r="T12" s="35">
        <f>Sheet2!I20/sheet!I40</f>
        <v>-0.22259357546551781</v>
      </c>
      <c r="U12" s="13"/>
      <c r="V12" s="35">
        <f>ABS(Sheet1!I15/sheet!I15)</f>
        <v>0</v>
      </c>
      <c r="W12" s="35">
        <f>Sheet1!I12/sheet!I14</f>
        <v>0</v>
      </c>
      <c r="X12" s="35">
        <f>Sheet1!I12/sheet!I27</f>
        <v>0</v>
      </c>
      <c r="Y12" s="35">
        <f>Sheet1!I12/(sheet!I18-sheet!I35)</f>
        <v>0</v>
      </c>
      <c r="Z12" s="13"/>
      <c r="AA12" s="37">
        <f>Sheet1!I43</f>
        <v>-52.378</v>
      </c>
      <c r="AB12" s="37" t="str">
        <f>Sheet3!I17</f>
        <v>2.0x</v>
      </c>
      <c r="AC12" s="37" t="str">
        <f>Sheet3!I18</f>
        <v>2.1x</v>
      </c>
      <c r="AD12" s="37" t="str">
        <f>Sheet3!I20</f>
        <v>10.0x</v>
      </c>
      <c r="AE12" s="37" t="str">
        <f>Sheet3!I21</f>
        <v>0.6x</v>
      </c>
      <c r="AF12" s="37" t="str">
        <f>Sheet3!I22</f>
        <v>NA</v>
      </c>
      <c r="AG12" s="37" t="str">
        <f>Sheet3!I24</f>
        <v>9.6x</v>
      </c>
      <c r="AH12" s="37" t="str">
        <f>Sheet3!I25</f>
        <v>0.9x</v>
      </c>
      <c r="AI12" s="37" t="str">
        <f>Sheet3!I31</f>
        <v/>
      </c>
      <c r="AK12" s="37">
        <f>Sheet3!I29</f>
        <v>34.1</v>
      </c>
      <c r="AL12" s="37">
        <f>Sheet3!I30</f>
        <v>3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22.287911087690723</v>
      </c>
      <c r="C13" s="32">
        <f>(sheet!J18-sheet!J15)/sheet!J35</f>
        <v>22.254952214424296</v>
      </c>
      <c r="D13" s="32">
        <f>sheet!J12/sheet!J35</f>
        <v>21.859014587175739</v>
      </c>
      <c r="E13" s="32">
        <f>Sheet2!J20/sheet!J35</f>
        <v>-0.37780545641811775</v>
      </c>
      <c r="F13" s="32">
        <f>sheet!J18/sheet!J35</f>
        <v>22.287911087690723</v>
      </c>
      <c r="G13" s="30"/>
      <c r="H13" s="33">
        <f>Sheet1!J33/sheet!J51</f>
        <v>8.1355426183012391E-3</v>
      </c>
      <c r="I13" s="33" t="e">
        <f>Sheet1!J33/Sheet1!J12</f>
        <v>#DIV/0!</v>
      </c>
      <c r="J13" s="33">
        <f>Sheet1!J12/sheet!J27</f>
        <v>0</v>
      </c>
      <c r="K13" s="33">
        <f>Sheet1!J30/sheet!J27</f>
        <v>4.6615993273789102E-3</v>
      </c>
      <c r="L13" s="33">
        <f>Sheet1!J38</f>
        <v>2.3E-2</v>
      </c>
      <c r="M13" s="30"/>
      <c r="N13" s="33">
        <f>sheet!J40/sheet!J27</f>
        <v>3.3487722428504868E-2</v>
      </c>
      <c r="O13" s="33">
        <f>sheet!J51/sheet!J27</f>
        <v>0.96651227757149505</v>
      </c>
      <c r="P13" s="33">
        <f>sheet!J40/sheet!J51</f>
        <v>3.4648005209667612E-2</v>
      </c>
      <c r="Q13" s="32">
        <f>Sheet1!J24/Sheet1!J26</f>
        <v>-0.8367163796418956</v>
      </c>
      <c r="R13" s="32">
        <f>ABS(Sheet2!J20/(Sheet1!J26+Sheet2!J30))</f>
        <v>0.17075151016519802</v>
      </c>
      <c r="S13" s="32">
        <f>sheet!J40/Sheet1!J43</f>
        <v>-1.6009065855458338</v>
      </c>
      <c r="T13" s="32">
        <f>Sheet2!J20/sheet!J40</f>
        <v>-0.14837495884483326</v>
      </c>
      <c r="V13" s="32">
        <f>ABS(Sheet1!J15/sheet!J15)</f>
        <v>0</v>
      </c>
      <c r="W13" s="32">
        <f>Sheet1!J12/sheet!J14</f>
        <v>0</v>
      </c>
      <c r="X13" s="32">
        <f>Sheet1!J12/sheet!J27</f>
        <v>0</v>
      </c>
      <c r="Y13" s="32">
        <f>Sheet1!J12/(sheet!J18-sheet!J35)</f>
        <v>0</v>
      </c>
      <c r="AA13" s="18">
        <f>Sheet1!J43</f>
        <v>-66.403000000000006</v>
      </c>
      <c r="AB13" s="18" t="str">
        <f>Sheet3!J17</f>
        <v>-49.5x</v>
      </c>
      <c r="AC13" s="18" t="str">
        <f>Sheet3!J18</f>
        <v>-45.9x</v>
      </c>
      <c r="AD13" s="18" t="str">
        <f>Sheet3!J20</f>
        <v>-17.9x</v>
      </c>
      <c r="AE13" s="18" t="str">
        <f>Sheet3!J21</f>
        <v>1.3x</v>
      </c>
      <c r="AF13" s="18" t="str">
        <f>Sheet3!J22</f>
        <v>NA</v>
      </c>
      <c r="AG13" s="18" t="str">
        <f>Sheet3!J24</f>
        <v>74.8x</v>
      </c>
      <c r="AH13" s="18" t="str">
        <f>Sheet3!J25</f>
        <v>1.6x</v>
      </c>
      <c r="AI13" s="18" t="str">
        <f>Sheet3!J31</f>
        <v/>
      </c>
      <c r="AK13" s="18">
        <f>Sheet3!J29</f>
        <v>35.299999999999997</v>
      </c>
      <c r="AL13" s="18">
        <f>Sheet3!J30</f>
        <v>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14.373481228668942</v>
      </c>
      <c r="C14" s="35">
        <f>(sheet!K18-sheet!K15)/sheet!K35</f>
        <v>14.329317406143344</v>
      </c>
      <c r="D14" s="35">
        <f>sheet!K12/sheet!K35</f>
        <v>11.413788395904437</v>
      </c>
      <c r="E14" s="35">
        <f>Sheet2!K20/sheet!K35</f>
        <v>-2.6260068259385663</v>
      </c>
      <c r="F14" s="35">
        <f>sheet!K18/sheet!K35</f>
        <v>14.373481228668942</v>
      </c>
      <c r="G14" s="30"/>
      <c r="H14" s="36">
        <f>Sheet1!K33/sheet!K51</f>
        <v>-8.5072660905459434E-3</v>
      </c>
      <c r="I14" s="36" t="e">
        <f>Sheet1!K33/Sheet1!K12</f>
        <v>#DIV/0!</v>
      </c>
      <c r="J14" s="36">
        <f>Sheet1!K12/sheet!K27</f>
        <v>0</v>
      </c>
      <c r="K14" s="36">
        <f>Sheet1!K30/sheet!K27</f>
        <v>-1.5966223982338146E-2</v>
      </c>
      <c r="L14" s="36">
        <f>Sheet1!K38</f>
        <v>-2.1000000000000001E-2</v>
      </c>
      <c r="M14" s="30"/>
      <c r="N14" s="36">
        <f>sheet!K40/sheet!K27</f>
        <v>3.3349102844852395E-2</v>
      </c>
      <c r="O14" s="36">
        <f>sheet!K51/sheet!K27</f>
        <v>0.96665089715514763</v>
      </c>
      <c r="P14" s="36">
        <f>sheet!K40/sheet!K51</f>
        <v>3.4499634710937276E-2</v>
      </c>
      <c r="Q14" s="35">
        <f>Sheet1!K24/Sheet1!K26</f>
        <v>-1.4819141743557112</v>
      </c>
      <c r="R14" s="35">
        <f>ABS(Sheet2!K20/(Sheet1!K26+Sheet2!K30))</f>
        <v>0.7734574478779227</v>
      </c>
      <c r="S14" s="35">
        <f>sheet!K40/Sheet1!K43</f>
        <v>-0.93134352753159955</v>
      </c>
      <c r="T14" s="35">
        <f>Sheet2!K20/sheet!K40</f>
        <v>-0.75016330788655217</v>
      </c>
      <c r="U14" s="13"/>
      <c r="V14" s="35">
        <f>ABS(Sheet1!K15/sheet!K15)</f>
        <v>0</v>
      </c>
      <c r="W14" s="35">
        <f>Sheet1!K12/sheet!K14</f>
        <v>0</v>
      </c>
      <c r="X14" s="35">
        <f>Sheet1!K12/sheet!K27</f>
        <v>0</v>
      </c>
      <c r="Y14" s="35">
        <f>Sheet1!K12/(sheet!K18-sheet!K35)</f>
        <v>0</v>
      </c>
      <c r="Z14" s="13"/>
      <c r="AA14" s="37">
        <f>Sheet1!K43</f>
        <v>-110.128</v>
      </c>
      <c r="AB14" s="37" t="str">
        <f>Sheet3!K17</f>
        <v>-59.5x</v>
      </c>
      <c r="AC14" s="37" t="str">
        <f>Sheet3!K18</f>
        <v>-56.8x</v>
      </c>
      <c r="AD14" s="37" t="str">
        <f>Sheet3!K20</f>
        <v>-32.4x</v>
      </c>
      <c r="AE14" s="37" t="str">
        <f>Sheet3!K21</f>
        <v>2.6x</v>
      </c>
      <c r="AF14" s="37" t="str">
        <f>Sheet3!K22</f>
        <v>NA</v>
      </c>
      <c r="AG14" s="37" t="str">
        <f>Sheet3!K24</f>
        <v>-810.6x</v>
      </c>
      <c r="AH14" s="37" t="str">
        <f>Sheet3!K25</f>
        <v>2.7x</v>
      </c>
      <c r="AI14" s="37" t="str">
        <f>Sheet3!K31</f>
        <v/>
      </c>
      <c r="AK14" s="37">
        <f>Sheet3!K29</f>
        <v>34.299999999999997</v>
      </c>
      <c r="AL14" s="37">
        <f>Sheet3!K30</f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21.490336311217799</v>
      </c>
      <c r="C15" s="32">
        <f>(sheet!L18-sheet!L15)/sheet!L35</f>
        <v>21.459204632631344</v>
      </c>
      <c r="D15" s="32">
        <f>sheet!L12/sheet!L35</f>
        <v>19.031824593531145</v>
      </c>
      <c r="E15" s="32">
        <f>Sheet2!L20/sheet!L35</f>
        <v>-0.2218812640748348</v>
      </c>
      <c r="F15" s="32">
        <f>sheet!L18/sheet!L35</f>
        <v>21.490336311217799</v>
      </c>
      <c r="G15" s="30"/>
      <c r="H15" s="33">
        <f>Sheet1!L33/sheet!L51</f>
        <v>2.3240192908073234E-2</v>
      </c>
      <c r="I15" s="33" t="e">
        <f>Sheet1!L33/Sheet1!L12</f>
        <v>#DIV/0!</v>
      </c>
      <c r="J15" s="33">
        <f>Sheet1!L12/sheet!L27</f>
        <v>0</v>
      </c>
      <c r="K15" s="33">
        <f>Sheet1!L30/sheet!L27</f>
        <v>1.4079800113920125E-2</v>
      </c>
      <c r="L15" s="33">
        <f>Sheet1!L38</f>
        <v>5.8000000000000003E-2</v>
      </c>
      <c r="M15" s="30"/>
      <c r="N15" s="33">
        <f>sheet!L40/sheet!L27</f>
        <v>0.26139066100702835</v>
      </c>
      <c r="O15" s="33">
        <f>sheet!L51/sheet!L27</f>
        <v>0.73860933899297165</v>
      </c>
      <c r="P15" s="33">
        <f>sheet!L40/sheet!L51</f>
        <v>0.35389568911139319</v>
      </c>
      <c r="Q15" s="32">
        <f>Sheet1!L24/Sheet1!L26</f>
        <v>-1.4505454851630442</v>
      </c>
      <c r="R15" s="32">
        <f>ABS(Sheet2!L20/(Sheet1!L26+Sheet2!L30))</f>
        <v>0.10903297986185426</v>
      </c>
      <c r="S15" s="32">
        <f>sheet!L40/Sheet1!L43</f>
        <v>-8.245936078014898</v>
      </c>
      <c r="T15" s="32">
        <f>Sheet2!L20/sheet!L40</f>
        <v>-8.4287989290555716E-3</v>
      </c>
      <c r="V15" s="32">
        <f>ABS(Sheet1!L15/sheet!L15)</f>
        <v>0</v>
      </c>
      <c r="W15" s="32">
        <f>Sheet1!L12/sheet!L14</f>
        <v>0</v>
      </c>
      <c r="X15" s="32">
        <f>Sheet1!L12/sheet!L27</f>
        <v>0</v>
      </c>
      <c r="Y15" s="32">
        <f>Sheet1!L12/(sheet!L18-sheet!L35)</f>
        <v>0</v>
      </c>
      <c r="AA15" s="18">
        <f>Sheet1!L43</f>
        <v>-129.001</v>
      </c>
      <c r="AB15" s="18" t="str">
        <f>Sheet3!L17</f>
        <v>-85.3x</v>
      </c>
      <c r="AC15" s="18" t="str">
        <f>Sheet3!L18</f>
        <v>-78.2x</v>
      </c>
      <c r="AD15" s="18" t="str">
        <f>Sheet3!L20</f>
        <v>-76.2x</v>
      </c>
      <c r="AE15" s="18" t="str">
        <f>Sheet3!L21</f>
        <v>3.4x</v>
      </c>
      <c r="AF15" s="18" t="str">
        <f>Sheet3!L22</f>
        <v>NA</v>
      </c>
      <c r="AG15" s="18" t="str">
        <f>Sheet3!L24</f>
        <v>2,501.7x</v>
      </c>
      <c r="AH15" s="18" t="str">
        <f>Sheet3!L25</f>
        <v>4.0x</v>
      </c>
      <c r="AI15" s="18" t="str">
        <f>Sheet3!L31</f>
        <v/>
      </c>
      <c r="AK15" s="18">
        <f>Sheet3!L29</f>
        <v>7.4</v>
      </c>
      <c r="AL15" s="18">
        <f>Sheet3!L30</f>
        <v>4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9.8550433321250868</v>
      </c>
      <c r="C16" s="35">
        <f>(sheet!M18-sheet!M15)/sheet!M35</f>
        <v>9.8400061510747907</v>
      </c>
      <c r="D16" s="35">
        <f>sheet!M12/sheet!M35</f>
        <v>8.8852165507848113</v>
      </c>
      <c r="E16" s="35">
        <f>Sheet2!M20/sheet!M35</f>
        <v>2.6336046396678419</v>
      </c>
      <c r="F16" s="35">
        <f>sheet!M18/sheet!M35</f>
        <v>9.8550433321250868</v>
      </c>
      <c r="G16" s="30"/>
      <c r="H16" s="36">
        <f>Sheet1!M33/sheet!M51</f>
        <v>0.144612762621112</v>
      </c>
      <c r="I16" s="36" t="e">
        <f>Sheet1!M33/Sheet1!M12</f>
        <v>#DIV/0!</v>
      </c>
      <c r="J16" s="36">
        <f>Sheet1!M12/sheet!M27</f>
        <v>0</v>
      </c>
      <c r="K16" s="36">
        <f>Sheet1!M30/sheet!M27</f>
        <v>0.10936633884812531</v>
      </c>
      <c r="L16" s="36">
        <f>Sheet1!M38</f>
        <v>0.46</v>
      </c>
      <c r="M16" s="30"/>
      <c r="N16" s="36">
        <f>sheet!M40/sheet!M27</f>
        <v>0.28422096407418168</v>
      </c>
      <c r="O16" s="36">
        <f>sheet!M51/sheet!M27</f>
        <v>0.71577903592581837</v>
      </c>
      <c r="P16" s="36">
        <f>sheet!M40/sheet!M51</f>
        <v>0.39707919596521635</v>
      </c>
      <c r="Q16" s="35">
        <f>Sheet1!M24/Sheet1!M26</f>
        <v>1.3379220121993893</v>
      </c>
      <c r="R16" s="35">
        <f>ABS(Sheet2!M20/(Sheet1!M26+Sheet2!M30))</f>
        <v>1.2975754951834613</v>
      </c>
      <c r="S16" s="35">
        <f>sheet!M40/Sheet1!M43</f>
        <v>-13.198057614875491</v>
      </c>
      <c r="T16" s="35">
        <f>Sheet2!M20/sheet!M40</f>
        <v>0.15696998423530767</v>
      </c>
      <c r="U16" s="13"/>
      <c r="V16" s="35">
        <f>ABS(Sheet1!M15/sheet!M15)</f>
        <v>0</v>
      </c>
      <c r="W16" s="35">
        <f>Sheet1!M12/sheet!M14</f>
        <v>0</v>
      </c>
      <c r="X16" s="35">
        <f>Sheet1!M12/sheet!M27</f>
        <v>0</v>
      </c>
      <c r="Y16" s="35">
        <f>Sheet1!M12/(sheet!M18-sheet!M35)</f>
        <v>0</v>
      </c>
      <c r="Z16" s="13"/>
      <c r="AA16" s="37">
        <f>Sheet1!M43</f>
        <v>-115.73399999999999</v>
      </c>
      <c r="AB16" s="37" t="str">
        <f>Sheet3!M17</f>
        <v>-110.7x</v>
      </c>
      <c r="AC16" s="37" t="str">
        <f>Sheet3!M18</f>
        <v>-104.2x</v>
      </c>
      <c r="AD16" s="37" t="str">
        <f>Sheet3!M20</f>
        <v>-63.1x</v>
      </c>
      <c r="AE16" s="37" t="str">
        <f>Sheet3!M21</f>
        <v>3.4x</v>
      </c>
      <c r="AF16" s="37" t="str">
        <f>Sheet3!M22</f>
        <v>NA</v>
      </c>
      <c r="AG16" s="37" t="str">
        <f>Sheet3!M24</f>
        <v>28.4x</v>
      </c>
      <c r="AH16" s="37" t="str">
        <f>Sheet3!M25</f>
        <v>4.0x</v>
      </c>
      <c r="AI16" s="37" t="str">
        <f>Sheet3!M31</f>
        <v/>
      </c>
      <c r="AK16" s="37">
        <f>Sheet3!M29</f>
        <v>7.1</v>
      </c>
      <c r="AL16" s="37">
        <f>Sheet3!M30</f>
        <v>5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2023-04-19T16:55:44Z</dcterms:created>
  <dcterms:modified xsi:type="dcterms:W3CDTF">2023-05-07T03:13:58Z</dcterms:modified>
  <cp:category/>
  <dc:identifier/>
  <cp:version/>
</cp:coreProperties>
</file>