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10" documentId="8_{E7EEF372-656F-42D8-98BA-C918E2733972}" xr6:coauthVersionLast="47" xr6:coauthVersionMax="47" xr10:uidLastSave="{FD355DEE-F278-4776-8F54-51CB0FF8898C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<sst xmlns="http://schemas.openxmlformats.org/spreadsheetml/2006/main" count="748" uniqueCount="455">
  <si>
    <t>Lundin Mining Corporation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</si>
  <si>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</si>
  <si>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</si>
  <si>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</si>
  <si>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</si>
  <si>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</si>
  <si>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</si>
  <si>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</si>
  <si>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</si>
  <si>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</si>
  <si>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</si>
  <si>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</si>
  <si>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</si>
  <si>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</si>
  <si>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</si>
  <si>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</si>
  <si>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</si>
  <si>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</si>
  <si>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</si>
  <si>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</si>
  <si>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</si>
  <si>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</si>
  <si>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</si>
  <si>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</si>
  <si>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</si>
  <si>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</si>
  <si>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1,970.065</t>
  </si>
  <si>
    <t>1,113.044</t>
  </si>
  <si>
    <t>Short Term Investments</t>
  </si>
  <si>
    <t/>
  </si>
  <si>
    <t>Accounts Receivable, Net</t>
  </si>
  <si>
    <t>Inventory</t>
  </si>
  <si>
    <t>Prepaid Expenses</t>
  </si>
  <si>
    <t>Other Current Assets</t>
  </si>
  <si>
    <t>1,642.708</t>
  </si>
  <si>
    <t>Total Current Assets</t>
  </si>
  <si>
    <t>1,322.75</t>
  </si>
  <si>
    <t>3,233.357</t>
  </si>
  <si>
    <t>2,826.284</t>
  </si>
  <si>
    <t>1,970.482</t>
  </si>
  <si>
    <t>1,129.298</t>
  </si>
  <si>
    <t>1,066.194</t>
  </si>
  <si>
    <t>1,930.413</t>
  </si>
  <si>
    <t>1,650.152</t>
  </si>
  <si>
    <t>Property Plant And Equipment, Net</t>
  </si>
  <si>
    <t>1,896.172</t>
  </si>
  <si>
    <t>4,548.078</t>
  </si>
  <si>
    <t>4,654.594</t>
  </si>
  <si>
    <t>4,269.63</t>
  </si>
  <si>
    <t>4,259.946</t>
  </si>
  <si>
    <t>5,226.979</t>
  </si>
  <si>
    <t>6,577.574</t>
  </si>
  <si>
    <t>6,521.93</t>
  </si>
  <si>
    <t>6,387.013</t>
  </si>
  <si>
    <t>8,062.373</t>
  </si>
  <si>
    <t>Real Estate Owned</t>
  </si>
  <si>
    <t>Capitalized / Purchased Software</t>
  </si>
  <si>
    <t>Long-term Investments</t>
  </si>
  <si>
    <t>2,210.976</t>
  </si>
  <si>
    <t>2,391.855</t>
  </si>
  <si>
    <t>2,845.476</t>
  </si>
  <si>
    <t>Goodwill</t>
  </si>
  <si>
    <t>Other Intangibles</t>
  </si>
  <si>
    <t>Other Long-term Assets</t>
  </si>
  <si>
    <t>1,045.185</t>
  </si>
  <si>
    <t>1,013.312</t>
  </si>
  <si>
    <t>1,002.837</t>
  </si>
  <si>
    <t>Total Assets</t>
  </si>
  <si>
    <t>4,708.39</t>
  </si>
  <si>
    <t>8,484.803</t>
  </si>
  <si>
    <t>9,407.181</t>
  </si>
  <si>
    <t>8,248.311</t>
  </si>
  <si>
    <t>7,903.234</t>
  </si>
  <si>
    <t>8,100.836</t>
  </si>
  <si>
    <t>8,981.975</t>
  </si>
  <si>
    <t>8,981.347</t>
  </si>
  <si>
    <t>9,657.098</t>
  </si>
  <si>
    <t>11,065.568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</si>
  <si>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</si>
  <si>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</si>
  <si>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</si>
  <si>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</si>
  <si>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</si>
  <si>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</si>
  <si>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</si>
  <si>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1,286.453</t>
  </si>
  <si>
    <t>Long-term Debt</t>
  </si>
  <si>
    <t>1,135.937</t>
  </si>
  <si>
    <t>1,356.975</t>
  </si>
  <si>
    <t>1,314.57</t>
  </si>
  <si>
    <t>Capital Leases</t>
  </si>
  <si>
    <t>Other Non-current Liabilities</t>
  </si>
  <si>
    <t>1,563.968</t>
  </si>
  <si>
    <t>1,712.246</t>
  </si>
  <si>
    <t>1,580.56</t>
  </si>
  <si>
    <t>1,444.445</t>
  </si>
  <si>
    <t>1,691.399</t>
  </si>
  <si>
    <t>2,320.025</t>
  </si>
  <si>
    <t>2,402.91</t>
  </si>
  <si>
    <t>2,327.045</t>
  </si>
  <si>
    <t>2,396.974</t>
  </si>
  <si>
    <t>Total Liabilities</t>
  </si>
  <si>
    <t>3,112.893</t>
  </si>
  <si>
    <t>3,513.706</t>
  </si>
  <si>
    <t>3,377.061</t>
  </si>
  <si>
    <t>2,684.368</t>
  </si>
  <si>
    <t>2,376.702</t>
  </si>
  <si>
    <t>3,401.844</t>
  </si>
  <si>
    <t>3,259.874</t>
  </si>
  <si>
    <t>3,343.637</t>
  </si>
  <si>
    <t>3,720.225</t>
  </si>
  <si>
    <t>Common Stock</t>
  </si>
  <si>
    <t>3,728.186</t>
  </si>
  <si>
    <t>4,746.973</t>
  </si>
  <si>
    <t>5,699.031</t>
  </si>
  <si>
    <t>5,553.054</t>
  </si>
  <si>
    <t>5,220.443</t>
  </si>
  <si>
    <t>5,702.422</t>
  </si>
  <si>
    <t>5,433.748</t>
  </si>
  <si>
    <t>5,345.789</t>
  </si>
  <si>
    <t>5,310.717</t>
  </si>
  <si>
    <t>6,167.411</t>
  </si>
  <si>
    <t>Additional Paid In Capital</t>
  </si>
  <si>
    <t>Retained Earnings</t>
  </si>
  <si>
    <t>Treasury Stock</t>
  </si>
  <si>
    <t>Other Common Equity Adj</t>
  </si>
  <si>
    <t>Common Equity</t>
  </si>
  <si>
    <t>3,898.442</t>
  </si>
  <si>
    <t>4,869.852</t>
  </si>
  <si>
    <t>5,291.553</t>
  </si>
  <si>
    <t>4,249.072</t>
  </si>
  <si>
    <t>4,611.857</t>
  </si>
  <si>
    <t>5,038.34</t>
  </si>
  <si>
    <t>4,899.279</t>
  </si>
  <si>
    <t>5,061.596</t>
  </si>
  <si>
    <t>5,621.029</t>
  </si>
  <si>
    <t>6,581.594</t>
  </si>
  <si>
    <t>Total Preferred Equity</t>
  </si>
  <si>
    <t>Minority Interest, Total</t>
  </si>
  <si>
    <t>Other Equity</t>
  </si>
  <si>
    <t>Total Equity</t>
  </si>
  <si>
    <t>5,371.909</t>
  </si>
  <si>
    <t>5,893.475</t>
  </si>
  <si>
    <t>4,871.25</t>
  </si>
  <si>
    <t>5,218.866</t>
  </si>
  <si>
    <t>5,724.134</t>
  </si>
  <si>
    <t>5,580.131</t>
  </si>
  <si>
    <t>5,721.473</t>
  </si>
  <si>
    <t>6,313.461</t>
  </si>
  <si>
    <t>7,345.343</t>
  </si>
  <si>
    <t>Total Liabilities And Equity</t>
  </si>
  <si>
    <t>Cash And Short Term Investments</t>
  </si>
  <si>
    <t>Total Debt</t>
  </si>
  <si>
    <t>1,138.174</t>
  </si>
  <si>
    <t>1,358.504</t>
  </si>
  <si>
    <t>1,320.498</t>
  </si>
  <si>
    <t>Income Statement</t>
  </si>
  <si>
    <t>Revenue</t>
  </si>
  <si>
    <t>1,101.688</t>
  </si>
  <si>
    <t>2,361.417</t>
  </si>
  <si>
    <t>2,075.451</t>
  </si>
  <si>
    <t>2,611.808</t>
  </si>
  <si>
    <t>2,355.394</t>
  </si>
  <si>
    <t>2,457.669</t>
  </si>
  <si>
    <t>2,597.653</t>
  </si>
  <si>
    <t>4,209.323</t>
  </si>
  <si>
    <t>4,117.671</t>
  </si>
  <si>
    <t>Revenue Growth (YoY)</t>
  </si>
  <si>
    <t>0.9%</t>
  </si>
  <si>
    <t>30.7%</t>
  </si>
  <si>
    <t>78.9%</t>
  </si>
  <si>
    <t>-9.2%</t>
  </si>
  <si>
    <t>34.4%</t>
  </si>
  <si>
    <t>-16.9%</t>
  </si>
  <si>
    <t>9.7%</t>
  </si>
  <si>
    <t>7.9%</t>
  </si>
  <si>
    <t>63.1%</t>
  </si>
  <si>
    <t>-8.6%</t>
  </si>
  <si>
    <t>Cost of Revenues</t>
  </si>
  <si>
    <t>-1,335.719</t>
  </si>
  <si>
    <t>-1,160.799</t>
  </si>
  <si>
    <t>-1,101.086</t>
  </si>
  <si>
    <t>-1,323.498</t>
  </si>
  <si>
    <t>-1,384.454</t>
  </si>
  <si>
    <t>-1,394.459</t>
  </si>
  <si>
    <t>-1,816.217</t>
  </si>
  <si>
    <t>-2,334.08</t>
  </si>
  <si>
    <t>Gross Profit</t>
  </si>
  <si>
    <t>1,025.699</t>
  </si>
  <si>
    <t>1,510.722</t>
  </si>
  <si>
    <t>1,031.896</t>
  </si>
  <si>
    <t>1,073.215</t>
  </si>
  <si>
    <t>1,203.194</t>
  </si>
  <si>
    <t>2,393.107</t>
  </si>
  <si>
    <t>1,783.591</t>
  </si>
  <si>
    <t>Gross Profit Margin</t>
  </si>
  <si>
    <t>36.7%</t>
  </si>
  <si>
    <t>34.9%</t>
  </si>
  <si>
    <t>43.4%</t>
  </si>
  <si>
    <t>44.1%</t>
  </si>
  <si>
    <t>57.8%</t>
  </si>
  <si>
    <t>43.8%</t>
  </si>
  <si>
    <t>43.7%</t>
  </si>
  <si>
    <t>46.3%</t>
  </si>
  <si>
    <t>56.9%</t>
  </si>
  <si>
    <t>43.3%</t>
  </si>
  <si>
    <t>R&amp;D Expenses</t>
  </si>
  <si>
    <t>Selling and Marketing Expense</t>
  </si>
  <si>
    <t>General &amp; Admin Expenses</t>
  </si>
  <si>
    <t>Other Inc / (Exp)</t>
  </si>
  <si>
    <t>-1,261.409</t>
  </si>
  <si>
    <t>Operating Expenses</t>
  </si>
  <si>
    <t>-1,299.116</t>
  </si>
  <si>
    <t>Operating Income</t>
  </si>
  <si>
    <t>1,618.301</t>
  </si>
  <si>
    <t>Net Interest Expenses</t>
  </si>
  <si>
    <t>EBT, Incl. Unusual Items</t>
  </si>
  <si>
    <t>1,574.323</t>
  </si>
  <si>
    <t>Earnings of Discontinued Ops.</t>
  </si>
  <si>
    <t>-1,012.615</t>
  </si>
  <si>
    <t>Income Tax Expense</t>
  </si>
  <si>
    <t>Net Income to Company</t>
  </si>
  <si>
    <t>1,111.902</t>
  </si>
  <si>
    <t>Minority Interest in Earnings</t>
  </si>
  <si>
    <t>Net Income to Stockholders</t>
  </si>
  <si>
    <t>Preferred Dividends &amp; Other Adj.</t>
  </si>
  <si>
    <t>1,012.615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</si>
  <si>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</si>
  <si>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</si>
  <si>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</si>
  <si>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</si>
  <si>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</si>
  <si>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</si>
  <si>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1,297.313</t>
  </si>
  <si>
    <t>2,079.067</t>
  </si>
  <si>
    <t>1,319.836</t>
  </si>
  <si>
    <t>EBIT</t>
  </si>
  <si>
    <t>1,597.71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</si>
  <si>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</si>
  <si>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</si>
  <si>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</si>
  <si>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</si>
  <si>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</si>
  <si>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</si>
  <si>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</si>
  <si>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</si>
  <si>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</si>
  <si>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</si>
  <si>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</si>
  <si>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1,134.622</t>
  </si>
  <si>
    <t>Cash from Operations</t>
  </si>
  <si>
    <t>1,135.851</t>
  </si>
  <si>
    <t>1,877.769</t>
  </si>
  <si>
    <t>1,187.264</t>
  </si>
  <si>
    <t>Capital Expenditures</t>
  </si>
  <si>
    <t>-1,026.128</t>
  </si>
  <si>
    <t>-1,141.249</t>
  </si>
  <si>
    <t>Cash Acquisitions</t>
  </si>
  <si>
    <t>-2,023.58</t>
  </si>
  <si>
    <t>Other Investing Activities</t>
  </si>
  <si>
    <t>1,457.391</t>
  </si>
  <si>
    <t>Cash from Investing</t>
  </si>
  <si>
    <t>-2,392.305</t>
  </si>
  <si>
    <t>-1,685.222</t>
  </si>
  <si>
    <t>-1,372.048</t>
  </si>
  <si>
    <t>Dividends Paid (Ex Special Dividends)</t>
  </si>
  <si>
    <t>Special Dividend Paid</t>
  </si>
  <si>
    <t>Long-Term Debt Issued</t>
  </si>
  <si>
    <t>1,286.364</t>
  </si>
  <si>
    <t>Long-Term Debt Repaid</t>
  </si>
  <si>
    <t>Repurchase of Common Stock</t>
  </si>
  <si>
    <t>Other Financing Activities</t>
  </si>
  <si>
    <t>1,389.544</t>
  </si>
  <si>
    <t>Cash from Financing</t>
  </si>
  <si>
    <t>2,255.881</t>
  </si>
  <si>
    <t>Beginning Cash (CF)</t>
  </si>
  <si>
    <t>Foreign Exchange Rate Adjustments</t>
  </si>
  <si>
    <t>Additions / Reductions</t>
  </si>
  <si>
    <t>Ending Cash (CF)</t>
  </si>
  <si>
    <t>Levered Free Cash Flow</t>
  </si>
  <si>
    <t>1,204.916</t>
  </si>
  <si>
    <t>Cash Interest Paid</t>
  </si>
  <si>
    <t>Valuation Ratios</t>
  </si>
  <si>
    <t>Price Close (Split Adjusted)</t>
  </si>
  <si>
    <t>Market Cap</t>
  </si>
  <si>
    <t>2,688.438</t>
  </si>
  <si>
    <t>3,351.631</t>
  </si>
  <si>
    <t>2,734.549</t>
  </si>
  <si>
    <t>4,640.859</t>
  </si>
  <si>
    <t>6,089.58</t>
  </si>
  <si>
    <t>4,137.137</t>
  </si>
  <si>
    <t>5,697.653</t>
  </si>
  <si>
    <t>8,317.028</t>
  </si>
  <si>
    <t>7,261.673</t>
  </si>
  <si>
    <t>6,404.904</t>
  </si>
  <si>
    <t>Total Enterprise Value (TEV)</t>
  </si>
  <si>
    <t>2,743.882</t>
  </si>
  <si>
    <t>3,574.125</t>
  </si>
  <si>
    <t>3,901.005</t>
  </si>
  <si>
    <t>5,609.616</t>
  </si>
  <si>
    <t>5,187.327</t>
  </si>
  <si>
    <t>3,415.798</t>
  </si>
  <si>
    <t>6,616.452</t>
  </si>
  <si>
    <t>9,168.73</t>
  </si>
  <si>
    <t>7,455.878</t>
  </si>
  <si>
    <t>6,936.174</t>
  </si>
  <si>
    <t>Enterprise Value (EV)</t>
  </si>
  <si>
    <t>9,391.993</t>
  </si>
  <si>
    <t>EV/EBITDA</t>
  </si>
  <si>
    <t>14.4x</t>
  </si>
  <si>
    <t>17.1x</t>
  </si>
  <si>
    <t>4.0x</t>
  </si>
  <si>
    <t>8.8x</t>
  </si>
  <si>
    <t>4.3x</t>
  </si>
  <si>
    <t>3.3x</t>
  </si>
  <si>
    <t>9.9x</t>
  </si>
  <si>
    <t>11.1x</t>
  </si>
  <si>
    <t>7.1x</t>
  </si>
  <si>
    <t>EV / EBIT</t>
  </si>
  <si>
    <t>1,103.8x</t>
  </si>
  <si>
    <t>103.2x</t>
  </si>
  <si>
    <t>23.6x</t>
  </si>
  <si>
    <t>-28.9x</t>
  </si>
  <si>
    <t>6.0x</t>
  </si>
  <si>
    <t>5.3x</t>
  </si>
  <si>
    <t>21.8x</t>
  </si>
  <si>
    <t>20.1x</t>
  </si>
  <si>
    <t>5.8x</t>
  </si>
  <si>
    <t>12.6x</t>
  </si>
  <si>
    <t>EV / LTM EBITDA - CAPEX</t>
  </si>
  <si>
    <t>-8.8x</t>
  </si>
  <si>
    <t>-12.0x</t>
  </si>
  <si>
    <t>7.3x</t>
  </si>
  <si>
    <t>14.7x</t>
  </si>
  <si>
    <t>6.6x</t>
  </si>
  <si>
    <t>71.7x</t>
  </si>
  <si>
    <t>-20.9x</t>
  </si>
  <si>
    <t>40.9x</t>
  </si>
  <si>
    <t>6.7x</t>
  </si>
  <si>
    <t>52.6x</t>
  </si>
  <si>
    <t>EV / Free Cash Flow</t>
  </si>
  <si>
    <t>-9.3x</t>
  </si>
  <si>
    <t>-10.6x</t>
  </si>
  <si>
    <t>10.5x</t>
  </si>
  <si>
    <t>11.8x</t>
  </si>
  <si>
    <t>9.7x</t>
  </si>
  <si>
    <t>-22.5x</t>
  </si>
  <si>
    <t>-15.5x</t>
  </si>
  <si>
    <t>-139.8x</t>
  </si>
  <si>
    <t>8.5x</t>
  </si>
  <si>
    <t>-57.4x</t>
  </si>
  <si>
    <t>EV / Invested Capital</t>
  </si>
  <si>
    <t>0.7x</t>
  </si>
  <si>
    <t>0.8x</t>
  </si>
  <si>
    <t>0.5x</t>
  </si>
  <si>
    <t>0.9x</t>
  </si>
  <si>
    <t>1.1x</t>
  </si>
  <si>
    <t>1.5x</t>
  </si>
  <si>
    <t>1.2x</t>
  </si>
  <si>
    <t>EV / Revenue</t>
  </si>
  <si>
    <t>3.6x</t>
  </si>
  <si>
    <t>4.4x</t>
  </si>
  <si>
    <t>3.0x</t>
  </si>
  <si>
    <t>2.1x</t>
  </si>
  <si>
    <t>1.4x</t>
  </si>
  <si>
    <t>2.9x</t>
  </si>
  <si>
    <t>3.5x</t>
  </si>
  <si>
    <t>2.3x</t>
  </si>
  <si>
    <t>P/E Ratio</t>
  </si>
  <si>
    <t>32.7x</t>
  </si>
  <si>
    <t>22.4x</t>
  </si>
  <si>
    <t>18.0x</t>
  </si>
  <si>
    <t>-7.5x</t>
  </si>
  <si>
    <t>12.5x</t>
  </si>
  <si>
    <t>10.1x</t>
  </si>
  <si>
    <t>44.3x</t>
  </si>
  <si>
    <t>44.6x</t>
  </si>
  <si>
    <t>8.6x</t>
  </si>
  <si>
    <t>14.9x</t>
  </si>
  <si>
    <t>Price/Book</t>
  </si>
  <si>
    <t>1.7x</t>
  </si>
  <si>
    <t>1.3x</t>
  </si>
  <si>
    <t>Price / Operating Cash Flow</t>
  </si>
  <si>
    <t>17.0x</t>
  </si>
  <si>
    <t>16.7x</t>
  </si>
  <si>
    <t>9.5x</t>
  </si>
  <si>
    <t>6.2x</t>
  </si>
  <si>
    <t>4.6x</t>
  </si>
  <si>
    <t>10.4x</t>
  </si>
  <si>
    <t>11.3x</t>
  </si>
  <si>
    <t>4.5x</t>
  </si>
  <si>
    <t>Price / LTM Sales</t>
  </si>
  <si>
    <t>4.2x</t>
  </si>
  <si>
    <t>2.5x</t>
  </si>
  <si>
    <t>2.4x</t>
  </si>
  <si>
    <t>1.6x</t>
  </si>
  <si>
    <t>3.1x</t>
  </si>
  <si>
    <t>2.0x</t>
  </si>
  <si>
    <t>Altman Z-Score</t>
  </si>
  <si>
    <t>Piotroski Score</t>
  </si>
  <si>
    <t>Dividend Per Share</t>
  </si>
  <si>
    <t>Dividend Yield</t>
  </si>
  <si>
    <t>0.0%</t>
  </si>
  <si>
    <t>1.7%</t>
  </si>
  <si>
    <t>2.4%</t>
  </si>
  <si>
    <t>1.6%</t>
  </si>
  <si>
    <t>3.9%</t>
  </si>
  <si>
    <t>4.4%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</si>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</sst>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2B640ED7-3FC2-9DE4-527F-86D207C63E9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sqref="A1:M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123.914</v>
      </c>
      <c r="E12" s="3">
        <v>202.42099999999999</v>
      </c>
      <c r="F12" s="3">
        <v>772.14800000000002</v>
      </c>
      <c r="G12" s="3">
        <v>960.53399999999999</v>
      </c>
      <c r="H12" s="3" t="s">
        <v>26</v>
      </c>
      <c r="I12" s="3" t="s">
        <v>27</v>
      </c>
      <c r="J12" s="3">
        <v>325.35399999999998</v>
      </c>
      <c r="K12" s="3">
        <v>179.98</v>
      </c>
      <c r="L12" s="3">
        <v>751.21799999999996</v>
      </c>
      <c r="M12" s="3">
        <v>259.12799999999999</v>
      </c>
    </row>
    <row r="13" spans="3:13" ht="12.75" x14ac:dyDescent="0.2">
      <c r="C13" s="3" t="s">
        <v>28</v>
      </c>
      <c r="D13" s="3" t="s">
        <v>29</v>
      </c>
      <c r="E13" s="3" t="s">
        <v>29</v>
      </c>
      <c r="F13" s="3" t="s">
        <v>29</v>
      </c>
      <c r="G13" s="3" t="s">
        <v>29</v>
      </c>
      <c r="H13" s="3" t="s">
        <v>29</v>
      </c>
      <c r="I13" s="3" t="s">
        <v>29</v>
      </c>
      <c r="J13" s="3" t="s">
        <v>29</v>
      </c>
      <c r="K13" s="3" t="s">
        <v>29</v>
      </c>
      <c r="L13" s="3" t="s">
        <v>29</v>
      </c>
      <c r="M13" s="3" t="s">
        <v>29</v>
      </c>
    </row>
    <row r="14" spans="3:13" ht="12.75" x14ac:dyDescent="0.2">
      <c r="C14" s="3" t="s">
        <v>30</v>
      </c>
      <c r="D14" s="3">
        <v>90.763000000000005</v>
      </c>
      <c r="E14" s="3">
        <v>417.95800000000003</v>
      </c>
      <c r="F14" s="3">
        <v>195.76499999999999</v>
      </c>
      <c r="G14" s="3">
        <v>389.15300000000002</v>
      </c>
      <c r="H14" s="3">
        <v>387.37799999999999</v>
      </c>
      <c r="I14" s="3">
        <v>342.62400000000002</v>
      </c>
      <c r="J14" s="3">
        <v>298.30200000000002</v>
      </c>
      <c r="K14" s="3">
        <v>344.97</v>
      </c>
      <c r="L14" s="3">
        <v>641.99800000000005</v>
      </c>
      <c r="M14" s="3">
        <v>583.19200000000001</v>
      </c>
    </row>
    <row r="15" spans="3:13" ht="12.75" x14ac:dyDescent="0.2">
      <c r="C15" s="3" t="s">
        <v>31</v>
      </c>
      <c r="D15" s="3">
        <v>47.435000000000002</v>
      </c>
      <c r="E15" s="3">
        <v>187.69300000000001</v>
      </c>
      <c r="F15" s="3">
        <v>200.83199999999999</v>
      </c>
      <c r="G15" s="3">
        <v>219.065</v>
      </c>
      <c r="H15" s="3">
        <v>241.83099999999999</v>
      </c>
      <c r="I15" s="3">
        <v>219.75200000000001</v>
      </c>
      <c r="J15" s="3">
        <v>281.12700000000001</v>
      </c>
      <c r="K15" s="3">
        <v>323.25099999999998</v>
      </c>
      <c r="L15" s="3">
        <v>287.53300000000002</v>
      </c>
      <c r="M15" s="3">
        <v>401.73099999999999</v>
      </c>
    </row>
    <row r="16" spans="3:13" ht="12.75" x14ac:dyDescent="0.2">
      <c r="C16" s="3" t="s">
        <v>32</v>
      </c>
      <c r="D16" s="3">
        <v>4.3380000000000001</v>
      </c>
      <c r="E16" s="3">
        <v>17.893000000000001</v>
      </c>
      <c r="F16" s="3">
        <v>23.844999999999999</v>
      </c>
      <c r="G16" s="3">
        <v>21.896999999999998</v>
      </c>
      <c r="H16" s="3">
        <v>41.017000000000003</v>
      </c>
      <c r="I16" s="3">
        <v>28.117000000000001</v>
      </c>
      <c r="J16" s="3">
        <v>28.210999999999999</v>
      </c>
      <c r="K16" s="3">
        <v>32.905000000000001</v>
      </c>
      <c r="L16" s="3">
        <v>32.841999999999999</v>
      </c>
      <c r="M16" s="3">
        <v>72.798000000000002</v>
      </c>
    </row>
    <row r="17" spans="3:13" ht="12.75" x14ac:dyDescent="0.2">
      <c r="C17" s="3" t="s">
        <v>33</v>
      </c>
      <c r="D17" s="3">
        <v>52.679000000000002</v>
      </c>
      <c r="E17" s="3">
        <v>90.153000000000006</v>
      </c>
      <c r="F17" s="3">
        <v>130.15899999999999</v>
      </c>
      <c r="G17" s="3" t="s">
        <v>34</v>
      </c>
      <c r="H17" s="3">
        <v>185.994</v>
      </c>
      <c r="I17" s="3">
        <v>266.94499999999999</v>
      </c>
      <c r="J17" s="3">
        <v>196.304</v>
      </c>
      <c r="K17" s="3">
        <v>185.089</v>
      </c>
      <c r="L17" s="3">
        <v>216.821</v>
      </c>
      <c r="M17" s="3">
        <v>333.303</v>
      </c>
    </row>
    <row r="18" spans="3:13" ht="12.75" x14ac:dyDescent="0.2">
      <c r="C18" s="3" t="s">
        <v>35</v>
      </c>
      <c r="D18" s="3">
        <v>319.12900000000002</v>
      </c>
      <c r="E18" s="3">
        <v>916.11900000000003</v>
      </c>
      <c r="F18" s="3" t="s">
        <v>36</v>
      </c>
      <c r="G18" s="3" t="s">
        <v>37</v>
      </c>
      <c r="H18" s="3" t="s">
        <v>38</v>
      </c>
      <c r="I18" s="3" t="s">
        <v>39</v>
      </c>
      <c r="J18" s="3" t="s">
        <v>40</v>
      </c>
      <c r="K18" s="3" t="s">
        <v>41</v>
      </c>
      <c r="L18" s="3" t="s">
        <v>42</v>
      </c>
      <c r="M18" s="3" t="s">
        <v>43</v>
      </c>
    </row>
    <row r="19" spans="3:13" ht="12.75" x14ac:dyDescent="0.2"/>
    <row r="20" spans="3:13" ht="12.75" x14ac:dyDescent="0.2">
      <c r="C20" s="3" t="s">
        <v>44</v>
      </c>
      <c r="D20" s="3" t="s">
        <v>45</v>
      </c>
      <c r="E20" s="3" t="s">
        <v>46</v>
      </c>
      <c r="F20" s="3" t="s">
        <v>47</v>
      </c>
      <c r="G20" s="3" t="s">
        <v>48</v>
      </c>
      <c r="H20" s="3" t="s">
        <v>49</v>
      </c>
      <c r="I20" s="3" t="s">
        <v>50</v>
      </c>
      <c r="J20" s="3" t="s">
        <v>51</v>
      </c>
      <c r="K20" s="3" t="s">
        <v>52</v>
      </c>
      <c r="L20" s="3" t="s">
        <v>53</v>
      </c>
      <c r="M20" s="3" t="s">
        <v>54</v>
      </c>
    </row>
    <row r="21" spans="3:13" ht="12.75" x14ac:dyDescent="0.2">
      <c r="C21" s="3" t="s">
        <v>55</v>
      </c>
      <c r="D21" s="3" t="s">
        <v>29</v>
      </c>
      <c r="E21" s="3" t="s">
        <v>29</v>
      </c>
      <c r="F21" s="3" t="s">
        <v>29</v>
      </c>
      <c r="G21" s="3" t="s">
        <v>29</v>
      </c>
      <c r="H21" s="3" t="s">
        <v>29</v>
      </c>
      <c r="I21" s="3" t="s">
        <v>29</v>
      </c>
      <c r="J21" s="3" t="s">
        <v>29</v>
      </c>
      <c r="K21" s="3" t="s">
        <v>29</v>
      </c>
      <c r="L21" s="3" t="s">
        <v>29</v>
      </c>
      <c r="M21" s="3" t="s">
        <v>29</v>
      </c>
    </row>
    <row r="22" spans="3:13" ht="12.75" x14ac:dyDescent="0.2">
      <c r="C22" s="3" t="s">
        <v>56</v>
      </c>
      <c r="D22" s="3" t="s">
        <v>29</v>
      </c>
      <c r="E22" s="3" t="s">
        <v>29</v>
      </c>
      <c r="F22" s="3" t="s">
        <v>29</v>
      </c>
      <c r="G22" s="3" t="s">
        <v>29</v>
      </c>
      <c r="H22" s="3" t="s">
        <v>29</v>
      </c>
      <c r="I22" s="3" t="s">
        <v>29</v>
      </c>
      <c r="J22" s="3" t="s">
        <v>29</v>
      </c>
      <c r="K22" s="3" t="s">
        <v>29</v>
      </c>
      <c r="L22" s="3" t="s">
        <v>29</v>
      </c>
      <c r="M22" s="3" t="s">
        <v>29</v>
      </c>
    </row>
    <row r="23" spans="3:13" ht="12.75" x14ac:dyDescent="0.2">
      <c r="C23" s="3" t="s">
        <v>57</v>
      </c>
      <c r="D23" s="3" t="s">
        <v>58</v>
      </c>
      <c r="E23" s="3" t="s">
        <v>59</v>
      </c>
      <c r="F23" s="3" t="s">
        <v>60</v>
      </c>
      <c r="G23" s="3">
        <v>110.315</v>
      </c>
      <c r="H23" s="3">
        <v>181.74700000000001</v>
      </c>
      <c r="I23" s="3">
        <v>190.68600000000001</v>
      </c>
      <c r="J23" s="3">
        <v>37.6</v>
      </c>
      <c r="K23" s="3">
        <v>28.428000000000001</v>
      </c>
      <c r="L23" s="3">
        <v>19.073</v>
      </c>
      <c r="M23" s="3">
        <v>0.51500000000000001</v>
      </c>
    </row>
    <row r="24" spans="3:13" ht="12.75" x14ac:dyDescent="0.2">
      <c r="C24" s="3" t="s">
        <v>61</v>
      </c>
      <c r="D24" s="3">
        <v>184.19499999999999</v>
      </c>
      <c r="E24" s="3">
        <v>302.81400000000002</v>
      </c>
      <c r="F24" s="3">
        <v>145.57599999999999</v>
      </c>
      <c r="G24" s="3">
        <v>136.87100000000001</v>
      </c>
      <c r="H24" s="3">
        <v>143.93700000000001</v>
      </c>
      <c r="I24" s="3">
        <v>149.86699999999999</v>
      </c>
      <c r="J24" s="3">
        <v>314.505</v>
      </c>
      <c r="K24" s="3">
        <v>319.61</v>
      </c>
      <c r="L24" s="3">
        <v>307.28699999999998</v>
      </c>
      <c r="M24" s="3">
        <v>321.28399999999999</v>
      </c>
    </row>
    <row r="25" spans="3:13" ht="12.75" x14ac:dyDescent="0.2">
      <c r="C25" s="3" t="s">
        <v>62</v>
      </c>
      <c r="D25" s="3" t="s">
        <v>29</v>
      </c>
      <c r="E25" s="3" t="s">
        <v>29</v>
      </c>
      <c r="F25" s="3" t="s">
        <v>29</v>
      </c>
      <c r="G25" s="3" t="s">
        <v>29</v>
      </c>
      <c r="H25" s="3" t="s">
        <v>29</v>
      </c>
      <c r="I25" s="3" t="s">
        <v>29</v>
      </c>
      <c r="J25" s="3" t="s">
        <v>29</v>
      </c>
      <c r="K25" s="3" t="s">
        <v>29</v>
      </c>
      <c r="L25" s="3" t="s">
        <v>29</v>
      </c>
      <c r="M25" s="3">
        <v>28.407</v>
      </c>
    </row>
    <row r="26" spans="3:13" ht="12.75" x14ac:dyDescent="0.2">
      <c r="C26" s="3" t="s">
        <v>63</v>
      </c>
      <c r="D26" s="3">
        <v>97.918000000000006</v>
      </c>
      <c r="E26" s="3">
        <v>325.93599999999998</v>
      </c>
      <c r="F26" s="3">
        <v>438.78500000000003</v>
      </c>
      <c r="G26" s="3">
        <v>498.137</v>
      </c>
      <c r="H26" s="3">
        <v>491.32100000000003</v>
      </c>
      <c r="I26" s="3">
        <v>562.82100000000003</v>
      </c>
      <c r="J26" s="3">
        <v>922.99800000000005</v>
      </c>
      <c r="K26" s="3" t="s">
        <v>64</v>
      </c>
      <c r="L26" s="3" t="s">
        <v>65</v>
      </c>
      <c r="M26" s="3" t="s">
        <v>66</v>
      </c>
    </row>
    <row r="27" spans="3:13" ht="12.75" x14ac:dyDescent="0.2">
      <c r="C27" s="3" t="s">
        <v>67</v>
      </c>
      <c r="D27" s="3" t="s">
        <v>68</v>
      </c>
      <c r="E27" s="3" t="s">
        <v>69</v>
      </c>
      <c r="F27" s="3" t="s">
        <v>70</v>
      </c>
      <c r="G27" s="3" t="s">
        <v>71</v>
      </c>
      <c r="H27" s="3" t="s">
        <v>72</v>
      </c>
      <c r="I27" s="3" t="s">
        <v>73</v>
      </c>
      <c r="J27" s="3" t="s">
        <v>74</v>
      </c>
      <c r="K27" s="3" t="s">
        <v>75</v>
      </c>
      <c r="L27" s="3" t="s">
        <v>76</v>
      </c>
      <c r="M27" s="3" t="s">
        <v>77</v>
      </c>
    </row>
    <row r="28" spans="3:13" ht="12.75" x14ac:dyDescent="0.2"/>
    <row r="29" spans="3:13" ht="12.75" x14ac:dyDescent="0.2">
      <c r="C29" s="3" t="s">
        <v>78</v>
      </c>
      <c r="D29" s="3">
        <v>107.455</v>
      </c>
      <c r="E29" s="3">
        <v>159.06299999999999</v>
      </c>
      <c r="F29" s="3">
        <v>169.54300000000001</v>
      </c>
      <c r="G29" s="3">
        <v>160.76</v>
      </c>
      <c r="H29" s="3">
        <v>201.23500000000001</v>
      </c>
      <c r="I29" s="3">
        <v>312.04500000000002</v>
      </c>
      <c r="J29" s="3">
        <v>244.67400000000001</v>
      </c>
      <c r="K29" s="3">
        <v>160.381</v>
      </c>
      <c r="L29" s="3">
        <v>252.33099999999999</v>
      </c>
      <c r="M29" s="3">
        <v>427.77800000000002</v>
      </c>
    </row>
    <row r="30" spans="3:13" ht="12.75" x14ac:dyDescent="0.2">
      <c r="C30" s="3" t="s">
        <v>79</v>
      </c>
      <c r="D30" s="3">
        <v>40.396000000000001</v>
      </c>
      <c r="E30" s="3">
        <v>64.099000000000004</v>
      </c>
      <c r="F30" s="3">
        <v>66.134</v>
      </c>
      <c r="G30" s="3">
        <v>85.692999999999998</v>
      </c>
      <c r="H30" s="3">
        <v>94.046999999999997</v>
      </c>
      <c r="I30" s="3">
        <v>94.775000000000006</v>
      </c>
      <c r="J30" s="3">
        <v>89.025999999999996</v>
      </c>
      <c r="K30" s="3">
        <v>102.523</v>
      </c>
      <c r="L30" s="3">
        <v>111.22</v>
      </c>
      <c r="M30" s="3">
        <v>141.31</v>
      </c>
    </row>
    <row r="31" spans="3:13" ht="12.75" x14ac:dyDescent="0.2">
      <c r="C31" s="3" t="s">
        <v>80</v>
      </c>
      <c r="D31" s="3" t="s">
        <v>29</v>
      </c>
      <c r="E31" s="3" t="s">
        <v>29</v>
      </c>
      <c r="F31" s="3" t="s">
        <v>29</v>
      </c>
      <c r="G31" s="3" t="s">
        <v>29</v>
      </c>
      <c r="H31" s="3" t="s">
        <v>29</v>
      </c>
      <c r="I31" s="3" t="s">
        <v>29</v>
      </c>
      <c r="J31" s="3">
        <v>45.447000000000003</v>
      </c>
      <c r="K31" s="3">
        <v>127.242</v>
      </c>
      <c r="L31" s="3" t="s">
        <v>29</v>
      </c>
      <c r="M31" s="3">
        <v>172.49299999999999</v>
      </c>
    </row>
    <row r="32" spans="3:13" ht="12.75" x14ac:dyDescent="0.2">
      <c r="C32" s="3" t="s">
        <v>81</v>
      </c>
      <c r="D32" s="3">
        <v>3.5489999999999999</v>
      </c>
      <c r="E32" s="3">
        <v>2.2370000000000001</v>
      </c>
      <c r="F32" s="3">
        <v>1.5289999999999999</v>
      </c>
      <c r="G32" s="3" t="s">
        <v>29</v>
      </c>
      <c r="H32" s="3">
        <v>4.3129999999999997</v>
      </c>
      <c r="I32" s="3" t="s">
        <v>29</v>
      </c>
      <c r="J32" s="3">
        <v>59.447000000000003</v>
      </c>
      <c r="K32" s="3">
        <v>21.556999999999999</v>
      </c>
      <c r="L32" s="3">
        <v>6.4809999999999999</v>
      </c>
      <c r="M32" s="3">
        <v>39.177999999999997</v>
      </c>
    </row>
    <row r="33" spans="3:13" ht="12.75" x14ac:dyDescent="0.2">
      <c r="C33" s="3" t="s">
        <v>82</v>
      </c>
      <c r="D33" s="3" t="s">
        <v>29</v>
      </c>
      <c r="E33" s="3" t="s">
        <v>29</v>
      </c>
      <c r="F33" s="3" t="s">
        <v>29</v>
      </c>
      <c r="G33" s="3">
        <v>1.4530000000000001</v>
      </c>
      <c r="H33" s="3" t="s">
        <v>29</v>
      </c>
      <c r="I33" s="3">
        <v>5.2279999999999998</v>
      </c>
      <c r="J33" s="3" t="s">
        <v>29</v>
      </c>
      <c r="K33" s="3" t="s">
        <v>29</v>
      </c>
      <c r="L33" s="3">
        <v>12.003</v>
      </c>
      <c r="M33" s="3">
        <v>18.702000000000002</v>
      </c>
    </row>
    <row r="34" spans="3:13" ht="12.75" x14ac:dyDescent="0.2">
      <c r="C34" s="3" t="s">
        <v>83</v>
      </c>
      <c r="D34" s="3">
        <v>33.774999999999999</v>
      </c>
      <c r="E34" s="3">
        <v>187.589</v>
      </c>
      <c r="F34" s="3">
        <v>207.27799999999999</v>
      </c>
      <c r="G34" s="3">
        <v>229.55</v>
      </c>
      <c r="H34" s="3">
        <v>378.97500000000002</v>
      </c>
      <c r="I34" s="3">
        <v>263.47899999999998</v>
      </c>
      <c r="J34" s="3">
        <v>347.471</v>
      </c>
      <c r="K34" s="3">
        <v>335.697</v>
      </c>
      <c r="L34" s="3">
        <v>613.83699999999999</v>
      </c>
      <c r="M34" s="3">
        <v>486.99099999999999</v>
      </c>
    </row>
    <row r="35" spans="3:13" ht="12.75" x14ac:dyDescent="0.2">
      <c r="C35" s="3" t="s">
        <v>84</v>
      </c>
      <c r="D35" s="3">
        <v>185.17500000000001</v>
      </c>
      <c r="E35" s="3">
        <v>412.98899999999998</v>
      </c>
      <c r="F35" s="3">
        <v>444.48500000000001</v>
      </c>
      <c r="G35" s="3">
        <v>477.45600000000002</v>
      </c>
      <c r="H35" s="3">
        <v>678.57</v>
      </c>
      <c r="I35" s="3">
        <v>675.52700000000004</v>
      </c>
      <c r="J35" s="3">
        <v>786.06600000000003</v>
      </c>
      <c r="K35" s="3">
        <v>747.4</v>
      </c>
      <c r="L35" s="3">
        <v>995.87199999999996</v>
      </c>
      <c r="M35" s="3" t="s">
        <v>85</v>
      </c>
    </row>
    <row r="36" spans="3:13" ht="12.75" x14ac:dyDescent="0.2"/>
    <row r="37" spans="3:13" ht="12.75" x14ac:dyDescent="0.2">
      <c r="C37" s="3" t="s">
        <v>86</v>
      </c>
      <c r="D37" s="3">
        <v>239.49299999999999</v>
      </c>
      <c r="E37" s="3" t="s">
        <v>87</v>
      </c>
      <c r="F37" s="3" t="s">
        <v>88</v>
      </c>
      <c r="G37" s="3" t="s">
        <v>89</v>
      </c>
      <c r="H37" s="3">
        <v>561.35400000000004</v>
      </c>
      <c r="I37" s="3" t="s">
        <v>29</v>
      </c>
      <c r="J37" s="3">
        <v>240.417</v>
      </c>
      <c r="K37" s="3">
        <v>63.359000000000002</v>
      </c>
      <c r="L37" s="3" t="s">
        <v>29</v>
      </c>
      <c r="M37" s="3">
        <v>18.72</v>
      </c>
    </row>
    <row r="38" spans="3:13" ht="12.75" x14ac:dyDescent="0.2">
      <c r="C38" s="3" t="s">
        <v>90</v>
      </c>
      <c r="D38" s="3" t="s">
        <v>29</v>
      </c>
      <c r="E38" s="3" t="s">
        <v>29</v>
      </c>
      <c r="F38" s="3" t="s">
        <v>29</v>
      </c>
      <c r="G38" s="3">
        <v>4.476</v>
      </c>
      <c r="H38" s="3" t="s">
        <v>29</v>
      </c>
      <c r="I38" s="3">
        <v>9.7759999999999998</v>
      </c>
      <c r="J38" s="3">
        <v>55.335999999999999</v>
      </c>
      <c r="K38" s="3">
        <v>46.204000000000001</v>
      </c>
      <c r="L38" s="3">
        <v>20.721</v>
      </c>
      <c r="M38" s="3">
        <v>18.079000000000001</v>
      </c>
    </row>
    <row r="39" spans="3:13" ht="12.75" x14ac:dyDescent="0.2">
      <c r="C39" s="3" t="s">
        <v>91</v>
      </c>
      <c r="D39" s="3">
        <v>385.28100000000001</v>
      </c>
      <c r="E39" s="3" t="s">
        <v>92</v>
      </c>
      <c r="F39" s="3" t="s">
        <v>93</v>
      </c>
      <c r="G39" s="3" t="s">
        <v>94</v>
      </c>
      <c r="H39" s="3" t="s">
        <v>95</v>
      </c>
      <c r="I39" s="3" t="s">
        <v>96</v>
      </c>
      <c r="J39" s="3" t="s">
        <v>97</v>
      </c>
      <c r="K39" s="3" t="s">
        <v>98</v>
      </c>
      <c r="L39" s="3" t="s">
        <v>99</v>
      </c>
      <c r="M39" s="3" t="s">
        <v>100</v>
      </c>
    </row>
    <row r="40" spans="3:13" ht="12.75" x14ac:dyDescent="0.2">
      <c r="C40" s="3" t="s">
        <v>101</v>
      </c>
      <c r="D40" s="3">
        <v>809.94899999999996</v>
      </c>
      <c r="E40" s="3" t="s">
        <v>102</v>
      </c>
      <c r="F40" s="3" t="s">
        <v>103</v>
      </c>
      <c r="G40" s="3" t="s">
        <v>104</v>
      </c>
      <c r="H40" s="3" t="s">
        <v>105</v>
      </c>
      <c r="I40" s="3" t="s">
        <v>106</v>
      </c>
      <c r="J40" s="3" t="s">
        <v>107</v>
      </c>
      <c r="K40" s="3" t="s">
        <v>108</v>
      </c>
      <c r="L40" s="3" t="s">
        <v>109</v>
      </c>
      <c r="M40" s="3" t="s">
        <v>110</v>
      </c>
    </row>
    <row r="41" spans="3:13" ht="12.75" x14ac:dyDescent="0.2"/>
    <row r="42" spans="3:13" ht="12.75" x14ac:dyDescent="0.2">
      <c r="C42" s="3" t="s">
        <v>111</v>
      </c>
      <c r="D42" s="3" t="s">
        <v>112</v>
      </c>
      <c r="E42" s="3" t="s">
        <v>113</v>
      </c>
      <c r="F42" s="3" t="s">
        <v>114</v>
      </c>
      <c r="G42" s="3" t="s">
        <v>115</v>
      </c>
      <c r="H42" s="3" t="s">
        <v>116</v>
      </c>
      <c r="I42" s="3" t="s">
        <v>117</v>
      </c>
      <c r="J42" s="3" t="s">
        <v>118</v>
      </c>
      <c r="K42" s="3" t="s">
        <v>119</v>
      </c>
      <c r="L42" s="3" t="s">
        <v>120</v>
      </c>
      <c r="M42" s="3" t="s">
        <v>121</v>
      </c>
    </row>
    <row r="43" spans="3:13" ht="12.75" x14ac:dyDescent="0.2">
      <c r="C43" s="3" t="s">
        <v>122</v>
      </c>
      <c r="D43" s="3">
        <v>42.896999999999998</v>
      </c>
      <c r="E43" s="3">
        <v>52.137</v>
      </c>
      <c r="F43" s="3">
        <v>68.141999999999996</v>
      </c>
      <c r="G43" s="3">
        <v>60.13</v>
      </c>
      <c r="H43" s="3">
        <v>61.509</v>
      </c>
      <c r="I43" s="3">
        <v>67.462999999999994</v>
      </c>
      <c r="J43" s="3">
        <v>66.662999999999997</v>
      </c>
      <c r="K43" s="3">
        <v>66.290999999999997</v>
      </c>
      <c r="L43" s="3">
        <v>73.552999999999997</v>
      </c>
      <c r="M43" s="3">
        <v>75.507999999999996</v>
      </c>
    </row>
    <row r="44" spans="3:13" ht="12.75" x14ac:dyDescent="0.2">
      <c r="C44" s="3" t="s">
        <v>123</v>
      </c>
      <c r="D44" s="3">
        <v>156.70099999999999</v>
      </c>
      <c r="E44" s="3">
        <v>301.22399999999999</v>
      </c>
      <c r="F44" s="3">
        <v>-47.14</v>
      </c>
      <c r="G44" s="3">
        <v>-934.22400000000005</v>
      </c>
      <c r="H44" s="3">
        <v>-422.86</v>
      </c>
      <c r="I44" s="3">
        <v>-376.40600000000001</v>
      </c>
      <c r="J44" s="3">
        <v>-231.518</v>
      </c>
      <c r="K44" s="3">
        <v>-124.991</v>
      </c>
      <c r="L44" s="3">
        <v>552.80200000000002</v>
      </c>
      <c r="M44" s="3">
        <v>802.11400000000003</v>
      </c>
    </row>
    <row r="45" spans="3:13" ht="12.75" x14ac:dyDescent="0.2">
      <c r="C45" s="3" t="s">
        <v>124</v>
      </c>
      <c r="D45" s="3" t="s">
        <v>29</v>
      </c>
      <c r="E45" s="3" t="s">
        <v>29</v>
      </c>
      <c r="F45" s="3" t="s">
        <v>29</v>
      </c>
      <c r="G45" s="3" t="s">
        <v>29</v>
      </c>
      <c r="H45" s="3" t="s">
        <v>29</v>
      </c>
      <c r="I45" s="3" t="s">
        <v>29</v>
      </c>
      <c r="J45" s="3" t="s">
        <v>29</v>
      </c>
      <c r="K45" s="3" t="s">
        <v>29</v>
      </c>
      <c r="L45" s="3" t="s">
        <v>29</v>
      </c>
      <c r="M45" s="3" t="s">
        <v>29</v>
      </c>
    </row>
    <row r="46" spans="3:13" ht="12.75" x14ac:dyDescent="0.2">
      <c r="C46" s="3" t="s">
        <v>125</v>
      </c>
      <c r="D46" s="3">
        <v>-29.341999999999999</v>
      </c>
      <c r="E46" s="3">
        <v>-230.483</v>
      </c>
      <c r="F46" s="3">
        <v>-428.48</v>
      </c>
      <c r="G46" s="3">
        <v>-429.88799999999998</v>
      </c>
      <c r="H46" s="3">
        <v>-247.23500000000001</v>
      </c>
      <c r="I46" s="3">
        <v>-355.13900000000001</v>
      </c>
      <c r="J46" s="3">
        <v>-369.61399999999998</v>
      </c>
      <c r="K46" s="3">
        <v>-225.49199999999999</v>
      </c>
      <c r="L46" s="3">
        <v>-316.04300000000001</v>
      </c>
      <c r="M46" s="3">
        <v>-463.43900000000002</v>
      </c>
    </row>
    <row r="47" spans="3:13" ht="12.75" x14ac:dyDescent="0.2">
      <c r="C47" s="3" t="s">
        <v>126</v>
      </c>
      <c r="D47" s="3" t="s">
        <v>127</v>
      </c>
      <c r="E47" s="3" t="s">
        <v>128</v>
      </c>
      <c r="F47" s="3" t="s">
        <v>129</v>
      </c>
      <c r="G47" s="3" t="s">
        <v>130</v>
      </c>
      <c r="H47" s="3" t="s">
        <v>131</v>
      </c>
      <c r="I47" s="3" t="s">
        <v>132</v>
      </c>
      <c r="J47" s="3" t="s">
        <v>133</v>
      </c>
      <c r="K47" s="3" t="s">
        <v>134</v>
      </c>
      <c r="L47" s="3" t="s">
        <v>135</v>
      </c>
      <c r="M47" s="3" t="s">
        <v>136</v>
      </c>
    </row>
    <row r="48" spans="3:13" ht="12.75" x14ac:dyDescent="0.2">
      <c r="C48" s="3" t="s">
        <v>137</v>
      </c>
      <c r="D48" s="3" t="s">
        <v>29</v>
      </c>
      <c r="E48" s="3" t="s">
        <v>29</v>
      </c>
      <c r="F48" s="3" t="s">
        <v>29</v>
      </c>
      <c r="G48" s="3" t="s">
        <v>29</v>
      </c>
      <c r="H48" s="3" t="s">
        <v>29</v>
      </c>
      <c r="I48" s="3" t="s">
        <v>29</v>
      </c>
      <c r="J48" s="3" t="s">
        <v>29</v>
      </c>
      <c r="K48" s="3" t="s">
        <v>29</v>
      </c>
      <c r="L48" s="3" t="s">
        <v>29</v>
      </c>
      <c r="M48" s="3" t="s">
        <v>29</v>
      </c>
    </row>
    <row r="49" spans="3:13" ht="12.75" x14ac:dyDescent="0.2">
      <c r="C49" s="3" t="s">
        <v>138</v>
      </c>
      <c r="D49" s="3" t="s">
        <v>29</v>
      </c>
      <c r="E49" s="3">
        <v>502.05700000000002</v>
      </c>
      <c r="F49" s="3">
        <v>601.92200000000003</v>
      </c>
      <c r="G49" s="3">
        <v>622.178</v>
      </c>
      <c r="H49" s="3">
        <v>607.00900000000001</v>
      </c>
      <c r="I49" s="3">
        <v>685.79300000000001</v>
      </c>
      <c r="J49" s="3">
        <v>680.85199999999998</v>
      </c>
      <c r="K49" s="3">
        <v>659.87699999999995</v>
      </c>
      <c r="L49" s="3">
        <v>692.43100000000004</v>
      </c>
      <c r="M49" s="3">
        <v>763.74800000000005</v>
      </c>
    </row>
    <row r="50" spans="3:13" ht="12.75" x14ac:dyDescent="0.2">
      <c r="C50" s="3" t="s">
        <v>139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140</v>
      </c>
      <c r="D51" s="3" t="s">
        <v>127</v>
      </c>
      <c r="E51" s="3" t="s">
        <v>141</v>
      </c>
      <c r="F51" s="3" t="s">
        <v>142</v>
      </c>
      <c r="G51" s="3" t="s">
        <v>143</v>
      </c>
      <c r="H51" s="3" t="s">
        <v>144</v>
      </c>
      <c r="I51" s="3" t="s">
        <v>145</v>
      </c>
      <c r="J51" s="3" t="s">
        <v>146</v>
      </c>
      <c r="K51" s="3" t="s">
        <v>147</v>
      </c>
      <c r="L51" s="3" t="s">
        <v>148</v>
      </c>
      <c r="M51" s="3" t="s">
        <v>149</v>
      </c>
    </row>
    <row r="52" spans="3:13" ht="12.75" x14ac:dyDescent="0.2"/>
    <row r="53" spans="3:13" ht="12.75" x14ac:dyDescent="0.2">
      <c r="C53" s="3" t="s">
        <v>150</v>
      </c>
      <c r="D53" s="3" t="s">
        <v>68</v>
      </c>
      <c r="E53" s="3" t="s">
        <v>69</v>
      </c>
      <c r="F53" s="3" t="s">
        <v>70</v>
      </c>
      <c r="G53" s="3" t="s">
        <v>71</v>
      </c>
      <c r="H53" s="3" t="s">
        <v>72</v>
      </c>
      <c r="I53" s="3" t="s">
        <v>73</v>
      </c>
      <c r="J53" s="3" t="s">
        <v>74</v>
      </c>
      <c r="K53" s="3" t="s">
        <v>75</v>
      </c>
      <c r="L53" s="3" t="s">
        <v>76</v>
      </c>
      <c r="M53" s="3" t="s">
        <v>77</v>
      </c>
    </row>
    <row r="54" spans="3:13" ht="12.75" x14ac:dyDescent="0.2"/>
    <row r="55" spans="3:13" ht="12.75" x14ac:dyDescent="0.2">
      <c r="C55" s="3" t="s">
        <v>151</v>
      </c>
      <c r="D55" s="3">
        <v>123.914</v>
      </c>
      <c r="E55" s="3">
        <v>202.42099999999999</v>
      </c>
      <c r="F55" s="3">
        <v>772.14800000000002</v>
      </c>
      <c r="G55" s="3">
        <v>960.53399999999999</v>
      </c>
      <c r="H55" s="3" t="s">
        <v>26</v>
      </c>
      <c r="I55" s="3" t="s">
        <v>27</v>
      </c>
      <c r="J55" s="3">
        <v>325.35399999999998</v>
      </c>
      <c r="K55" s="3">
        <v>179.98</v>
      </c>
      <c r="L55" s="3">
        <v>751.21799999999996</v>
      </c>
      <c r="M55" s="3">
        <v>259.12799999999999</v>
      </c>
    </row>
    <row r="56" spans="3:13" ht="12.75" x14ac:dyDescent="0.2">
      <c r="C56" s="3" t="s">
        <v>152</v>
      </c>
      <c r="D56" s="3">
        <v>243.042</v>
      </c>
      <c r="E56" s="3" t="s">
        <v>153</v>
      </c>
      <c r="F56" s="3" t="s">
        <v>154</v>
      </c>
      <c r="G56" s="3" t="s">
        <v>155</v>
      </c>
      <c r="H56" s="3">
        <v>565.66800000000001</v>
      </c>
      <c r="I56" s="3">
        <v>15.004</v>
      </c>
      <c r="J56" s="3">
        <v>400.64800000000002</v>
      </c>
      <c r="K56" s="3">
        <v>258.36200000000002</v>
      </c>
      <c r="L56" s="3">
        <v>39.204000000000001</v>
      </c>
      <c r="M56" s="3">
        <v>267.17200000000003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07D1-A377-4041-805A-71389B278B15}">
  <dimension ref="C2:Q56"/>
  <sheetViews>
    <sheetView workbookViewId="0">
      <selection sqref="A1:Q1048576"/>
    </sheetView>
  </sheetViews>
  <sheetFormatPr defaultRowHeight="12.75" x14ac:dyDescent="0.2"/>
  <cols>
    <col min="1" max="2" width="2" customWidth="1"/>
    <col min="3" max="3" width="25" customWidth="1"/>
    <col min="4" max="13" width="15"/>
    <col min="14" max="15" width="2" customWidth="1"/>
    <col min="16" max="16" width="25" customWidth="1"/>
    <col min="17" max="17" width="15"/>
  </cols>
  <sheetData>
    <row r="2" spans="3:17" ht="26.25" x14ac:dyDescent="0.4">
      <c r="C2" s="4" t="s">
        <v>0</v>
      </c>
      <c r="D2" s="5"/>
      <c r="E2" s="5"/>
      <c r="P2" s="4"/>
    </row>
    <row r="3" spans="3:17" x14ac:dyDescent="0.2">
      <c r="C3" s="1" t="s">
        <v>1</v>
      </c>
      <c r="P3" s="1"/>
    </row>
    <row r="6" spans="3:17" ht="15" x14ac:dyDescent="0.25">
      <c r="C6" s="6" t="s">
        <v>156</v>
      </c>
      <c r="D6" s="7"/>
      <c r="E6" s="2"/>
      <c r="F6" s="2"/>
      <c r="G6" s="2"/>
      <c r="H6" s="2"/>
      <c r="I6" s="2"/>
      <c r="J6" s="2"/>
      <c r="K6" s="2"/>
      <c r="L6" s="2"/>
      <c r="P6" s="6"/>
      <c r="Q6" s="7"/>
    </row>
    <row r="8" spans="3:17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P8" s="3"/>
      <c r="Q8" s="3"/>
    </row>
    <row r="10" spans="3:17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  <c r="P10" s="3"/>
      <c r="Q10" s="3"/>
    </row>
    <row r="12" spans="3:17" x14ac:dyDescent="0.2">
      <c r="C12" s="3" t="s">
        <v>157</v>
      </c>
      <c r="D12" s="3">
        <v>773.16600000000005</v>
      </c>
      <c r="E12" s="3" t="s">
        <v>158</v>
      </c>
      <c r="F12" s="3" t="s">
        <v>159</v>
      </c>
      <c r="G12" s="3" t="s">
        <v>160</v>
      </c>
      <c r="H12" s="3" t="s">
        <v>161</v>
      </c>
      <c r="I12" s="3" t="s">
        <v>162</v>
      </c>
      <c r="J12" s="3" t="s">
        <v>163</v>
      </c>
      <c r="K12" s="3" t="s">
        <v>164</v>
      </c>
      <c r="L12" s="3" t="s">
        <v>165</v>
      </c>
      <c r="M12" s="3" t="s">
        <v>166</v>
      </c>
      <c r="P12" s="3"/>
      <c r="Q12" s="3"/>
    </row>
    <row r="13" spans="3:17" x14ac:dyDescent="0.2">
      <c r="C13" s="3" t="s">
        <v>167</v>
      </c>
      <c r="D13" s="3" t="s">
        <v>168</v>
      </c>
      <c r="E13" s="3" t="s">
        <v>169</v>
      </c>
      <c r="F13" s="3" t="s">
        <v>170</v>
      </c>
      <c r="G13" s="3" t="s">
        <v>171</v>
      </c>
      <c r="H13" s="3" t="s">
        <v>172</v>
      </c>
      <c r="I13" s="3" t="s">
        <v>173</v>
      </c>
      <c r="J13" s="3" t="s">
        <v>174</v>
      </c>
      <c r="K13" s="3" t="s">
        <v>175</v>
      </c>
      <c r="L13" s="3" t="s">
        <v>176</v>
      </c>
      <c r="M13" s="3" t="s">
        <v>177</v>
      </c>
      <c r="P13" s="3"/>
      <c r="Q13" s="3"/>
    </row>
    <row r="14" spans="3:17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P14" s="3"/>
      <c r="Q14" s="3"/>
    </row>
    <row r="15" spans="3:17" x14ac:dyDescent="0.2">
      <c r="C15" s="3" t="s">
        <v>178</v>
      </c>
      <c r="D15" s="3">
        <v>-489.13099999999997</v>
      </c>
      <c r="E15" s="3">
        <v>-717.08699999999999</v>
      </c>
      <c r="F15" s="3" t="s">
        <v>179</v>
      </c>
      <c r="G15" s="3" t="s">
        <v>180</v>
      </c>
      <c r="H15" s="3" t="s">
        <v>181</v>
      </c>
      <c r="I15" s="3" t="s">
        <v>182</v>
      </c>
      <c r="J15" s="3" t="s">
        <v>183</v>
      </c>
      <c r="K15" s="3" t="s">
        <v>184</v>
      </c>
      <c r="L15" s="3" t="s">
        <v>185</v>
      </c>
      <c r="M15" s="3" t="s">
        <v>186</v>
      </c>
      <c r="P15" s="3"/>
      <c r="Q15" s="3"/>
    </row>
    <row r="16" spans="3:17" x14ac:dyDescent="0.2">
      <c r="C16" s="3" t="s">
        <v>187</v>
      </c>
      <c r="D16" s="3">
        <v>284.036</v>
      </c>
      <c r="E16" s="3">
        <v>384.601</v>
      </c>
      <c r="F16" s="3" t="s">
        <v>188</v>
      </c>
      <c r="G16" s="3">
        <v>914.65099999999995</v>
      </c>
      <c r="H16" s="3" t="s">
        <v>189</v>
      </c>
      <c r="I16" s="3" t="s">
        <v>190</v>
      </c>
      <c r="J16" s="3" t="s">
        <v>191</v>
      </c>
      <c r="K16" s="3" t="s">
        <v>192</v>
      </c>
      <c r="L16" s="3" t="s">
        <v>193</v>
      </c>
      <c r="M16" s="3" t="s">
        <v>194</v>
      </c>
      <c r="P16" s="3"/>
      <c r="Q16" s="3"/>
    </row>
    <row r="17" spans="3:17" x14ac:dyDescent="0.2">
      <c r="C17" s="3" t="s">
        <v>195</v>
      </c>
      <c r="D17" s="3" t="s">
        <v>196</v>
      </c>
      <c r="E17" s="3" t="s">
        <v>197</v>
      </c>
      <c r="F17" s="3" t="s">
        <v>198</v>
      </c>
      <c r="G17" s="3" t="s">
        <v>199</v>
      </c>
      <c r="H17" s="3" t="s">
        <v>200</v>
      </c>
      <c r="I17" s="3" t="s">
        <v>201</v>
      </c>
      <c r="J17" s="3" t="s">
        <v>202</v>
      </c>
      <c r="K17" s="3" t="s">
        <v>203</v>
      </c>
      <c r="L17" s="3" t="s">
        <v>204</v>
      </c>
      <c r="M17" s="3" t="s">
        <v>205</v>
      </c>
      <c r="P17" s="3"/>
      <c r="Q17" s="3"/>
    </row>
    <row r="18" spans="3:17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P18" s="3"/>
      <c r="Q18" s="3"/>
    </row>
    <row r="19" spans="3:17" x14ac:dyDescent="0.2">
      <c r="C19" t="s">
        <v>206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3:17" x14ac:dyDescent="0.2">
      <c r="C20" s="3" t="s">
        <v>207</v>
      </c>
      <c r="D20" s="3">
        <v>0</v>
      </c>
      <c r="E20" s="3">
        <v>0</v>
      </c>
      <c r="F20" s="3">
        <v>-1.2E-2</v>
      </c>
      <c r="G20" s="3">
        <v>-6.1459999999999999</v>
      </c>
      <c r="H20" s="3">
        <v>-1.575</v>
      </c>
      <c r="I20" s="3">
        <v>-4.923</v>
      </c>
      <c r="J20" s="3">
        <v>-4.8010000000000002</v>
      </c>
      <c r="K20" s="3">
        <v>-2.4529999999999998</v>
      </c>
      <c r="L20" s="3">
        <v>-0.97499999999999998</v>
      </c>
      <c r="M20" s="3">
        <v>-0.40200000000000002</v>
      </c>
      <c r="P20" s="3"/>
      <c r="Q20" s="3"/>
    </row>
    <row r="21" spans="3:17" x14ac:dyDescent="0.2">
      <c r="C21" s="3" t="s">
        <v>208</v>
      </c>
      <c r="D21" s="3">
        <v>-25.04</v>
      </c>
      <c r="E21" s="3">
        <v>-31.544</v>
      </c>
      <c r="F21" s="3">
        <v>-37.694000000000003</v>
      </c>
      <c r="G21" s="3">
        <v>-36.165999999999997</v>
      </c>
      <c r="H21" s="3">
        <v>-48.823</v>
      </c>
      <c r="I21" s="3">
        <v>-67.481999999999999</v>
      </c>
      <c r="J21" s="3">
        <v>-61.164000000000001</v>
      </c>
      <c r="K21" s="3">
        <v>-56.204000000000001</v>
      </c>
      <c r="L21" s="3">
        <v>-66.003</v>
      </c>
      <c r="M21" s="3">
        <v>-72.948999999999998</v>
      </c>
      <c r="P21" s="3"/>
      <c r="Q21" s="3"/>
    </row>
    <row r="22" spans="3:17" x14ac:dyDescent="0.2">
      <c r="C22" s="3" t="s">
        <v>209</v>
      </c>
      <c r="D22" s="3">
        <v>-117.696</v>
      </c>
      <c r="E22" s="3">
        <v>-265.24900000000002</v>
      </c>
      <c r="F22" s="3" t="s">
        <v>210</v>
      </c>
      <c r="G22" s="3">
        <v>-594.92700000000002</v>
      </c>
      <c r="H22" s="3">
        <v>-595.99400000000003</v>
      </c>
      <c r="I22" s="3">
        <v>-515.44799999999998</v>
      </c>
      <c r="J22" s="3">
        <v>-620.41499999999996</v>
      </c>
      <c r="K22" s="3">
        <v>-663.25</v>
      </c>
      <c r="L22" s="3">
        <v>-707.827</v>
      </c>
      <c r="M22" s="3">
        <v>-840.73099999999999</v>
      </c>
      <c r="P22" s="3"/>
      <c r="Q22" s="3"/>
    </row>
    <row r="23" spans="3:17" x14ac:dyDescent="0.2">
      <c r="C23" s="3" t="s">
        <v>211</v>
      </c>
      <c r="D23" s="3">
        <v>-142.73599999999999</v>
      </c>
      <c r="E23" s="3">
        <v>-296.79199999999997</v>
      </c>
      <c r="F23" s="3" t="s">
        <v>212</v>
      </c>
      <c r="G23" s="3">
        <v>-637.23900000000003</v>
      </c>
      <c r="H23" s="3">
        <v>-646.39200000000005</v>
      </c>
      <c r="I23" s="3">
        <v>-587.85299999999995</v>
      </c>
      <c r="J23" s="3">
        <v>-686.37900000000002</v>
      </c>
      <c r="K23" s="3">
        <v>-721.90700000000004</v>
      </c>
      <c r="L23" s="3">
        <v>-774.80499999999995</v>
      </c>
      <c r="M23" s="3">
        <v>-914.08299999999997</v>
      </c>
      <c r="P23" s="3"/>
      <c r="Q23" s="3"/>
    </row>
    <row r="24" spans="3:17" x14ac:dyDescent="0.2">
      <c r="C24" s="3" t="s">
        <v>213</v>
      </c>
      <c r="D24" s="3">
        <v>141.30000000000001</v>
      </c>
      <c r="E24" s="3">
        <v>87.808000000000007</v>
      </c>
      <c r="F24" s="3">
        <v>-273.41699999999997</v>
      </c>
      <c r="G24" s="3">
        <v>277.41199999999998</v>
      </c>
      <c r="H24" s="3">
        <v>864.33100000000002</v>
      </c>
      <c r="I24" s="3">
        <v>444.04300000000001</v>
      </c>
      <c r="J24" s="3">
        <v>386.83600000000001</v>
      </c>
      <c r="K24" s="3">
        <v>481.28699999999998</v>
      </c>
      <c r="L24" s="3" t="s">
        <v>214</v>
      </c>
      <c r="M24" s="3">
        <v>869.50800000000004</v>
      </c>
      <c r="P24" s="3"/>
      <c r="Q24" s="3"/>
    </row>
    <row r="25" spans="3:17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P25" s="3"/>
      <c r="Q25" s="3"/>
    </row>
    <row r="26" spans="3:17" x14ac:dyDescent="0.2">
      <c r="C26" s="3" t="s">
        <v>215</v>
      </c>
      <c r="D26" s="3">
        <v>-2.169</v>
      </c>
      <c r="E26" s="3">
        <v>-24.526</v>
      </c>
      <c r="F26" s="3">
        <v>-115.3</v>
      </c>
      <c r="G26" s="3">
        <v>-105.291</v>
      </c>
      <c r="H26" s="3">
        <v>-61.841999999999999</v>
      </c>
      <c r="I26" s="3">
        <v>-45.73</v>
      </c>
      <c r="J26" s="3">
        <v>-40.283999999999999</v>
      </c>
      <c r="K26" s="3">
        <v>-46.783000000000001</v>
      </c>
      <c r="L26" s="3">
        <v>-43.978000000000002</v>
      </c>
      <c r="M26" s="3">
        <v>-59.628</v>
      </c>
      <c r="P26" s="3"/>
      <c r="Q26" s="3"/>
    </row>
    <row r="27" spans="3:17" x14ac:dyDescent="0.2">
      <c r="C27" s="3" t="s">
        <v>216</v>
      </c>
      <c r="D27" s="3">
        <v>139.131</v>
      </c>
      <c r="E27" s="3">
        <v>63.283000000000001</v>
      </c>
      <c r="F27" s="3">
        <v>-388.71600000000001</v>
      </c>
      <c r="G27" s="3">
        <v>172.12100000000001</v>
      </c>
      <c r="H27" s="3">
        <v>802.48800000000006</v>
      </c>
      <c r="I27" s="3">
        <v>398.31299999999999</v>
      </c>
      <c r="J27" s="3">
        <v>346.55099999999999</v>
      </c>
      <c r="K27" s="3">
        <v>434.50299999999999</v>
      </c>
      <c r="L27" s="3" t="s">
        <v>217</v>
      </c>
      <c r="M27" s="3">
        <v>809.88</v>
      </c>
      <c r="P27" s="3"/>
      <c r="Q27" s="3"/>
    </row>
    <row r="28" spans="3:17" x14ac:dyDescent="0.2">
      <c r="C28" t="s">
        <v>218</v>
      </c>
      <c r="D28" t="s">
        <v>3</v>
      </c>
      <c r="E28" t="s">
        <v>3</v>
      </c>
      <c r="F28">
        <v>34.155999999999999</v>
      </c>
      <c r="G28" t="s">
        <v>219</v>
      </c>
      <c r="H28">
        <v>69.227999999999994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7" x14ac:dyDescent="0.2">
      <c r="C29" s="3" t="s">
        <v>220</v>
      </c>
      <c r="D29" s="3">
        <v>6.1459999999999999</v>
      </c>
      <c r="E29" s="3">
        <v>79.600999999999999</v>
      </c>
      <c r="F29" s="3">
        <v>-36.415999999999997</v>
      </c>
      <c r="G29" s="3">
        <v>-5.7919999999999998</v>
      </c>
      <c r="H29" s="3">
        <v>-240.631</v>
      </c>
      <c r="I29" s="3">
        <v>-104.242</v>
      </c>
      <c r="J29" s="3">
        <v>-100.907</v>
      </c>
      <c r="K29" s="3">
        <v>-193.94399999999999</v>
      </c>
      <c r="L29" s="3">
        <v>-462.42099999999999</v>
      </c>
      <c r="M29" s="3">
        <v>-182.28</v>
      </c>
      <c r="P29" s="3"/>
      <c r="Q29" s="3"/>
    </row>
    <row r="30" spans="3:17" x14ac:dyDescent="0.2">
      <c r="C30" s="3" t="s">
        <v>221</v>
      </c>
      <c r="D30" s="3">
        <v>145.27699999999999</v>
      </c>
      <c r="E30" s="3">
        <v>142.88399999999999</v>
      </c>
      <c r="F30" s="3">
        <v>-390.97699999999998</v>
      </c>
      <c r="G30" s="3">
        <v>-846.28499999999997</v>
      </c>
      <c r="H30" s="3">
        <v>631.08500000000004</v>
      </c>
      <c r="I30" s="3">
        <v>294.07100000000003</v>
      </c>
      <c r="J30" s="3">
        <v>245.64400000000001</v>
      </c>
      <c r="K30" s="3">
        <v>240.56</v>
      </c>
      <c r="L30" s="3" t="s">
        <v>222</v>
      </c>
      <c r="M30" s="3">
        <v>627.601</v>
      </c>
      <c r="P30" s="3"/>
      <c r="Q30" s="3"/>
    </row>
    <row r="31" spans="3:17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P31" s="3"/>
      <c r="Q31" s="3"/>
    </row>
    <row r="32" spans="3:17" x14ac:dyDescent="0.2">
      <c r="C32" s="3" t="s">
        <v>223</v>
      </c>
      <c r="D32" s="3" t="s">
        <v>3</v>
      </c>
      <c r="E32" s="3">
        <v>-12.478</v>
      </c>
      <c r="F32" s="3">
        <v>-17.059000000000001</v>
      </c>
      <c r="G32" s="3">
        <v>-42.316000000000003</v>
      </c>
      <c r="H32" s="3">
        <v>-94.909000000000006</v>
      </c>
      <c r="I32" s="3">
        <v>-26.74</v>
      </c>
      <c r="J32" s="3">
        <v>-28.463999999999999</v>
      </c>
      <c r="K32" s="3">
        <v>-25.777999999999999</v>
      </c>
      <c r="L32" s="3">
        <v>-125.129</v>
      </c>
      <c r="M32" s="3">
        <v>-49.665999999999997</v>
      </c>
      <c r="P32" s="3"/>
      <c r="Q32" s="3"/>
    </row>
    <row r="33" spans="3:17" x14ac:dyDescent="0.2">
      <c r="C33" s="3" t="s">
        <v>224</v>
      </c>
      <c r="D33" s="3">
        <v>145.27699999999999</v>
      </c>
      <c r="E33" s="3">
        <v>130.40600000000001</v>
      </c>
      <c r="F33" s="3">
        <v>-408.036</v>
      </c>
      <c r="G33" s="3">
        <v>-888.60199999999998</v>
      </c>
      <c r="H33" s="3">
        <v>536.17600000000004</v>
      </c>
      <c r="I33" s="3">
        <v>267.33100000000002</v>
      </c>
      <c r="J33" s="3">
        <v>217.18</v>
      </c>
      <c r="K33" s="3">
        <v>214.78200000000001</v>
      </c>
      <c r="L33" s="3">
        <v>986.77300000000002</v>
      </c>
      <c r="M33" s="3">
        <v>577.93499999999995</v>
      </c>
      <c r="P33" s="3"/>
      <c r="Q33" s="3"/>
    </row>
    <row r="34" spans="3:17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P34" s="3"/>
      <c r="Q34" s="3"/>
    </row>
    <row r="35" spans="3:17" x14ac:dyDescent="0.2">
      <c r="C35" s="3" t="s">
        <v>225</v>
      </c>
      <c r="D35" s="3">
        <v>0</v>
      </c>
      <c r="E35" s="3">
        <v>0</v>
      </c>
      <c r="F35" s="3">
        <v>-34.155999999999999</v>
      </c>
      <c r="G35" s="3" t="s">
        <v>226</v>
      </c>
      <c r="H35" s="3">
        <v>-69.227999999999994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P35" s="3"/>
      <c r="Q35" s="3"/>
    </row>
    <row r="36" spans="3:17" x14ac:dyDescent="0.2">
      <c r="C36" t="s">
        <v>227</v>
      </c>
      <c r="D36">
        <v>145.27699999999999</v>
      </c>
      <c r="E36">
        <v>130.40600000000001</v>
      </c>
      <c r="F36">
        <v>-442.19099999999997</v>
      </c>
      <c r="G36">
        <v>124.01300000000001</v>
      </c>
      <c r="H36">
        <v>466.94799999999998</v>
      </c>
      <c r="I36">
        <v>267.33100000000002</v>
      </c>
      <c r="J36">
        <v>217.18</v>
      </c>
      <c r="K36">
        <v>214.78200000000001</v>
      </c>
      <c r="L36">
        <v>986.77300000000002</v>
      </c>
      <c r="M36">
        <v>577.93499999999995</v>
      </c>
    </row>
    <row r="37" spans="3:17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P37" s="3"/>
      <c r="Q37" s="3"/>
    </row>
    <row r="38" spans="3:17" x14ac:dyDescent="0.2">
      <c r="C38" s="3" t="s">
        <v>228</v>
      </c>
      <c r="D38" s="3">
        <v>0.25</v>
      </c>
      <c r="E38" s="3">
        <v>0.22</v>
      </c>
      <c r="F38" s="3">
        <v>-0.61</v>
      </c>
      <c r="G38" s="3">
        <v>0.17</v>
      </c>
      <c r="H38" s="3">
        <v>0.64</v>
      </c>
      <c r="I38" s="3">
        <v>0.37</v>
      </c>
      <c r="J38" s="3">
        <v>0.3</v>
      </c>
      <c r="K38" s="3">
        <v>0.28999999999999998</v>
      </c>
      <c r="L38" s="3">
        <v>1.34</v>
      </c>
      <c r="M38" s="3">
        <v>0.76</v>
      </c>
      <c r="P38" s="3"/>
      <c r="Q38" s="3"/>
    </row>
    <row r="39" spans="3:17" x14ac:dyDescent="0.2">
      <c r="C39" s="3" t="s">
        <v>229</v>
      </c>
      <c r="D39" s="3">
        <v>0.24</v>
      </c>
      <c r="E39" s="3">
        <v>0.22</v>
      </c>
      <c r="F39" s="3">
        <v>-0.61</v>
      </c>
      <c r="G39" s="3">
        <v>0.17</v>
      </c>
      <c r="H39" s="3">
        <v>0.64</v>
      </c>
      <c r="I39" s="3">
        <v>0.37</v>
      </c>
      <c r="J39" s="3">
        <v>0.3</v>
      </c>
      <c r="K39" s="3">
        <v>0.28999999999999998</v>
      </c>
      <c r="L39" s="3">
        <v>1.34</v>
      </c>
      <c r="M39" s="3">
        <v>0.76</v>
      </c>
      <c r="P39" s="3"/>
      <c r="Q39" s="3"/>
    </row>
    <row r="40" spans="3:17" x14ac:dyDescent="0.2">
      <c r="C40" s="3" t="s">
        <v>230</v>
      </c>
      <c r="D40" s="3">
        <v>584.27700000000004</v>
      </c>
      <c r="E40" s="3">
        <v>600.44200000000001</v>
      </c>
      <c r="F40" s="3">
        <v>719.08900000000006</v>
      </c>
      <c r="G40" s="3">
        <v>720.32899999999995</v>
      </c>
      <c r="H40" s="3">
        <v>726.99400000000003</v>
      </c>
      <c r="I40" s="3">
        <v>731.73400000000004</v>
      </c>
      <c r="J40" s="3">
        <v>735.31</v>
      </c>
      <c r="K40" s="3">
        <v>734.07500000000005</v>
      </c>
      <c r="L40" s="3">
        <v>736.79</v>
      </c>
      <c r="M40" s="3">
        <v>762.51900000000001</v>
      </c>
      <c r="P40" s="3"/>
      <c r="Q40" s="3"/>
    </row>
    <row r="41" spans="3:17" x14ac:dyDescent="0.2">
      <c r="C41" t="s">
        <v>231</v>
      </c>
      <c r="D41">
        <v>584.93899999999996</v>
      </c>
      <c r="E41">
        <v>602.35799999999995</v>
      </c>
      <c r="F41">
        <v>719.08900000000006</v>
      </c>
      <c r="G41">
        <v>721.20899999999995</v>
      </c>
      <c r="H41">
        <v>729.74300000000005</v>
      </c>
      <c r="I41">
        <v>733.55200000000002</v>
      </c>
      <c r="J41">
        <v>736.05700000000002</v>
      </c>
      <c r="K41">
        <v>735.32299999999998</v>
      </c>
      <c r="L41">
        <v>739.3</v>
      </c>
      <c r="M41">
        <v>763.59400000000005</v>
      </c>
    </row>
    <row r="42" spans="3:17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P42" s="3"/>
      <c r="Q42" s="3"/>
    </row>
    <row r="43" spans="3:17" x14ac:dyDescent="0.2">
      <c r="C43" s="3" t="s">
        <v>232</v>
      </c>
      <c r="D43" s="3">
        <v>211.82300000000001</v>
      </c>
      <c r="E43" s="3">
        <v>295.72000000000003</v>
      </c>
      <c r="F43" s="3">
        <v>905.45</v>
      </c>
      <c r="G43" s="3">
        <v>802.58199999999999</v>
      </c>
      <c r="H43" s="3" t="s">
        <v>233</v>
      </c>
      <c r="I43" s="3">
        <v>815.36400000000003</v>
      </c>
      <c r="J43" s="3">
        <v>742.23800000000006</v>
      </c>
      <c r="K43" s="3">
        <v>879.63400000000001</v>
      </c>
      <c r="L43" s="3" t="s">
        <v>234</v>
      </c>
      <c r="M43" s="3" t="s">
        <v>235</v>
      </c>
      <c r="P43" s="3"/>
      <c r="Q43" s="3"/>
    </row>
    <row r="44" spans="3:17" x14ac:dyDescent="0.2">
      <c r="C44" s="3" t="s">
        <v>236</v>
      </c>
      <c r="D44" s="3">
        <v>52.396999999999998</v>
      </c>
      <c r="E44" s="3">
        <v>-3.0670000000000002</v>
      </c>
      <c r="F44" s="3">
        <v>-77.930999999999997</v>
      </c>
      <c r="G44" s="3">
        <v>340.87200000000001</v>
      </c>
      <c r="H44" s="3">
        <v>873.10299999999995</v>
      </c>
      <c r="I44" s="3">
        <v>404.15800000000002</v>
      </c>
      <c r="J44" s="3">
        <v>400.47500000000002</v>
      </c>
      <c r="K44" s="3">
        <v>508.173</v>
      </c>
      <c r="L44" s="3" t="s">
        <v>237</v>
      </c>
      <c r="M44" s="3">
        <v>744.67</v>
      </c>
      <c r="P44" s="3"/>
      <c r="Q44" s="3"/>
    </row>
    <row r="45" spans="3:17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P45" s="3"/>
      <c r="Q45" s="3"/>
    </row>
    <row r="46" spans="3:17" x14ac:dyDescent="0.2">
      <c r="C46" s="3" t="s">
        <v>238</v>
      </c>
      <c r="D46" s="3">
        <v>773.16600000000005</v>
      </c>
      <c r="E46" s="3" t="s">
        <v>158</v>
      </c>
      <c r="F46" s="3" t="s">
        <v>159</v>
      </c>
      <c r="G46" s="3" t="s">
        <v>160</v>
      </c>
      <c r="H46" s="3" t="s">
        <v>161</v>
      </c>
      <c r="I46" s="3" t="s">
        <v>162</v>
      </c>
      <c r="J46" s="3" t="s">
        <v>163</v>
      </c>
      <c r="K46" s="3" t="s">
        <v>164</v>
      </c>
      <c r="L46" s="3" t="s">
        <v>165</v>
      </c>
      <c r="M46" s="3" t="s">
        <v>166</v>
      </c>
      <c r="P46" s="3"/>
      <c r="Q46" s="3"/>
    </row>
    <row r="47" spans="3:17" x14ac:dyDescent="0.2">
      <c r="C47" s="3" t="s">
        <v>239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  <c r="P47" s="3"/>
      <c r="Q47" s="3"/>
    </row>
    <row r="48" spans="3:17" x14ac:dyDescent="0.2">
      <c r="C48" s="3" t="s">
        <v>240</v>
      </c>
      <c r="D48" s="3">
        <v>52.396999999999998</v>
      </c>
      <c r="E48" s="3">
        <v>-3.0670000000000002</v>
      </c>
      <c r="F48" s="3">
        <v>-77.930999999999997</v>
      </c>
      <c r="G48" s="3">
        <v>340.87200000000001</v>
      </c>
      <c r="H48" s="3">
        <v>873.10299999999995</v>
      </c>
      <c r="I48" s="3">
        <v>404.15800000000002</v>
      </c>
      <c r="J48" s="3">
        <v>400.47500000000002</v>
      </c>
      <c r="K48" s="3">
        <v>508.173</v>
      </c>
      <c r="L48" s="3" t="s">
        <v>237</v>
      </c>
      <c r="M48" s="3">
        <v>744.67</v>
      </c>
      <c r="P48" s="3"/>
      <c r="Q48" s="3"/>
    </row>
    <row r="49" spans="3:17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P49" s="3"/>
      <c r="Q49" s="3"/>
    </row>
    <row r="50" spans="3:17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P50" s="3"/>
      <c r="Q50" s="3"/>
    </row>
    <row r="51" spans="3:17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P51" s="3"/>
      <c r="Q51" s="3"/>
    </row>
    <row r="53" spans="3:17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P53" s="3"/>
      <c r="Q53" s="3"/>
    </row>
    <row r="55" spans="3:17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P55" s="3"/>
      <c r="Q55" s="3"/>
    </row>
    <row r="56" spans="3:17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P56" s="3"/>
      <c r="Q56" s="3"/>
    </row>
  </sheetData>
  <mergeCells count="4">
    <mergeCell ref="C2:E2"/>
    <mergeCell ref="C6:D6"/>
    <mergeCell ref="P2:Q2"/>
    <mergeCell ref="P6:Q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DE1A-1B44-451C-99AA-6DE521E1AE3F}">
  <dimension ref="C2:Q56"/>
  <sheetViews>
    <sheetView workbookViewId="0">
      <selection sqref="A1:Q1048576"/>
    </sheetView>
  </sheetViews>
  <sheetFormatPr defaultRowHeight="12.75" x14ac:dyDescent="0.2"/>
  <cols>
    <col min="1" max="2" width="2" customWidth="1"/>
    <col min="3" max="3" width="25" customWidth="1"/>
    <col min="14" max="15" width="2" customWidth="1"/>
    <col min="16" max="16" width="25" customWidth="1"/>
  </cols>
  <sheetData>
    <row r="2" spans="3:17" ht="26.25" x14ac:dyDescent="0.4">
      <c r="C2" s="4" t="s">
        <v>0</v>
      </c>
      <c r="D2" s="5"/>
      <c r="E2" s="5"/>
      <c r="P2" s="4"/>
    </row>
    <row r="3" spans="3:17" x14ac:dyDescent="0.2">
      <c r="C3" s="1" t="s">
        <v>1</v>
      </c>
      <c r="P3" s="1"/>
    </row>
    <row r="6" spans="3:17" ht="15" x14ac:dyDescent="0.25">
      <c r="C6" s="6" t="s">
        <v>241</v>
      </c>
      <c r="D6" s="7"/>
      <c r="E6" s="2"/>
      <c r="F6" s="2"/>
      <c r="G6" s="2"/>
      <c r="H6" s="2"/>
      <c r="I6" s="2"/>
      <c r="J6" s="2"/>
      <c r="K6" s="2"/>
      <c r="L6" s="2"/>
      <c r="P6" s="6"/>
      <c r="Q6" s="7"/>
    </row>
    <row r="8" spans="3:17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P8" s="3"/>
      <c r="Q8" s="3"/>
    </row>
    <row r="10" spans="3:17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  <c r="P10" s="3"/>
      <c r="Q10" s="3"/>
    </row>
    <row r="12" spans="3:17" x14ac:dyDescent="0.2">
      <c r="C12" s="3" t="s">
        <v>224</v>
      </c>
      <c r="D12" s="3">
        <v>145.27699999999999</v>
      </c>
      <c r="E12" s="3">
        <v>130.40600000000001</v>
      </c>
      <c r="F12" s="3">
        <v>-408.036</v>
      </c>
      <c r="G12" s="3">
        <v>-888.60199999999998</v>
      </c>
      <c r="H12" s="3">
        <v>536.17600000000004</v>
      </c>
      <c r="I12" s="3">
        <v>267.33100000000002</v>
      </c>
      <c r="J12" s="3">
        <v>217.18</v>
      </c>
      <c r="K12" s="3">
        <v>214.78200000000001</v>
      </c>
      <c r="L12" s="3">
        <v>986.77300000000002</v>
      </c>
      <c r="M12" s="3">
        <v>577.93499999999995</v>
      </c>
      <c r="P12" s="3"/>
      <c r="Q12" s="3"/>
    </row>
    <row r="13" spans="3:17" x14ac:dyDescent="0.2">
      <c r="C13" s="3" t="s">
        <v>242</v>
      </c>
      <c r="D13" s="3">
        <v>159.42599999999999</v>
      </c>
      <c r="E13" s="3">
        <v>298.78699999999998</v>
      </c>
      <c r="F13" s="3">
        <v>983.38099999999997</v>
      </c>
      <c r="G13" s="3">
        <v>461.71</v>
      </c>
      <c r="H13" s="3">
        <v>424.21</v>
      </c>
      <c r="I13" s="3">
        <v>411.20600000000002</v>
      </c>
      <c r="J13" s="3">
        <v>358.178</v>
      </c>
      <c r="K13" s="3">
        <v>391.31599999999997</v>
      </c>
      <c r="L13" s="3">
        <v>506.66199999999998</v>
      </c>
      <c r="M13" s="3">
        <v>603.98900000000003</v>
      </c>
      <c r="P13" s="3"/>
      <c r="Q13" s="3"/>
    </row>
    <row r="14" spans="3:17" x14ac:dyDescent="0.2">
      <c r="C14" s="3" t="s">
        <v>243</v>
      </c>
      <c r="D14" s="3" t="s">
        <v>3</v>
      </c>
      <c r="E14" s="3" t="s">
        <v>3</v>
      </c>
      <c r="F14" s="3" t="s">
        <v>3</v>
      </c>
      <c r="G14" s="3" t="s">
        <v>3</v>
      </c>
      <c r="H14" s="3">
        <v>62.481999999999999</v>
      </c>
      <c r="I14" s="3">
        <v>32.622999999999998</v>
      </c>
      <c r="J14" s="3">
        <v>155.81899999999999</v>
      </c>
      <c r="K14" s="3">
        <v>191.245</v>
      </c>
      <c r="L14" s="3">
        <v>165.90600000000001</v>
      </c>
      <c r="M14" s="3">
        <v>166.536</v>
      </c>
      <c r="P14" s="3"/>
      <c r="Q14" s="3"/>
    </row>
    <row r="15" spans="3:17" x14ac:dyDescent="0.2">
      <c r="C15" s="3" t="s">
        <v>244</v>
      </c>
      <c r="D15" s="3">
        <v>7.968</v>
      </c>
      <c r="E15" s="3">
        <v>8.8819999999999997</v>
      </c>
      <c r="F15" s="3">
        <v>9.7430000000000003</v>
      </c>
      <c r="G15" s="3">
        <v>8.7629999999999999</v>
      </c>
      <c r="H15" s="3">
        <v>12.393000000000001</v>
      </c>
      <c r="I15" s="3">
        <v>16.571000000000002</v>
      </c>
      <c r="J15" s="3">
        <v>17.34</v>
      </c>
      <c r="K15" s="3">
        <v>12.222</v>
      </c>
      <c r="L15" s="3">
        <v>18.766999999999999</v>
      </c>
      <c r="M15" s="3">
        <v>10.565</v>
      </c>
      <c r="P15" s="3"/>
      <c r="Q15" s="3"/>
    </row>
    <row r="16" spans="3:17" x14ac:dyDescent="0.2">
      <c r="C16" s="3" t="s">
        <v>245</v>
      </c>
      <c r="D16" s="3">
        <v>-13.753</v>
      </c>
      <c r="E16" s="3">
        <v>-91.649000000000001</v>
      </c>
      <c r="F16" s="3">
        <v>284.13900000000001</v>
      </c>
      <c r="G16" s="3">
        <v>-218.72800000000001</v>
      </c>
      <c r="H16" s="3">
        <v>-89.787000000000006</v>
      </c>
      <c r="I16" s="3">
        <v>93.317999999999998</v>
      </c>
      <c r="J16" s="3">
        <v>51.058999999999997</v>
      </c>
      <c r="K16" s="3">
        <v>-100.417</v>
      </c>
      <c r="L16" s="3">
        <v>-341.91399999999999</v>
      </c>
      <c r="M16" s="3">
        <v>-71.108999999999995</v>
      </c>
      <c r="P16" s="3"/>
      <c r="Q16" s="3"/>
    </row>
    <row r="17" spans="3:17" x14ac:dyDescent="0.2">
      <c r="C17" s="3" t="s">
        <v>246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P17" s="3"/>
      <c r="Q17" s="3"/>
    </row>
    <row r="18" spans="3:17" x14ac:dyDescent="0.2">
      <c r="C18" s="3" t="s">
        <v>247</v>
      </c>
      <c r="D18" s="3" t="s">
        <v>3</v>
      </c>
      <c r="E18" s="3">
        <v>-7.8639999999999999</v>
      </c>
      <c r="F18" s="3">
        <v>-18.097999999999999</v>
      </c>
      <c r="G18" s="3">
        <v>-10.07</v>
      </c>
      <c r="H18" s="3">
        <v>-5.45</v>
      </c>
      <c r="I18" s="3">
        <v>-52.710999999999999</v>
      </c>
      <c r="J18" s="3">
        <v>-35.929000000000002</v>
      </c>
      <c r="K18" s="3">
        <v>-109.727</v>
      </c>
      <c r="L18" s="3">
        <v>-86.73</v>
      </c>
      <c r="M18" s="3">
        <v>13.887</v>
      </c>
      <c r="P18" s="3"/>
      <c r="Q18" s="3"/>
    </row>
    <row r="19" spans="3:17" x14ac:dyDescent="0.2">
      <c r="C19" t="s">
        <v>248</v>
      </c>
      <c r="D19">
        <v>-134.97200000000001</v>
      </c>
      <c r="E19">
        <v>-121.57899999999999</v>
      </c>
      <c r="F19">
        <v>139.44499999999999</v>
      </c>
      <c r="G19" t="s">
        <v>249</v>
      </c>
      <c r="H19">
        <v>195.82599999999999</v>
      </c>
      <c r="I19">
        <v>-118.125</v>
      </c>
      <c r="J19">
        <v>-30.573</v>
      </c>
      <c r="K19">
        <v>120.627</v>
      </c>
      <c r="L19">
        <v>628.30399999999997</v>
      </c>
      <c r="M19">
        <v>-114.539</v>
      </c>
    </row>
    <row r="20" spans="3:17" x14ac:dyDescent="0.2">
      <c r="C20" s="3" t="s">
        <v>250</v>
      </c>
      <c r="D20" s="3">
        <v>163.946</v>
      </c>
      <c r="E20" s="3">
        <v>216.983</v>
      </c>
      <c r="F20" s="3">
        <v>990.57299999999998</v>
      </c>
      <c r="G20" s="3">
        <v>487.69600000000003</v>
      </c>
      <c r="H20" s="3" t="s">
        <v>251</v>
      </c>
      <c r="I20" s="3">
        <v>650.21199999999999</v>
      </c>
      <c r="J20" s="3">
        <v>733.07399999999996</v>
      </c>
      <c r="K20" s="3">
        <v>720.04700000000003</v>
      </c>
      <c r="L20" s="3" t="s">
        <v>252</v>
      </c>
      <c r="M20" s="3" t="s">
        <v>253</v>
      </c>
      <c r="P20" s="3"/>
      <c r="Q20" s="3"/>
    </row>
    <row r="21" spans="3:17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P21" s="3"/>
      <c r="Q21" s="3"/>
    </row>
    <row r="22" spans="3:17" x14ac:dyDescent="0.2">
      <c r="C22" s="3" t="s">
        <v>254</v>
      </c>
      <c r="D22" s="3">
        <v>-596.65200000000004</v>
      </c>
      <c r="E22" s="3">
        <v>-488.19299999999998</v>
      </c>
      <c r="F22" s="3">
        <v>-385.36099999999999</v>
      </c>
      <c r="G22" s="3">
        <v>-251.84700000000001</v>
      </c>
      <c r="H22" s="3">
        <v>-601.95500000000004</v>
      </c>
      <c r="I22" s="3" t="s">
        <v>255</v>
      </c>
      <c r="J22" s="3">
        <v>-863.87</v>
      </c>
      <c r="K22" s="3">
        <v>-548.71199999999999</v>
      </c>
      <c r="L22" s="3">
        <v>-672.85299999999995</v>
      </c>
      <c r="M22" s="3" t="s">
        <v>256</v>
      </c>
      <c r="P22" s="3"/>
      <c r="Q22" s="3"/>
    </row>
    <row r="23" spans="3:17" x14ac:dyDescent="0.2">
      <c r="C23" s="3" t="s">
        <v>257</v>
      </c>
      <c r="D23" s="3" t="s">
        <v>3</v>
      </c>
      <c r="E23" s="3" t="s">
        <v>258</v>
      </c>
      <c r="F23" s="3" t="s">
        <v>3</v>
      </c>
      <c r="G23" s="3" t="s">
        <v>3</v>
      </c>
      <c r="H23" s="3" t="s">
        <v>3</v>
      </c>
      <c r="I23" s="3" t="s">
        <v>3</v>
      </c>
      <c r="J23" s="3">
        <v>-982.89700000000005</v>
      </c>
      <c r="K23" s="3" t="s">
        <v>3</v>
      </c>
      <c r="L23" s="3" t="s">
        <v>3</v>
      </c>
      <c r="M23" s="3">
        <v>-171.114</v>
      </c>
      <c r="P23" s="3"/>
      <c r="Q23" s="3"/>
    </row>
    <row r="24" spans="3:17" x14ac:dyDescent="0.2">
      <c r="C24" s="3" t="s">
        <v>259</v>
      </c>
      <c r="D24" s="3">
        <v>26.439</v>
      </c>
      <c r="E24" s="3">
        <v>119.468</v>
      </c>
      <c r="F24" s="3">
        <v>46.116999999999997</v>
      </c>
      <c r="G24" s="3">
        <v>58.688000000000002</v>
      </c>
      <c r="H24" s="3" t="s">
        <v>260</v>
      </c>
      <c r="I24" s="3">
        <v>104.248</v>
      </c>
      <c r="J24" s="3">
        <v>161.54499999999999</v>
      </c>
      <c r="K24" s="3">
        <v>13.05</v>
      </c>
      <c r="L24" s="3">
        <v>15.281000000000001</v>
      </c>
      <c r="M24" s="3">
        <v>-59.686</v>
      </c>
      <c r="P24" s="3"/>
      <c r="Q24" s="3"/>
    </row>
    <row r="25" spans="3:17" x14ac:dyDescent="0.2">
      <c r="C25" s="3" t="s">
        <v>261</v>
      </c>
      <c r="D25" s="3">
        <v>-570.21299999999997</v>
      </c>
      <c r="E25" s="3" t="s">
        <v>262</v>
      </c>
      <c r="F25" s="3">
        <v>-339.24400000000003</v>
      </c>
      <c r="G25" s="3">
        <v>-193.15899999999999</v>
      </c>
      <c r="H25" s="3">
        <v>855.43600000000004</v>
      </c>
      <c r="I25" s="3">
        <v>-921.88</v>
      </c>
      <c r="J25" s="3" t="s">
        <v>263</v>
      </c>
      <c r="K25" s="3">
        <v>-535.66200000000003</v>
      </c>
      <c r="L25" s="3">
        <v>-657.572</v>
      </c>
      <c r="M25" s="3" t="s">
        <v>264</v>
      </c>
      <c r="P25" s="3"/>
      <c r="Q25" s="3"/>
    </row>
    <row r="26" spans="3:17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P26" s="3"/>
      <c r="Q26" s="3"/>
    </row>
    <row r="27" spans="3:17" x14ac:dyDescent="0.2">
      <c r="C27" s="3" t="s">
        <v>265</v>
      </c>
      <c r="D27" s="3" t="s">
        <v>3</v>
      </c>
      <c r="E27" s="3" t="s">
        <v>3</v>
      </c>
      <c r="F27" s="3" t="s">
        <v>3</v>
      </c>
      <c r="G27" s="3" t="s">
        <v>3</v>
      </c>
      <c r="H27" s="3">
        <v>-85.05</v>
      </c>
      <c r="I27" s="3">
        <v>-91.334000000000003</v>
      </c>
      <c r="J27" s="3">
        <v>-86.268000000000001</v>
      </c>
      <c r="K27" s="3">
        <v>-111.976</v>
      </c>
      <c r="L27" s="3">
        <v>-221.18799999999999</v>
      </c>
      <c r="M27" s="3">
        <v>-285.65800000000002</v>
      </c>
      <c r="P27" s="3"/>
      <c r="Q27" s="3"/>
    </row>
    <row r="28" spans="3:17" x14ac:dyDescent="0.2">
      <c r="C28" t="s">
        <v>266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>
        <v>-66.355999999999995</v>
      </c>
      <c r="M28">
        <v>-87.284000000000006</v>
      </c>
    </row>
    <row r="29" spans="3:17" x14ac:dyDescent="0.2">
      <c r="C29" s="3" t="s">
        <v>267</v>
      </c>
      <c r="D29" s="3">
        <v>325.69900000000001</v>
      </c>
      <c r="E29" s="3" t="s">
        <v>268</v>
      </c>
      <c r="F29" s="3" t="s">
        <v>3</v>
      </c>
      <c r="G29" s="3" t="s">
        <v>3</v>
      </c>
      <c r="H29" s="3" t="s">
        <v>3</v>
      </c>
      <c r="I29" s="3" t="s">
        <v>3</v>
      </c>
      <c r="J29" s="3">
        <v>591.90099999999995</v>
      </c>
      <c r="K29" s="3">
        <v>491.85500000000002</v>
      </c>
      <c r="L29" s="3">
        <v>41.945999999999998</v>
      </c>
      <c r="M29" s="3">
        <v>383.084</v>
      </c>
      <c r="P29" s="3"/>
      <c r="Q29" s="3"/>
    </row>
    <row r="30" spans="3:17" x14ac:dyDescent="0.2">
      <c r="C30" s="3" t="s">
        <v>269</v>
      </c>
      <c r="D30" s="3">
        <v>-92.945999999999998</v>
      </c>
      <c r="E30" s="3">
        <v>-420.02699999999999</v>
      </c>
      <c r="F30" s="3">
        <v>-8.4369999999999994</v>
      </c>
      <c r="G30" s="3">
        <v>-1.81</v>
      </c>
      <c r="H30" s="3">
        <v>-691.45500000000004</v>
      </c>
      <c r="I30" s="3">
        <v>-607.41600000000005</v>
      </c>
      <c r="J30" s="3">
        <v>-259.173</v>
      </c>
      <c r="K30" s="3">
        <v>-641.90899999999999</v>
      </c>
      <c r="L30" s="3">
        <v>-270.21499999999997</v>
      </c>
      <c r="M30" s="3">
        <v>-245.03200000000001</v>
      </c>
      <c r="P30" s="3"/>
      <c r="Q30" s="3"/>
    </row>
    <row r="31" spans="3:17" x14ac:dyDescent="0.2">
      <c r="C31" s="3" t="s">
        <v>270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>
        <v>-28.234000000000002</v>
      </c>
      <c r="K31" s="3">
        <v>-14.115</v>
      </c>
      <c r="L31" s="3">
        <v>-51.478999999999999</v>
      </c>
      <c r="M31" s="3">
        <v>-80.438000000000002</v>
      </c>
      <c r="P31" s="3"/>
      <c r="Q31" s="3"/>
    </row>
    <row r="32" spans="3:17" x14ac:dyDescent="0.2">
      <c r="C32" s="3" t="s">
        <v>271</v>
      </c>
      <c r="D32" s="3">
        <v>1.0449999999999999</v>
      </c>
      <c r="E32" s="3" t="s">
        <v>272</v>
      </c>
      <c r="F32" s="3">
        <v>-103.129</v>
      </c>
      <c r="G32" s="3">
        <v>-79.674999999999997</v>
      </c>
      <c r="H32" s="3">
        <v>-172.35900000000001</v>
      </c>
      <c r="I32" s="3">
        <v>-37.933</v>
      </c>
      <c r="J32" s="3">
        <v>-1.204</v>
      </c>
      <c r="K32" s="3">
        <v>-25.327999999999999</v>
      </c>
      <c r="L32" s="3">
        <v>-60.728000000000002</v>
      </c>
      <c r="M32" s="3">
        <v>-25.359000000000002</v>
      </c>
      <c r="P32" s="3"/>
      <c r="Q32" s="3"/>
    </row>
    <row r="33" spans="3:17" x14ac:dyDescent="0.2">
      <c r="C33" s="3" t="s">
        <v>273</v>
      </c>
      <c r="D33" s="3">
        <v>233.79900000000001</v>
      </c>
      <c r="E33" s="3" t="s">
        <v>274</v>
      </c>
      <c r="F33" s="3">
        <v>-111.566</v>
      </c>
      <c r="G33" s="3">
        <v>-81.484999999999999</v>
      </c>
      <c r="H33" s="3">
        <v>-948.86400000000003</v>
      </c>
      <c r="I33" s="3">
        <v>-736.68200000000002</v>
      </c>
      <c r="J33" s="3">
        <v>217.02199999999999</v>
      </c>
      <c r="K33" s="3">
        <v>-301.47199999999998</v>
      </c>
      <c r="L33" s="3">
        <v>-628.02</v>
      </c>
      <c r="M33" s="3">
        <v>-340.68900000000002</v>
      </c>
      <c r="P33" s="3"/>
      <c r="Q33" s="3"/>
    </row>
    <row r="34" spans="3:17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P34" s="3"/>
      <c r="Q34" s="3"/>
    </row>
    <row r="35" spans="3:17" x14ac:dyDescent="0.2">
      <c r="C35" s="3" t="s">
        <v>275</v>
      </c>
      <c r="D35" s="3">
        <v>274.20999999999998</v>
      </c>
      <c r="E35" s="3">
        <v>123.914</v>
      </c>
      <c r="F35" s="3">
        <v>202.42099999999999</v>
      </c>
      <c r="G35" s="3">
        <v>772.14800000000002</v>
      </c>
      <c r="H35" s="3">
        <v>960.53399999999999</v>
      </c>
      <c r="I35" s="3" t="s">
        <v>26</v>
      </c>
      <c r="J35" s="3" t="s">
        <v>27</v>
      </c>
      <c r="K35" s="3">
        <v>325.35399999999998</v>
      </c>
      <c r="L35" s="3">
        <v>179.98</v>
      </c>
      <c r="M35" s="3">
        <v>751.21799999999996</v>
      </c>
      <c r="P35" s="3"/>
      <c r="Q35" s="3"/>
    </row>
    <row r="36" spans="3:17" x14ac:dyDescent="0.2">
      <c r="C36" t="s">
        <v>276</v>
      </c>
      <c r="D36">
        <v>4.1230000000000002</v>
      </c>
      <c r="E36">
        <v>-13.215</v>
      </c>
      <c r="F36">
        <v>-10.135999999999999</v>
      </c>
      <c r="G36">
        <v>0.188</v>
      </c>
      <c r="H36">
        <v>28.36</v>
      </c>
      <c r="I36">
        <v>-17.581</v>
      </c>
      <c r="J36">
        <v>1.653</v>
      </c>
      <c r="K36">
        <v>-21.754999999999999</v>
      </c>
      <c r="L36">
        <v>-19.823</v>
      </c>
      <c r="M36">
        <v>-19.738</v>
      </c>
    </row>
    <row r="37" spans="3:17" x14ac:dyDescent="0.2">
      <c r="C37" s="3" t="s">
        <v>277</v>
      </c>
      <c r="D37" s="3">
        <v>-154.41900000000001</v>
      </c>
      <c r="E37" s="3">
        <v>91.721999999999994</v>
      </c>
      <c r="F37" s="3">
        <v>579.86199999999997</v>
      </c>
      <c r="G37" s="3">
        <v>188.19800000000001</v>
      </c>
      <c r="H37" s="3">
        <v>981.17100000000005</v>
      </c>
      <c r="I37" s="3">
        <v>-839.43899999999996</v>
      </c>
      <c r="J37" s="3">
        <v>-789.34400000000005</v>
      </c>
      <c r="K37" s="3">
        <v>-123.619</v>
      </c>
      <c r="L37" s="3">
        <v>591.06100000000004</v>
      </c>
      <c r="M37" s="3">
        <v>-472.35199999999998</v>
      </c>
      <c r="P37" s="3"/>
      <c r="Q37" s="3"/>
    </row>
    <row r="38" spans="3:17" x14ac:dyDescent="0.2">
      <c r="C38" s="3" t="s">
        <v>278</v>
      </c>
      <c r="D38" s="3">
        <v>123.914</v>
      </c>
      <c r="E38" s="3">
        <v>202.42099999999999</v>
      </c>
      <c r="F38" s="3">
        <v>772.14800000000002</v>
      </c>
      <c r="G38" s="3">
        <v>960.53399999999999</v>
      </c>
      <c r="H38" s="3" t="s">
        <v>26</v>
      </c>
      <c r="I38" s="3" t="s">
        <v>27</v>
      </c>
      <c r="J38" s="3">
        <v>325.35399999999998</v>
      </c>
      <c r="K38" s="3">
        <v>179.98</v>
      </c>
      <c r="L38" s="3">
        <v>751.21799999999996</v>
      </c>
      <c r="M38" s="3">
        <v>259.12799999999999</v>
      </c>
      <c r="P38" s="3"/>
      <c r="Q38" s="3"/>
    </row>
    <row r="39" spans="3:17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P39" s="3"/>
      <c r="Q39" s="3"/>
    </row>
    <row r="40" spans="3:17" x14ac:dyDescent="0.2">
      <c r="C40" s="3" t="s">
        <v>279</v>
      </c>
      <c r="D40" s="3">
        <v>-432.70699999999999</v>
      </c>
      <c r="E40" s="3">
        <v>-271.20999999999998</v>
      </c>
      <c r="F40" s="3">
        <v>605.21199999999999</v>
      </c>
      <c r="G40" s="3">
        <v>235.84899999999999</v>
      </c>
      <c r="H40" s="3">
        <v>533.89599999999996</v>
      </c>
      <c r="I40" s="3">
        <v>-375.91500000000002</v>
      </c>
      <c r="J40" s="3">
        <v>-130.79599999999999</v>
      </c>
      <c r="K40" s="3">
        <v>171.33500000000001</v>
      </c>
      <c r="L40" s="3" t="s">
        <v>280</v>
      </c>
      <c r="M40" s="3">
        <v>46.015000000000001</v>
      </c>
      <c r="P40" s="3"/>
      <c r="Q40" s="3"/>
    </row>
    <row r="41" spans="3:17" x14ac:dyDescent="0.2">
      <c r="C41" t="s">
        <v>281</v>
      </c>
      <c r="D41" t="s">
        <v>3</v>
      </c>
      <c r="E41" t="s">
        <v>3</v>
      </c>
      <c r="F41">
        <v>107.584</v>
      </c>
      <c r="G41">
        <v>100.36799999999999</v>
      </c>
      <c r="H41">
        <v>82.58</v>
      </c>
      <c r="I41">
        <v>34.292000000000002</v>
      </c>
      <c r="J41">
        <v>16.401</v>
      </c>
      <c r="K41">
        <v>14.395</v>
      </c>
      <c r="L41">
        <v>9.23</v>
      </c>
      <c r="M41">
        <v>13.221</v>
      </c>
    </row>
    <row r="42" spans="3:17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P42" s="3"/>
      <c r="Q42" s="3"/>
    </row>
    <row r="43" spans="3:17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P43" s="3"/>
      <c r="Q43" s="3"/>
    </row>
    <row r="44" spans="3:17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P44" s="3"/>
      <c r="Q44" s="3"/>
    </row>
    <row r="45" spans="3:17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P45" s="3"/>
      <c r="Q45" s="3"/>
    </row>
    <row r="46" spans="3:17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P46" s="3"/>
      <c r="Q46" s="3"/>
    </row>
    <row r="47" spans="3:17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P47" s="3"/>
      <c r="Q47" s="3"/>
    </row>
    <row r="48" spans="3:17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P48" s="3"/>
      <c r="Q48" s="3"/>
    </row>
    <row r="49" spans="3:17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P49" s="3"/>
      <c r="Q49" s="3"/>
    </row>
    <row r="50" spans="3:17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P50" s="3"/>
      <c r="Q50" s="3"/>
    </row>
    <row r="51" spans="3:17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P51" s="3"/>
      <c r="Q51" s="3"/>
    </row>
    <row r="53" spans="3:17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P53" s="3"/>
      <c r="Q53" s="3"/>
    </row>
    <row r="55" spans="3:17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P55" s="3"/>
      <c r="Q55" s="3"/>
    </row>
    <row r="56" spans="3:17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P56" s="3"/>
      <c r="Q56" s="3"/>
    </row>
  </sheetData>
  <mergeCells count="4">
    <mergeCell ref="C2:E2"/>
    <mergeCell ref="C6:D6"/>
    <mergeCell ref="P2:Q2"/>
    <mergeCell ref="P6:Q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F800A-4806-49DD-876B-82302BA2659B}">
  <dimension ref="C2:Q56"/>
  <sheetViews>
    <sheetView workbookViewId="0">
      <selection activeCell="G43" sqref="G43"/>
    </sheetView>
  </sheetViews>
  <sheetFormatPr defaultRowHeight="12.75" x14ac:dyDescent="0.2"/>
  <cols>
    <col min="1" max="2" width="2" customWidth="1"/>
    <col min="3" max="3" width="25" customWidth="1"/>
    <col min="14" max="15" width="2" customWidth="1"/>
    <col min="16" max="16" width="25" customWidth="1"/>
    <col min="18" max="18" width="2" customWidth="1"/>
  </cols>
  <sheetData>
    <row r="2" spans="3:17" ht="26.25" x14ac:dyDescent="0.4">
      <c r="C2" s="4" t="s">
        <v>0</v>
      </c>
      <c r="D2" s="5"/>
      <c r="E2" s="5"/>
      <c r="P2" s="4"/>
    </row>
    <row r="3" spans="3:17" x14ac:dyDescent="0.2">
      <c r="C3" s="1" t="s">
        <v>1</v>
      </c>
      <c r="P3" s="1"/>
    </row>
    <row r="6" spans="3:17" ht="15" x14ac:dyDescent="0.25">
      <c r="C6" s="6" t="s">
        <v>282</v>
      </c>
      <c r="D6" s="7"/>
      <c r="E6" s="2"/>
      <c r="F6" s="2"/>
      <c r="G6" s="2"/>
      <c r="H6" s="2"/>
      <c r="I6" s="2"/>
      <c r="J6" s="2"/>
      <c r="K6" s="2"/>
      <c r="L6" s="2"/>
      <c r="P6" s="6"/>
      <c r="Q6" s="7"/>
    </row>
    <row r="8" spans="3:17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P8" s="3"/>
      <c r="Q8" s="3"/>
    </row>
    <row r="10" spans="3:17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  <c r="P10" s="3"/>
      <c r="Q10" s="3"/>
    </row>
    <row r="12" spans="3:17" x14ac:dyDescent="0.2">
      <c r="C12" s="3" t="s">
        <v>283</v>
      </c>
      <c r="D12" s="3">
        <v>4.5999999999999996</v>
      </c>
      <c r="E12" s="3">
        <v>5.72</v>
      </c>
      <c r="F12" s="3">
        <v>3.8</v>
      </c>
      <c r="G12" s="3">
        <v>6.4</v>
      </c>
      <c r="H12" s="3">
        <v>8.36</v>
      </c>
      <c r="I12" s="3">
        <v>5.64</v>
      </c>
      <c r="J12" s="3">
        <v>7.76</v>
      </c>
      <c r="K12" s="3">
        <v>11.3</v>
      </c>
      <c r="L12" s="3">
        <v>9.8800000000000008</v>
      </c>
      <c r="M12" s="3">
        <v>8.31</v>
      </c>
      <c r="P12" s="3"/>
      <c r="Q12" s="3"/>
    </row>
    <row r="13" spans="3:17" x14ac:dyDescent="0.2">
      <c r="C13" s="3" t="s">
        <v>284</v>
      </c>
      <c r="D13" s="3" t="s">
        <v>285</v>
      </c>
      <c r="E13" s="3" t="s">
        <v>286</v>
      </c>
      <c r="F13" s="3" t="s">
        <v>287</v>
      </c>
      <c r="G13" s="3" t="s">
        <v>288</v>
      </c>
      <c r="H13" s="3" t="s">
        <v>289</v>
      </c>
      <c r="I13" s="3" t="s">
        <v>290</v>
      </c>
      <c r="J13" s="3" t="s">
        <v>291</v>
      </c>
      <c r="K13" s="3" t="s">
        <v>292</v>
      </c>
      <c r="L13" s="3" t="s">
        <v>293</v>
      </c>
      <c r="M13" s="3" t="s">
        <v>294</v>
      </c>
      <c r="P13" s="3"/>
      <c r="Q13" s="3"/>
    </row>
    <row r="14" spans="3:17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P14" s="3"/>
      <c r="Q14" s="3"/>
    </row>
    <row r="15" spans="3:17" x14ac:dyDescent="0.2">
      <c r="C15" s="3" t="s">
        <v>295</v>
      </c>
      <c r="D15" s="3" t="s">
        <v>296</v>
      </c>
      <c r="E15" s="3" t="s">
        <v>297</v>
      </c>
      <c r="F15" s="3" t="s">
        <v>298</v>
      </c>
      <c r="G15" s="3" t="s">
        <v>299</v>
      </c>
      <c r="H15" s="3" t="s">
        <v>300</v>
      </c>
      <c r="I15" s="3" t="s">
        <v>301</v>
      </c>
      <c r="J15" s="3" t="s">
        <v>302</v>
      </c>
      <c r="K15" s="3" t="s">
        <v>303</v>
      </c>
      <c r="L15" s="3" t="s">
        <v>304</v>
      </c>
      <c r="M15" s="3" t="s">
        <v>305</v>
      </c>
      <c r="P15" s="3"/>
      <c r="Q15" s="3"/>
    </row>
    <row r="16" spans="3:17" x14ac:dyDescent="0.2">
      <c r="C16" s="3" t="s">
        <v>306</v>
      </c>
      <c r="D16" s="3" t="s">
        <v>296</v>
      </c>
      <c r="E16" s="3" t="s">
        <v>297</v>
      </c>
      <c r="F16" s="3" t="s">
        <v>298</v>
      </c>
      <c r="G16" s="3" t="s">
        <v>299</v>
      </c>
      <c r="H16" s="3" t="s">
        <v>300</v>
      </c>
      <c r="I16" s="3" t="s">
        <v>301</v>
      </c>
      <c r="J16" s="3" t="s">
        <v>302</v>
      </c>
      <c r="K16" s="3" t="s">
        <v>303</v>
      </c>
      <c r="L16" s="3" t="s">
        <v>304</v>
      </c>
      <c r="M16" s="3" t="s">
        <v>307</v>
      </c>
      <c r="P16" s="3"/>
      <c r="Q16" s="3"/>
    </row>
    <row r="17" spans="3:17" x14ac:dyDescent="0.2">
      <c r="C17" s="3" t="s">
        <v>308</v>
      </c>
      <c r="D17" s="3" t="s">
        <v>309</v>
      </c>
      <c r="E17" s="3" t="s">
        <v>310</v>
      </c>
      <c r="F17" s="3" t="s">
        <v>311</v>
      </c>
      <c r="G17" s="3" t="s">
        <v>312</v>
      </c>
      <c r="H17" s="3" t="s">
        <v>313</v>
      </c>
      <c r="I17" s="3" t="s">
        <v>314</v>
      </c>
      <c r="J17" s="3" t="s">
        <v>315</v>
      </c>
      <c r="K17" s="3" t="s">
        <v>316</v>
      </c>
      <c r="L17" s="3" t="s">
        <v>313</v>
      </c>
      <c r="M17" s="3" t="s">
        <v>317</v>
      </c>
      <c r="P17" s="3"/>
      <c r="Q17" s="3"/>
    </row>
    <row r="18" spans="3:17" x14ac:dyDescent="0.2">
      <c r="C18" s="3" t="s">
        <v>318</v>
      </c>
      <c r="D18" s="3" t="s">
        <v>319</v>
      </c>
      <c r="E18" s="3" t="s">
        <v>320</v>
      </c>
      <c r="F18" s="3" t="s">
        <v>321</v>
      </c>
      <c r="G18" s="3" t="s">
        <v>322</v>
      </c>
      <c r="H18" s="3" t="s">
        <v>323</v>
      </c>
      <c r="I18" s="3" t="s">
        <v>324</v>
      </c>
      <c r="J18" s="3" t="s">
        <v>325</v>
      </c>
      <c r="K18" s="3" t="s">
        <v>326</v>
      </c>
      <c r="L18" s="3" t="s">
        <v>327</v>
      </c>
      <c r="M18" s="3" t="s">
        <v>328</v>
      </c>
      <c r="P18" s="3"/>
      <c r="Q18" s="3"/>
    </row>
    <row r="19" spans="3:17" x14ac:dyDescent="0.2">
      <c r="C19" t="s">
        <v>329</v>
      </c>
      <c r="D19" t="s">
        <v>330</v>
      </c>
      <c r="E19" t="s">
        <v>331</v>
      </c>
      <c r="F19" t="s">
        <v>332</v>
      </c>
      <c r="G19" t="s">
        <v>333</v>
      </c>
      <c r="H19" t="s">
        <v>334</v>
      </c>
      <c r="I19" t="s">
        <v>335</v>
      </c>
      <c r="J19" t="s">
        <v>336</v>
      </c>
      <c r="K19" t="s">
        <v>337</v>
      </c>
      <c r="L19" t="s">
        <v>338</v>
      </c>
      <c r="M19" t="s">
        <v>339</v>
      </c>
    </row>
    <row r="20" spans="3:17" x14ac:dyDescent="0.2">
      <c r="C20" s="3" t="s">
        <v>340</v>
      </c>
      <c r="D20" s="3" t="s">
        <v>341</v>
      </c>
      <c r="E20" s="3" t="s">
        <v>342</v>
      </c>
      <c r="F20" s="3" t="s">
        <v>343</v>
      </c>
      <c r="G20" s="3" t="s">
        <v>344</v>
      </c>
      <c r="H20" s="3" t="s">
        <v>345</v>
      </c>
      <c r="I20" s="3" t="s">
        <v>346</v>
      </c>
      <c r="J20" s="3" t="s">
        <v>347</v>
      </c>
      <c r="K20" s="3" t="s">
        <v>348</v>
      </c>
      <c r="L20" s="3" t="s">
        <v>349</v>
      </c>
      <c r="M20" s="3" t="s">
        <v>350</v>
      </c>
      <c r="P20" s="3"/>
      <c r="Q20" s="3"/>
    </row>
    <row r="21" spans="3:17" x14ac:dyDescent="0.2">
      <c r="C21" s="3" t="s">
        <v>351</v>
      </c>
      <c r="D21" s="3" t="s">
        <v>352</v>
      </c>
      <c r="E21" s="3" t="s">
        <v>353</v>
      </c>
      <c r="F21" s="3" t="s">
        <v>354</v>
      </c>
      <c r="G21" s="3" t="s">
        <v>355</v>
      </c>
      <c r="H21" s="3" t="s">
        <v>353</v>
      </c>
      <c r="I21" s="3" t="s">
        <v>354</v>
      </c>
      <c r="J21" s="3" t="s">
        <v>356</v>
      </c>
      <c r="K21" s="3" t="s">
        <v>357</v>
      </c>
      <c r="L21" s="3" t="s">
        <v>358</v>
      </c>
      <c r="M21" s="3" t="s">
        <v>358</v>
      </c>
      <c r="P21" s="3"/>
      <c r="Q21" s="3"/>
    </row>
    <row r="22" spans="3:17" x14ac:dyDescent="0.2">
      <c r="C22" s="3" t="s">
        <v>359</v>
      </c>
      <c r="D22" s="3" t="s">
        <v>360</v>
      </c>
      <c r="E22" s="3" t="s">
        <v>361</v>
      </c>
      <c r="F22" s="3" t="s">
        <v>357</v>
      </c>
      <c r="G22" s="3" t="s">
        <v>362</v>
      </c>
      <c r="H22" s="3" t="s">
        <v>363</v>
      </c>
      <c r="I22" s="3" t="s">
        <v>364</v>
      </c>
      <c r="J22" s="3" t="s">
        <v>365</v>
      </c>
      <c r="K22" s="3" t="s">
        <v>366</v>
      </c>
      <c r="L22" s="3" t="s">
        <v>363</v>
      </c>
      <c r="M22" s="3" t="s">
        <v>367</v>
      </c>
      <c r="P22" s="3"/>
      <c r="Q22" s="3"/>
    </row>
    <row r="23" spans="3:17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P23" s="3"/>
      <c r="Q23" s="3"/>
    </row>
    <row r="24" spans="3:17" x14ac:dyDescent="0.2">
      <c r="C24" s="3" t="s">
        <v>368</v>
      </c>
      <c r="D24" s="3" t="s">
        <v>369</v>
      </c>
      <c r="E24" s="3" t="s">
        <v>370</v>
      </c>
      <c r="F24" s="3" t="s">
        <v>371</v>
      </c>
      <c r="G24" s="3" t="s">
        <v>372</v>
      </c>
      <c r="H24" s="3" t="s">
        <v>373</v>
      </c>
      <c r="I24" s="3" t="s">
        <v>374</v>
      </c>
      <c r="J24" s="3" t="s">
        <v>375</v>
      </c>
      <c r="K24" s="3" t="s">
        <v>376</v>
      </c>
      <c r="L24" s="3" t="s">
        <v>377</v>
      </c>
      <c r="M24" s="3" t="s">
        <v>378</v>
      </c>
      <c r="P24" s="3"/>
      <c r="Q24" s="3"/>
    </row>
    <row r="25" spans="3:17" x14ac:dyDescent="0.2">
      <c r="C25" s="3" t="s">
        <v>379</v>
      </c>
      <c r="D25" s="3" t="s">
        <v>352</v>
      </c>
      <c r="E25" s="3" t="s">
        <v>353</v>
      </c>
      <c r="F25" s="3" t="s">
        <v>354</v>
      </c>
      <c r="G25" s="3" t="s">
        <v>356</v>
      </c>
      <c r="H25" s="3" t="s">
        <v>364</v>
      </c>
      <c r="I25" s="3" t="s">
        <v>353</v>
      </c>
      <c r="J25" s="3" t="s">
        <v>358</v>
      </c>
      <c r="K25" s="3" t="s">
        <v>380</v>
      </c>
      <c r="L25" s="3" t="s">
        <v>381</v>
      </c>
      <c r="M25" s="3" t="s">
        <v>381</v>
      </c>
      <c r="P25" s="3"/>
      <c r="Q25" s="3"/>
    </row>
    <row r="26" spans="3:17" x14ac:dyDescent="0.2">
      <c r="C26" s="3" t="s">
        <v>382</v>
      </c>
      <c r="D26" s="3" t="s">
        <v>383</v>
      </c>
      <c r="E26" s="3" t="s">
        <v>384</v>
      </c>
      <c r="F26" s="3" t="s">
        <v>365</v>
      </c>
      <c r="G26" s="3" t="s">
        <v>385</v>
      </c>
      <c r="H26" s="3" t="s">
        <v>386</v>
      </c>
      <c r="I26" s="3" t="s">
        <v>387</v>
      </c>
      <c r="J26" s="3" t="s">
        <v>388</v>
      </c>
      <c r="K26" s="3" t="s">
        <v>389</v>
      </c>
      <c r="L26" s="3" t="s">
        <v>390</v>
      </c>
      <c r="M26" s="3" t="s">
        <v>332</v>
      </c>
      <c r="P26" s="3"/>
      <c r="Q26" s="3"/>
    </row>
    <row r="27" spans="3:17" x14ac:dyDescent="0.2">
      <c r="C27" s="3" t="s">
        <v>391</v>
      </c>
      <c r="D27" s="3" t="s">
        <v>366</v>
      </c>
      <c r="E27" s="3" t="s">
        <v>392</v>
      </c>
      <c r="F27" s="3" t="s">
        <v>356</v>
      </c>
      <c r="G27" s="3" t="s">
        <v>393</v>
      </c>
      <c r="H27" s="3" t="s">
        <v>394</v>
      </c>
      <c r="I27" s="3" t="s">
        <v>395</v>
      </c>
      <c r="J27" s="3" t="s">
        <v>393</v>
      </c>
      <c r="K27" s="3" t="s">
        <v>396</v>
      </c>
      <c r="L27" s="3" t="s">
        <v>397</v>
      </c>
      <c r="M27" s="3" t="s">
        <v>363</v>
      </c>
      <c r="P27" s="3"/>
      <c r="Q27" s="3"/>
    </row>
    <row r="29" spans="3:17" x14ac:dyDescent="0.2">
      <c r="C29" s="3" t="s">
        <v>398</v>
      </c>
      <c r="D29" s="3">
        <v>8.6999999999999993</v>
      </c>
      <c r="E29" s="3">
        <v>5.6</v>
      </c>
      <c r="F29" s="3">
        <v>5.6</v>
      </c>
      <c r="G29" s="3">
        <v>6.9</v>
      </c>
      <c r="H29" s="3">
        <v>7.7</v>
      </c>
      <c r="I29" s="3">
        <v>7</v>
      </c>
      <c r="J29" s="3">
        <v>5.5</v>
      </c>
      <c r="K29" s="3">
        <v>5.7</v>
      </c>
      <c r="L29" s="3">
        <v>7.2</v>
      </c>
      <c r="M29" s="3">
        <v>6.3</v>
      </c>
      <c r="P29" s="3"/>
      <c r="Q29" s="3"/>
    </row>
    <row r="30" spans="3:17" x14ac:dyDescent="0.2">
      <c r="C30" s="3" t="s">
        <v>399</v>
      </c>
      <c r="D30" s="3">
        <v>4</v>
      </c>
      <c r="E30" s="3">
        <v>4</v>
      </c>
      <c r="F30" s="3">
        <v>6</v>
      </c>
      <c r="G30" s="3">
        <v>5</v>
      </c>
      <c r="H30" s="3">
        <v>7</v>
      </c>
      <c r="I30" s="3">
        <v>3</v>
      </c>
      <c r="J30" s="3">
        <v>3</v>
      </c>
      <c r="K30" s="3">
        <v>6</v>
      </c>
      <c r="L30" s="3">
        <v>9</v>
      </c>
      <c r="M30" s="3">
        <v>2</v>
      </c>
      <c r="P30" s="3"/>
      <c r="Q30" s="3"/>
    </row>
    <row r="31" spans="3:17" x14ac:dyDescent="0.2">
      <c r="C31" s="3" t="s">
        <v>400</v>
      </c>
      <c r="D31" s="3" t="s">
        <v>3</v>
      </c>
      <c r="E31" s="3" t="s">
        <v>3</v>
      </c>
      <c r="F31" s="3" t="s">
        <v>3</v>
      </c>
      <c r="G31" s="3" t="s">
        <v>3</v>
      </c>
      <c r="H31" s="3">
        <v>0.12</v>
      </c>
      <c r="I31" s="3">
        <v>0.12</v>
      </c>
      <c r="J31" s="3">
        <v>0.12</v>
      </c>
      <c r="K31" s="3">
        <v>0.16</v>
      </c>
      <c r="L31" s="3">
        <v>0.36</v>
      </c>
      <c r="M31" s="3">
        <v>0.36</v>
      </c>
      <c r="P31" s="3"/>
      <c r="Q31" s="3"/>
    </row>
    <row r="32" spans="3:17" x14ac:dyDescent="0.2">
      <c r="C32" s="3" t="s">
        <v>401</v>
      </c>
      <c r="D32" s="3" t="s">
        <v>402</v>
      </c>
      <c r="E32" s="3" t="s">
        <v>402</v>
      </c>
      <c r="F32" s="3" t="s">
        <v>402</v>
      </c>
      <c r="G32" s="3" t="s">
        <v>402</v>
      </c>
      <c r="H32" s="3" t="s">
        <v>403</v>
      </c>
      <c r="I32" s="3" t="s">
        <v>404</v>
      </c>
      <c r="J32" s="3" t="s">
        <v>403</v>
      </c>
      <c r="K32" s="3" t="s">
        <v>405</v>
      </c>
      <c r="L32" s="3" t="s">
        <v>406</v>
      </c>
      <c r="M32" s="3" t="s">
        <v>407</v>
      </c>
      <c r="P32" s="3"/>
      <c r="Q32" s="3"/>
    </row>
    <row r="33" spans="3:17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P33" s="3"/>
      <c r="Q33" s="3"/>
    </row>
    <row r="34" spans="3:17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P34" s="3"/>
      <c r="Q34" s="3"/>
    </row>
    <row r="35" spans="3:17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P35" s="3"/>
      <c r="Q35" s="3"/>
    </row>
    <row r="37" spans="3:17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P37" s="3"/>
      <c r="Q37" s="3"/>
    </row>
    <row r="38" spans="3:17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P38" s="3"/>
      <c r="Q38" s="3"/>
    </row>
    <row r="39" spans="3:17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P39" s="3"/>
      <c r="Q39" s="3"/>
    </row>
    <row r="40" spans="3:17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P40" s="3"/>
      <c r="Q40" s="3"/>
    </row>
    <row r="42" spans="3:17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P42" s="3"/>
      <c r="Q42" s="3"/>
    </row>
    <row r="43" spans="3:17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P43" s="3"/>
      <c r="Q43" s="3"/>
    </row>
    <row r="44" spans="3:17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P44" s="3"/>
      <c r="Q44" s="3"/>
    </row>
    <row r="45" spans="3:17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P45" s="3"/>
      <c r="Q45" s="3"/>
    </row>
    <row r="46" spans="3:17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P46" s="3"/>
      <c r="Q46" s="3"/>
    </row>
    <row r="47" spans="3:17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P47" s="3"/>
      <c r="Q47" s="3"/>
    </row>
    <row r="48" spans="3:17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P48" s="3"/>
      <c r="Q48" s="3"/>
    </row>
    <row r="49" spans="3:17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P49" s="3"/>
      <c r="Q49" s="3"/>
    </row>
    <row r="50" spans="3:17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P50" s="3"/>
      <c r="Q50" s="3"/>
    </row>
    <row r="51" spans="3:17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P51" s="3"/>
      <c r="Q51" s="3"/>
    </row>
    <row r="53" spans="3:17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P53" s="3"/>
      <c r="Q53" s="3"/>
    </row>
    <row r="55" spans="3:17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P55" s="3"/>
      <c r="Q55" s="3"/>
    </row>
    <row r="56" spans="3:17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P56" s="3"/>
      <c r="Q56" s="3"/>
    </row>
  </sheetData>
  <mergeCells count="4">
    <mergeCell ref="C2:E2"/>
    <mergeCell ref="C6:D6"/>
    <mergeCell ref="P2:Q2"/>
    <mergeCell ref="P6:Q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0093F-1CBE-4840-AD51-B761C0FA1DA8}">
  <dimension ref="A3:BJ22"/>
  <sheetViews>
    <sheetView showGridLines="0" tabSelected="1" topLeftCell="Y1" workbookViewId="0">
      <selection activeCell="D21" sqref="D21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408</v>
      </c>
      <c r="C3" s="9"/>
      <c r="D3" s="9"/>
      <c r="E3" s="9"/>
      <c r="F3" s="9"/>
      <c r="H3" s="9" t="s">
        <v>409</v>
      </c>
      <c r="I3" s="9"/>
      <c r="J3" s="9"/>
      <c r="K3" s="9"/>
      <c r="L3" s="9"/>
      <c r="N3" s="11" t="s">
        <v>410</v>
      </c>
      <c r="O3" s="11"/>
      <c r="P3" s="11"/>
      <c r="Q3" s="11"/>
      <c r="R3" s="11"/>
      <c r="S3" s="11"/>
      <c r="T3" s="11"/>
      <c r="V3" s="9" t="s">
        <v>411</v>
      </c>
      <c r="W3" s="9"/>
      <c r="X3" s="9"/>
      <c r="Y3" s="9"/>
      <c r="AA3" s="9" t="s">
        <v>412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413</v>
      </c>
      <c r="C4" s="15" t="s">
        <v>414</v>
      </c>
      <c r="D4" s="14" t="s">
        <v>415</v>
      </c>
      <c r="E4" s="15" t="s">
        <v>416</v>
      </c>
      <c r="F4" s="14" t="s">
        <v>417</v>
      </c>
      <c r="H4" s="16" t="s">
        <v>418</v>
      </c>
      <c r="I4" s="17" t="s">
        <v>419</v>
      </c>
      <c r="J4" s="16" t="s">
        <v>420</v>
      </c>
      <c r="K4" s="17" t="s">
        <v>421</v>
      </c>
      <c r="L4" s="16" t="s">
        <v>422</v>
      </c>
      <c r="N4" s="18" t="s">
        <v>423</v>
      </c>
      <c r="O4" s="19" t="s">
        <v>424</v>
      </c>
      <c r="P4" s="18" t="s">
        <v>425</v>
      </c>
      <c r="Q4" s="19" t="s">
        <v>426</v>
      </c>
      <c r="R4" s="18" t="s">
        <v>427</v>
      </c>
      <c r="S4" s="19" t="s">
        <v>428</v>
      </c>
      <c r="T4" s="18" t="s">
        <v>429</v>
      </c>
      <c r="V4" s="19" t="s">
        <v>430</v>
      </c>
      <c r="W4" s="18" t="s">
        <v>431</v>
      </c>
      <c r="X4" s="19" t="s">
        <v>432</v>
      </c>
      <c r="Y4" s="18" t="s">
        <v>433</v>
      </c>
      <c r="AA4" s="20" t="s">
        <v>232</v>
      </c>
      <c r="AB4" s="21" t="s">
        <v>308</v>
      </c>
      <c r="AC4" s="20" t="s">
        <v>318</v>
      </c>
      <c r="AD4" s="21" t="s">
        <v>340</v>
      </c>
      <c r="AE4" s="20" t="s">
        <v>351</v>
      </c>
      <c r="AF4" s="21" t="s">
        <v>359</v>
      </c>
      <c r="AG4" s="20" t="s">
        <v>368</v>
      </c>
      <c r="AH4" s="21" t="s">
        <v>379</v>
      </c>
      <c r="AI4" s="20" t="s">
        <v>400</v>
      </c>
      <c r="AJ4" s="22"/>
      <c r="AK4" s="21" t="s">
        <v>398</v>
      </c>
      <c r="AL4" s="20" t="s">
        <v>399</v>
      </c>
    </row>
    <row r="5" spans="1:62" ht="63" x14ac:dyDescent="0.2">
      <c r="A5" s="23" t="s">
        <v>434</v>
      </c>
      <c r="B5" s="18" t="s">
        <v>435</v>
      </c>
      <c r="C5" s="24" t="s">
        <v>436</v>
      </c>
      <c r="D5" s="25" t="s">
        <v>437</v>
      </c>
      <c r="E5" s="19" t="s">
        <v>438</v>
      </c>
      <c r="F5" s="18" t="s">
        <v>435</v>
      </c>
      <c r="H5" s="19" t="s">
        <v>439</v>
      </c>
      <c r="I5" s="18" t="s">
        <v>440</v>
      </c>
      <c r="J5" s="19" t="s">
        <v>441</v>
      </c>
      <c r="K5" s="18" t="s">
        <v>442</v>
      </c>
      <c r="L5" s="19" t="s">
        <v>443</v>
      </c>
      <c r="N5" s="18" t="s">
        <v>444</v>
      </c>
      <c r="O5" s="19" t="s">
        <v>445</v>
      </c>
      <c r="P5" s="18" t="s">
        <v>446</v>
      </c>
      <c r="Q5" s="19" t="s">
        <v>447</v>
      </c>
      <c r="R5" s="18" t="s">
        <v>448</v>
      </c>
      <c r="S5" s="19" t="s">
        <v>449</v>
      </c>
      <c r="T5" s="18" t="s">
        <v>450</v>
      </c>
      <c r="V5" s="19" t="s">
        <v>451</v>
      </c>
      <c r="W5" s="18" t="s">
        <v>452</v>
      </c>
      <c r="X5" s="19" t="s">
        <v>453</v>
      </c>
      <c r="Y5" s="18" t="s">
        <v>454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1.7233913865262589</v>
      </c>
      <c r="C7" s="31">
        <f>(sheet!D18-sheet!D15)/sheet!D35</f>
        <v>1.4672282975563655</v>
      </c>
      <c r="D7" s="31">
        <f>sheet!D12/sheet!D35</f>
        <v>0.66917240448224646</v>
      </c>
      <c r="E7" s="31">
        <f>Sheet2!D20/sheet!D35</f>
        <v>0.88535709464020518</v>
      </c>
      <c r="F7" s="31">
        <f>sheet!D18/sheet!D35</f>
        <v>1.7233913865262589</v>
      </c>
      <c r="G7" s="29"/>
      <c r="H7" s="32">
        <f>Sheet1!D33/sheet!D51</f>
        <v>3.7265399869999348E-2</v>
      </c>
      <c r="I7" s="32">
        <f>Sheet1!D33/Sheet1!D12</f>
        <v>0.18789884707811774</v>
      </c>
      <c r="J7" s="32">
        <f>Sheet1!D12/sheet!D27</f>
        <v>0.16421027145160022</v>
      </c>
      <c r="K7" s="32">
        <f>Sheet1!D30/sheet!D27</f>
        <v>3.0854920684140433E-2</v>
      </c>
      <c r="L7" s="32">
        <f>Sheet1!D38</f>
        <v>0.25</v>
      </c>
      <c r="M7" s="29"/>
      <c r="N7" s="32">
        <f>sheet!D40/sheet!D27</f>
        <v>0.17202249601243735</v>
      </c>
      <c r="O7" s="32">
        <f>sheet!D51/sheet!D27</f>
        <v>0.827977716374387</v>
      </c>
      <c r="P7" s="32">
        <f>sheet!D40/sheet!D51</f>
        <v>0.20776222911614434</v>
      </c>
      <c r="Q7" s="31">
        <f>Sheet1!D24/Sheet1!D26</f>
        <v>-65.145228215767645</v>
      </c>
      <c r="R7" s="31">
        <f>ABS(Sheet2!D20/(Sheet1!D26+Sheet2!D30))</f>
        <v>1.7236608316248752</v>
      </c>
      <c r="S7" s="31">
        <f>sheet!D40/Sheet1!D43</f>
        <v>3.8237065852150143</v>
      </c>
      <c r="T7" s="31">
        <f>Sheet2!D20/sheet!D40</f>
        <v>0.20241521379741195</v>
      </c>
      <c r="V7" s="31">
        <f>ABS(Sheet1!D15/sheet!D15)</f>
        <v>10.311605354695899</v>
      </c>
      <c r="W7" s="31">
        <f>Sheet1!D12/sheet!D14</f>
        <v>8.5185152540131988</v>
      </c>
      <c r="X7" s="31">
        <f>Sheet1!D12/sheet!D27</f>
        <v>0.16421027145160022</v>
      </c>
      <c r="Y7" s="31">
        <f>Sheet1!D12/(sheet!D18-sheet!D35)</f>
        <v>5.7718769129701242</v>
      </c>
      <c r="AA7" s="17">
        <f>Sheet1!D43</f>
        <v>211.82300000000001</v>
      </c>
      <c r="AB7" s="17" t="str">
        <f>Sheet3!D17</f>
        <v>14.4x</v>
      </c>
      <c r="AC7" s="17" t="str">
        <f>Sheet3!D18</f>
        <v>1,103.8x</v>
      </c>
      <c r="AD7" s="17" t="str">
        <f>Sheet3!D20</f>
        <v>-9.3x</v>
      </c>
      <c r="AE7" s="17" t="str">
        <f>Sheet3!D21</f>
        <v>0.7x</v>
      </c>
      <c r="AF7" s="17" t="str">
        <f>Sheet3!D22</f>
        <v>3.6x</v>
      </c>
      <c r="AG7" s="17" t="str">
        <f>Sheet3!D24</f>
        <v>32.7x</v>
      </c>
      <c r="AH7" s="17" t="str">
        <f>Sheet3!D25</f>
        <v>0.7x</v>
      </c>
      <c r="AI7" s="17" t="str">
        <f>Sheet3!D31</f>
        <v/>
      </c>
      <c r="AK7" s="17">
        <f>Sheet3!D29</f>
        <v>8.6999999999999993</v>
      </c>
      <c r="AL7" s="17">
        <f>Sheet3!D30</f>
        <v>4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2.2182648932538158</v>
      </c>
      <c r="C8" s="34">
        <f>(sheet!E18-sheet!E15)/sheet!E35</f>
        <v>1.7637903188704787</v>
      </c>
      <c r="D8" s="34">
        <f>sheet!E12/sheet!E35</f>
        <v>0.49013654116695604</v>
      </c>
      <c r="E8" s="34">
        <f>Sheet2!E20/sheet!E35</f>
        <v>0.52539656019893999</v>
      </c>
      <c r="F8" s="34">
        <f>sheet!E18/sheet!E35</f>
        <v>2.2182648932538158</v>
      </c>
      <c r="G8" s="29"/>
      <c r="H8" s="35">
        <f>Sheet1!E33/sheet!E51</f>
        <v>2.4275541525368358E-2</v>
      </c>
      <c r="I8" s="35">
        <f>Sheet1!E33/Sheet1!E12</f>
        <v>0.11836926607170088</v>
      </c>
      <c r="J8" s="35">
        <f>Sheet1!E12/sheet!E27</f>
        <v>0.12984249604852346</v>
      </c>
      <c r="K8" s="35">
        <f>Sheet1!E30/sheet!E27</f>
        <v>1.6839990274376434E-2</v>
      </c>
      <c r="L8" s="35">
        <f>Sheet1!E38</f>
        <v>0.22</v>
      </c>
      <c r="M8" s="29"/>
      <c r="N8" s="35">
        <f>sheet!E40/sheet!E27</f>
        <v>0.36687864173157586</v>
      </c>
      <c r="O8" s="35">
        <f>sheet!E51/sheet!E27</f>
        <v>0.63312124041064943</v>
      </c>
      <c r="P8" s="35">
        <f>sheet!E40/sheet!E51</f>
        <v>0.57947612292017614</v>
      </c>
      <c r="Q8" s="34">
        <f>Sheet1!E24/Sheet1!E26</f>
        <v>-3.5802006034412464</v>
      </c>
      <c r="R8" s="34">
        <f>ABS(Sheet2!E20/(Sheet1!E26+Sheet2!E30))</f>
        <v>0.48809253339871739</v>
      </c>
      <c r="S8" s="34">
        <f>sheet!E40/Sheet1!E43</f>
        <v>10.526487893953739</v>
      </c>
      <c r="T8" s="34">
        <f>Sheet2!E20/sheet!E40</f>
        <v>6.9704612397535032E-2</v>
      </c>
      <c r="U8" s="12"/>
      <c r="V8" s="34">
        <f>ABS(Sheet1!E15/sheet!E15)</f>
        <v>3.8205313996792634</v>
      </c>
      <c r="W8" s="34">
        <f>Sheet1!E12/sheet!E14</f>
        <v>2.6358820742754059</v>
      </c>
      <c r="X8" s="34">
        <f>Sheet1!E12/sheet!E27</f>
        <v>0.12984249604852346</v>
      </c>
      <c r="Y8" s="34">
        <f>Sheet1!E12/(sheet!E18-sheet!E35)</f>
        <v>2.1896686741001332</v>
      </c>
      <c r="Z8" s="12"/>
      <c r="AA8" s="36">
        <f>Sheet1!E43</f>
        <v>295.72000000000003</v>
      </c>
      <c r="AB8" s="36" t="str">
        <f>Sheet3!E17</f>
        <v>17.1x</v>
      </c>
      <c r="AC8" s="36" t="str">
        <f>Sheet3!E18</f>
        <v>103.2x</v>
      </c>
      <c r="AD8" s="36" t="str">
        <f>Sheet3!E20</f>
        <v>-10.6x</v>
      </c>
      <c r="AE8" s="36" t="str">
        <f>Sheet3!E21</f>
        <v>0.8x</v>
      </c>
      <c r="AF8" s="36" t="str">
        <f>Sheet3!E22</f>
        <v>4.4x</v>
      </c>
      <c r="AG8" s="36" t="str">
        <f>Sheet3!E24</f>
        <v>22.4x</v>
      </c>
      <c r="AH8" s="36" t="str">
        <f>Sheet3!E25</f>
        <v>0.8x</v>
      </c>
      <c r="AI8" s="36" t="str">
        <f>Sheet3!E31</f>
        <v/>
      </c>
      <c r="AK8" s="36">
        <f>Sheet3!E29</f>
        <v>5.6</v>
      </c>
      <c r="AL8" s="36">
        <f>Sheet3!E30</f>
        <v>4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2.9759159476697752</v>
      </c>
      <c r="C9" s="31">
        <f>(sheet!F18-sheet!F15)/sheet!F35</f>
        <v>2.5240851772275783</v>
      </c>
      <c r="D9" s="31">
        <f>sheet!F12/sheet!F35</f>
        <v>1.7371744828284419</v>
      </c>
      <c r="E9" s="31">
        <f>Sheet2!F20/sheet!F35</f>
        <v>2.2285858915373971</v>
      </c>
      <c r="F9" s="31">
        <f>sheet!F18/sheet!F35</f>
        <v>2.9759159476697752</v>
      </c>
      <c r="G9" s="29"/>
      <c r="H9" s="32">
        <f>Sheet1!F33/sheet!F51</f>
        <v>-6.9235213520036989E-2</v>
      </c>
      <c r="I9" s="32">
        <f>Sheet1!F33/Sheet1!F12</f>
        <v>-0.17279286123543619</v>
      </c>
      <c r="J9" s="32">
        <f>Sheet1!F12/sheet!F27</f>
        <v>0.25102280906469215</v>
      </c>
      <c r="K9" s="32">
        <f>Sheet1!F30/sheet!F27</f>
        <v>-4.1561547502912931E-2</v>
      </c>
      <c r="L9" s="32">
        <f>Sheet1!F38</f>
        <v>-0.61</v>
      </c>
      <c r="M9" s="29"/>
      <c r="N9" s="32">
        <f>sheet!F40/sheet!F27</f>
        <v>0.3735131704173652</v>
      </c>
      <c r="O9" s="32">
        <f>sheet!F51/sheet!F27</f>
        <v>0.6264868295826348</v>
      </c>
      <c r="P9" s="32">
        <f>sheet!F40/sheet!F51</f>
        <v>0.59620274965109721</v>
      </c>
      <c r="Q9" s="31">
        <f>Sheet1!F24/Sheet1!F26</f>
        <v>2.3713529921942755</v>
      </c>
      <c r="R9" s="31">
        <f>ABS(Sheet2!F20/(Sheet1!F26+Sheet2!F30))</f>
        <v>8.0054712818316265</v>
      </c>
      <c r="S9" s="31">
        <f>sheet!F40/Sheet1!F43</f>
        <v>3.8806184770003864</v>
      </c>
      <c r="T9" s="31">
        <f>Sheet2!F20/sheet!F40</f>
        <v>0.28191687067728488</v>
      </c>
      <c r="V9" s="31">
        <f>ABS(Sheet1!F15/sheet!F15)</f>
        <v>6.6509271430847674</v>
      </c>
      <c r="W9" s="31">
        <f>Sheet1!F12/sheet!F14</f>
        <v>12.062508620029117</v>
      </c>
      <c r="X9" s="31">
        <f>Sheet1!F12/sheet!F27</f>
        <v>0.25102280906469215</v>
      </c>
      <c r="Y9" s="31">
        <f>Sheet1!F12/(sheet!F18-sheet!F35)</f>
        <v>2.6887294836979727</v>
      </c>
      <c r="AA9" s="17">
        <f>Sheet1!F43</f>
        <v>905.45</v>
      </c>
      <c r="AB9" s="17" t="str">
        <f>Sheet3!F17</f>
        <v>4.0x</v>
      </c>
      <c r="AC9" s="17" t="str">
        <f>Sheet3!F18</f>
        <v>23.6x</v>
      </c>
      <c r="AD9" s="17" t="str">
        <f>Sheet3!F20</f>
        <v>10.5x</v>
      </c>
      <c r="AE9" s="17" t="str">
        <f>Sheet3!F21</f>
        <v>0.5x</v>
      </c>
      <c r="AF9" s="17" t="str">
        <f>Sheet3!F22</f>
        <v>1.5x</v>
      </c>
      <c r="AG9" s="17" t="str">
        <f>Sheet3!F24</f>
        <v>18.0x</v>
      </c>
      <c r="AH9" s="17" t="str">
        <f>Sheet3!F25</f>
        <v>0.5x</v>
      </c>
      <c r="AI9" s="17" t="str">
        <f>Sheet3!F31</f>
        <v/>
      </c>
      <c r="AK9" s="17">
        <f>Sheet3!F29</f>
        <v>5.6</v>
      </c>
      <c r="AL9" s="17">
        <f>Sheet3!F30</f>
        <v>6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6.7720522938239336</v>
      </c>
      <c r="C10" s="34">
        <f>(sheet!G18-sheet!G15)/sheet!G35</f>
        <v>6.3132351462752583</v>
      </c>
      <c r="D10" s="34">
        <f>sheet!G12/sheet!G35</f>
        <v>2.0117749070071378</v>
      </c>
      <c r="E10" s="34">
        <f>Sheet2!G20/sheet!G35</f>
        <v>1.0214470024462987</v>
      </c>
      <c r="F10" s="34">
        <f>sheet!G18/sheet!G35</f>
        <v>6.7720522938239336</v>
      </c>
      <c r="G10" s="29"/>
      <c r="H10" s="35">
        <f>Sheet1!G33/sheet!G51</f>
        <v>-0.18241765460610726</v>
      </c>
      <c r="I10" s="35">
        <f>Sheet1!G33/Sheet1!G12</f>
        <v>-0.42814886981191075</v>
      </c>
      <c r="J10" s="35">
        <f>Sheet1!G12/sheet!G27</f>
        <v>0.25162133193086439</v>
      </c>
      <c r="K10" s="35">
        <f>Sheet1!G30/sheet!G27</f>
        <v>-0.10260100522397858</v>
      </c>
      <c r="L10" s="35">
        <f>Sheet1!G38</f>
        <v>0.17</v>
      </c>
      <c r="M10" s="29"/>
      <c r="N10" s="35">
        <f>sheet!G40/sheet!G27</f>
        <v>0.40942454764375402</v>
      </c>
      <c r="O10" s="35">
        <f>sheet!G51/sheet!G27</f>
        <v>0.59057545235624609</v>
      </c>
      <c r="P10" s="35">
        <f>sheet!G40/sheet!G51</f>
        <v>0.69326374133949198</v>
      </c>
      <c r="Q10" s="34">
        <f>Sheet1!G24/Sheet1!G26</f>
        <v>-2.6347171173224679</v>
      </c>
      <c r="R10" s="34">
        <f>ABS(Sheet2!G20/(Sheet1!G26+Sheet2!G30))</f>
        <v>4.5536082762999417</v>
      </c>
      <c r="S10" s="34">
        <f>sheet!G40/Sheet1!G43</f>
        <v>4.2077457505899707</v>
      </c>
      <c r="T10" s="34">
        <f>Sheet2!G20/sheet!G40</f>
        <v>0.14441432950130306</v>
      </c>
      <c r="U10" s="12"/>
      <c r="V10" s="34">
        <f>ABS(Sheet1!G15/sheet!G15)</f>
        <v>5.2988793280533173</v>
      </c>
      <c r="W10" s="34">
        <f>Sheet1!G12/sheet!G14</f>
        <v>5.3332519600260051</v>
      </c>
      <c r="X10" s="34">
        <f>Sheet1!G12/sheet!G27</f>
        <v>0.25162133193086439</v>
      </c>
      <c r="Y10" s="34">
        <f>Sheet1!G12/(sheet!G18-sheet!G35)</f>
        <v>0.75309345292156726</v>
      </c>
      <c r="Z10" s="12"/>
      <c r="AA10" s="36">
        <f>Sheet1!G43</f>
        <v>802.58199999999999</v>
      </c>
      <c r="AB10" s="36" t="str">
        <f>Sheet3!G17</f>
        <v>8.8x</v>
      </c>
      <c r="AC10" s="36" t="str">
        <f>Sheet3!G18</f>
        <v>-28.9x</v>
      </c>
      <c r="AD10" s="36" t="str">
        <f>Sheet3!G20</f>
        <v>11.8x</v>
      </c>
      <c r="AE10" s="36" t="str">
        <f>Sheet3!G21</f>
        <v>0.9x</v>
      </c>
      <c r="AF10" s="36" t="str">
        <f>Sheet3!G22</f>
        <v>3.0x</v>
      </c>
      <c r="AG10" s="36" t="str">
        <f>Sheet3!G24</f>
        <v>-7.5x</v>
      </c>
      <c r="AH10" s="36" t="str">
        <f>Sheet3!G25</f>
        <v>1.1x</v>
      </c>
      <c r="AI10" s="36" t="str">
        <f>Sheet3!G31</f>
        <v/>
      </c>
      <c r="AK10" s="36">
        <f>Sheet3!G29</f>
        <v>6.9</v>
      </c>
      <c r="AL10" s="36">
        <f>Sheet3!G30</f>
        <v>5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4.1650588738081549</v>
      </c>
      <c r="C11" s="31">
        <f>(sheet!H18-sheet!H15)/sheet!H35</f>
        <v>3.8086755972117832</v>
      </c>
      <c r="D11" s="31">
        <f>sheet!H12/sheet!H35</f>
        <v>2.9032597963364131</v>
      </c>
      <c r="E11" s="31">
        <f>Sheet2!H20/sheet!H35</f>
        <v>1.6738892081878067</v>
      </c>
      <c r="F11" s="31">
        <f>sheet!H18/sheet!H35</f>
        <v>4.1650588738081549</v>
      </c>
      <c r="G11" s="29"/>
      <c r="H11" s="32">
        <f>Sheet1!H33/sheet!H51</f>
        <v>0.10273802776311942</v>
      </c>
      <c r="I11" s="32">
        <f>Sheet1!H33/Sheet1!H12</f>
        <v>0.20528920962030903</v>
      </c>
      <c r="J11" s="32">
        <f>Sheet1!H12/sheet!H27</f>
        <v>0.33047332269296342</v>
      </c>
      <c r="K11" s="32">
        <f>Sheet1!H30/sheet!H27</f>
        <v>7.9851488643762791E-2</v>
      </c>
      <c r="L11" s="32">
        <f>Sheet1!H38</f>
        <v>0.64</v>
      </c>
      <c r="M11" s="29"/>
      <c r="N11" s="32">
        <f>sheet!H40/sheet!H27</f>
        <v>0.33965437439913837</v>
      </c>
      <c r="O11" s="32">
        <f>sheet!H51/sheet!H27</f>
        <v>0.66034562560086163</v>
      </c>
      <c r="P11" s="32">
        <f>sheet!H40/sheet!H51</f>
        <v>0.51435848324137845</v>
      </c>
      <c r="Q11" s="31">
        <f>Sheet1!H24/Sheet1!H26</f>
        <v>-13.976439959897805</v>
      </c>
      <c r="R11" s="31">
        <f>ABS(Sheet2!H20/(Sheet1!H26+Sheet2!H30))</f>
        <v>1.5078395373936178</v>
      </c>
      <c r="S11" s="31">
        <f>sheet!H40/Sheet1!H43</f>
        <v>2.0691752876907885</v>
      </c>
      <c r="T11" s="31">
        <f>Sheet2!H20/sheet!H40</f>
        <v>0.42313535252990653</v>
      </c>
      <c r="V11" s="31">
        <f>ABS(Sheet1!H15/sheet!H15)</f>
        <v>4.5531218082049039</v>
      </c>
      <c r="W11" s="31">
        <f>Sheet1!H12/sheet!H14</f>
        <v>6.7422724057638792</v>
      </c>
      <c r="X11" s="31">
        <f>Sheet1!H12/sheet!H27</f>
        <v>0.33047332269296342</v>
      </c>
      <c r="Y11" s="31">
        <f>Sheet1!H12/(sheet!H18-sheet!H35)</f>
        <v>1.2160874306355502</v>
      </c>
      <c r="AA11" s="17" t="str">
        <f>Sheet1!H43</f>
        <v>1,297.313</v>
      </c>
      <c r="AB11" s="17" t="str">
        <f>Sheet3!H17</f>
        <v>4.3x</v>
      </c>
      <c r="AC11" s="17" t="str">
        <f>Sheet3!H18</f>
        <v>6.0x</v>
      </c>
      <c r="AD11" s="17" t="str">
        <f>Sheet3!H20</f>
        <v>9.7x</v>
      </c>
      <c r="AE11" s="17" t="str">
        <f>Sheet3!H21</f>
        <v>0.8x</v>
      </c>
      <c r="AF11" s="17" t="str">
        <f>Sheet3!H22</f>
        <v>2.1x</v>
      </c>
      <c r="AG11" s="17" t="str">
        <f>Sheet3!H24</f>
        <v>12.5x</v>
      </c>
      <c r="AH11" s="17" t="str">
        <f>Sheet3!H25</f>
        <v>1.4x</v>
      </c>
      <c r="AI11" s="17">
        <f>Sheet3!H31</f>
        <v>0.12</v>
      </c>
      <c r="AK11" s="17">
        <f>Sheet3!H29</f>
        <v>7.7</v>
      </c>
      <c r="AL11" s="17">
        <f>Sheet3!H30</f>
        <v>7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2.9169552068237095</v>
      </c>
      <c r="C12" s="34">
        <f>(sheet!I18-sheet!I15)/sheet!I35</f>
        <v>2.5916506668127255</v>
      </c>
      <c r="D12" s="34">
        <f>sheet!I12/sheet!I35</f>
        <v>1.6476676727947217</v>
      </c>
      <c r="E12" s="34">
        <f>Sheet2!I20/sheet!I35</f>
        <v>0.96252555412292917</v>
      </c>
      <c r="F12" s="34">
        <f>sheet!I18/sheet!I35</f>
        <v>2.9169552068237095</v>
      </c>
      <c r="G12" s="29"/>
      <c r="H12" s="35">
        <f>Sheet1!I33/sheet!I51</f>
        <v>4.6702435687214876E-2</v>
      </c>
      <c r="I12" s="35">
        <f>Sheet1!I33/Sheet1!I12</f>
        <v>0.11349735967740431</v>
      </c>
      <c r="J12" s="35">
        <f>Sheet1!I12/sheet!I27</f>
        <v>0.29075937347700903</v>
      </c>
      <c r="K12" s="35">
        <f>Sheet1!I30/sheet!I27</f>
        <v>3.6301315074147904E-2</v>
      </c>
      <c r="L12" s="35">
        <f>Sheet1!I38</f>
        <v>0.37</v>
      </c>
      <c r="M12" s="29"/>
      <c r="N12" s="35">
        <f>sheet!I40/sheet!I27</f>
        <v>0.29338971928329377</v>
      </c>
      <c r="O12" s="35">
        <f>sheet!I51/sheet!I27</f>
        <v>0.70661028071670628</v>
      </c>
      <c r="P12" s="35">
        <f>sheet!I40/sheet!I51</f>
        <v>0.4152072610459504</v>
      </c>
      <c r="Q12" s="34">
        <f>Sheet1!I24/Sheet1!I26</f>
        <v>-9.7101027771703485</v>
      </c>
      <c r="R12" s="34">
        <f>ABS(Sheet2!I20/(Sheet1!I26+Sheet2!I30))</f>
        <v>0.99550789563129827</v>
      </c>
      <c r="S12" s="34">
        <f>sheet!I40/Sheet1!I43</f>
        <v>2.9148969049406155</v>
      </c>
      <c r="T12" s="34">
        <f>Sheet2!I20/sheet!I40</f>
        <v>0.27357741946613412</v>
      </c>
      <c r="U12" s="12"/>
      <c r="V12" s="34">
        <f>ABS(Sheet1!I15/sheet!I15)</f>
        <v>6.0226892132949867</v>
      </c>
      <c r="W12" s="34">
        <f>Sheet1!I12/sheet!I14</f>
        <v>6.8745738769029598</v>
      </c>
      <c r="X12" s="34">
        <f>Sheet1!I12/sheet!I27</f>
        <v>0.29075937347700903</v>
      </c>
      <c r="Y12" s="34">
        <f>Sheet1!I12/(sheet!I18-sheet!I35)</f>
        <v>1.818900270665776</v>
      </c>
      <c r="Z12" s="12"/>
      <c r="AA12" s="36">
        <f>Sheet1!I43</f>
        <v>815.36400000000003</v>
      </c>
      <c r="AB12" s="36" t="str">
        <f>Sheet3!I17</f>
        <v>3.3x</v>
      </c>
      <c r="AC12" s="36" t="str">
        <f>Sheet3!I18</f>
        <v>5.3x</v>
      </c>
      <c r="AD12" s="36" t="str">
        <f>Sheet3!I20</f>
        <v>-22.5x</v>
      </c>
      <c r="AE12" s="36" t="str">
        <f>Sheet3!I21</f>
        <v>0.5x</v>
      </c>
      <c r="AF12" s="36" t="str">
        <f>Sheet3!I22</f>
        <v>1.4x</v>
      </c>
      <c r="AG12" s="36" t="str">
        <f>Sheet3!I24</f>
        <v>10.1x</v>
      </c>
      <c r="AH12" s="36" t="str">
        <f>Sheet3!I25</f>
        <v>0.8x</v>
      </c>
      <c r="AI12" s="36">
        <f>Sheet3!I31</f>
        <v>0.12</v>
      </c>
      <c r="AK12" s="36">
        <f>Sheet3!I29</f>
        <v>7</v>
      </c>
      <c r="AL12" s="36">
        <f>Sheet3!I30</f>
        <v>3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1.4366452689723255</v>
      </c>
      <c r="C13" s="31">
        <f>(sheet!J18-sheet!J15)/sheet!J35</f>
        <v>1.0790073607050807</v>
      </c>
      <c r="D13" s="31">
        <f>sheet!J12/sheet!J35</f>
        <v>0.41390163166960531</v>
      </c>
      <c r="E13" s="31">
        <f>Sheet2!J20/sheet!J35</f>
        <v>0.93258581340498115</v>
      </c>
      <c r="F13" s="31">
        <f>sheet!J18/sheet!J35</f>
        <v>1.4366452689723255</v>
      </c>
      <c r="G13" s="29"/>
      <c r="H13" s="32">
        <f>Sheet1!J33/sheet!J51</f>
        <v>3.8920233234667791E-2</v>
      </c>
      <c r="I13" s="32">
        <f>Sheet1!J33/Sheet1!J12</f>
        <v>8.8368287185947345E-2</v>
      </c>
      <c r="J13" s="32">
        <f>Sheet1!J12/sheet!J27</f>
        <v>0.27362233807152658</v>
      </c>
      <c r="K13" s="32">
        <f>Sheet1!J30/sheet!J27</f>
        <v>2.7348550847669916E-2</v>
      </c>
      <c r="L13" s="32">
        <f>Sheet1!J38</f>
        <v>0.3</v>
      </c>
      <c r="M13" s="29"/>
      <c r="N13" s="32">
        <f>sheet!J40/sheet!J27</f>
        <v>0.37874120112781429</v>
      </c>
      <c r="O13" s="32">
        <f>sheet!J51/sheet!J27</f>
        <v>0.62125879887218571</v>
      </c>
      <c r="P13" s="32">
        <f>sheet!J40/sheet!J51</f>
        <v>0.60963515014253244</v>
      </c>
      <c r="Q13" s="31">
        <f>Sheet1!J24/Sheet1!J26</f>
        <v>-9.6027206831496379</v>
      </c>
      <c r="R13" s="31">
        <f>ABS(Sheet2!J20/(Sheet1!J26+Sheet2!J30))</f>
        <v>2.4480108997285086</v>
      </c>
      <c r="S13" s="31">
        <f>sheet!J40/Sheet1!J43</f>
        <v>4.5832253266472476</v>
      </c>
      <c r="T13" s="31">
        <f>Sheet2!J20/sheet!J40</f>
        <v>0.21549312666894777</v>
      </c>
      <c r="V13" s="31">
        <f>ABS(Sheet1!J15/sheet!J15)</f>
        <v>4.9246568276970901</v>
      </c>
      <c r="W13" s="31">
        <f>Sheet1!J12/sheet!J14</f>
        <v>8.2388619586861633</v>
      </c>
      <c r="X13" s="31">
        <f>Sheet1!J12/sheet!J27</f>
        <v>0.27362233807152658</v>
      </c>
      <c r="Y13" s="31">
        <f>Sheet1!J12/(sheet!J18-sheet!J35)</f>
        <v>7.1603725759835912</v>
      </c>
      <c r="AA13" s="17">
        <f>Sheet1!J43</f>
        <v>742.23800000000006</v>
      </c>
      <c r="AB13" s="17" t="str">
        <f>Sheet3!J17</f>
        <v>9.9x</v>
      </c>
      <c r="AC13" s="17" t="str">
        <f>Sheet3!J18</f>
        <v>21.8x</v>
      </c>
      <c r="AD13" s="17" t="str">
        <f>Sheet3!J20</f>
        <v>-15.5x</v>
      </c>
      <c r="AE13" s="17" t="str">
        <f>Sheet3!J21</f>
        <v>1.1x</v>
      </c>
      <c r="AF13" s="17" t="str">
        <f>Sheet3!J22</f>
        <v>2.9x</v>
      </c>
      <c r="AG13" s="17" t="str">
        <f>Sheet3!J24</f>
        <v>44.3x</v>
      </c>
      <c r="AH13" s="17" t="str">
        <f>Sheet3!J25</f>
        <v>1.2x</v>
      </c>
      <c r="AI13" s="17">
        <f>Sheet3!J31</f>
        <v>0.12</v>
      </c>
      <c r="AK13" s="17">
        <f>Sheet3!J29</f>
        <v>5.5</v>
      </c>
      <c r="AL13" s="17">
        <f>Sheet3!J30</f>
        <v>3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1.4265373294086166</v>
      </c>
      <c r="C14" s="34">
        <f>(sheet!K18-sheet!K15)/sheet!K35</f>
        <v>0.99403666042279903</v>
      </c>
      <c r="D14" s="34">
        <f>sheet!K12/sheet!K35</f>
        <v>0.2408081348675408</v>
      </c>
      <c r="E14" s="34">
        <f>Sheet2!K20/sheet!K35</f>
        <v>0.96340246186780842</v>
      </c>
      <c r="F14" s="34">
        <f>sheet!K18/sheet!K35</f>
        <v>1.4265373294086166</v>
      </c>
      <c r="G14" s="29"/>
      <c r="H14" s="35">
        <f>Sheet1!K33/sheet!K51</f>
        <v>3.7539633587364653E-2</v>
      </c>
      <c r="I14" s="35">
        <f>Sheet1!K33/Sheet1!K12</f>
        <v>8.2683098935847105E-2</v>
      </c>
      <c r="J14" s="35">
        <f>Sheet1!K12/sheet!K27</f>
        <v>0.2892275512793348</v>
      </c>
      <c r="K14" s="35">
        <f>Sheet1!K30/sheet!K27</f>
        <v>2.6784401048083321E-2</v>
      </c>
      <c r="L14" s="35">
        <f>Sheet1!K38</f>
        <v>0.28999999999999998</v>
      </c>
      <c r="M14" s="29"/>
      <c r="N14" s="35">
        <f>sheet!K40/sheet!K27</f>
        <v>0.36296047797730119</v>
      </c>
      <c r="O14" s="35">
        <f>sheet!K51/sheet!K27</f>
        <v>0.63703952202269887</v>
      </c>
      <c r="P14" s="35">
        <f>sheet!K40/sheet!K51</f>
        <v>0.56976131845767686</v>
      </c>
      <c r="Q14" s="34">
        <f>Sheet1!K24/Sheet1!K26</f>
        <v>-10.287647222281597</v>
      </c>
      <c r="R14" s="34">
        <f>ABS(Sheet2!K20/(Sheet1!K26+Sheet2!K30))</f>
        <v>1.0455283348724829</v>
      </c>
      <c r="S14" s="34">
        <f>sheet!K40/Sheet1!K43</f>
        <v>3.7059436083643877</v>
      </c>
      <c r="T14" s="34">
        <f>Sheet2!K20/sheet!K40</f>
        <v>0.22088185003469463</v>
      </c>
      <c r="U14" s="12"/>
      <c r="V14" s="34">
        <f>ABS(Sheet1!K15/sheet!K15)</f>
        <v>4.3138582711267723</v>
      </c>
      <c r="W14" s="34">
        <f>Sheet1!K12/sheet!K14</f>
        <v>7.5300837754007581</v>
      </c>
      <c r="X14" s="34">
        <f>Sheet1!K12/sheet!K27</f>
        <v>0.2892275512793348</v>
      </c>
      <c r="Y14" s="34">
        <f>Sheet1!K12/(sheet!K18-sheet!K35)</f>
        <v>8.1483748125748914</v>
      </c>
      <c r="Z14" s="12"/>
      <c r="AA14" s="36">
        <f>Sheet1!K43</f>
        <v>879.63400000000001</v>
      </c>
      <c r="AB14" s="36" t="str">
        <f>Sheet3!K17</f>
        <v>11.1x</v>
      </c>
      <c r="AC14" s="36" t="str">
        <f>Sheet3!K18</f>
        <v>20.1x</v>
      </c>
      <c r="AD14" s="36" t="str">
        <f>Sheet3!K20</f>
        <v>-139.8x</v>
      </c>
      <c r="AE14" s="36" t="str">
        <f>Sheet3!K21</f>
        <v>1.5x</v>
      </c>
      <c r="AF14" s="36" t="str">
        <f>Sheet3!K22</f>
        <v>3.5x</v>
      </c>
      <c r="AG14" s="36" t="str">
        <f>Sheet3!K24</f>
        <v>44.6x</v>
      </c>
      <c r="AH14" s="36" t="str">
        <f>Sheet3!K25</f>
        <v>1.7x</v>
      </c>
      <c r="AI14" s="36">
        <f>Sheet3!K31</f>
        <v>0.16</v>
      </c>
      <c r="AK14" s="36">
        <f>Sheet3!K29</f>
        <v>5.7</v>
      </c>
      <c r="AL14" s="36">
        <f>Sheet3!K30</f>
        <v>6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1.9384147761961377</v>
      </c>
      <c r="C15" s="31">
        <f>(sheet!L18-sheet!L15)/sheet!L35</f>
        <v>1.6496899199897177</v>
      </c>
      <c r="D15" s="31">
        <f>sheet!L12/sheet!L35</f>
        <v>0.75433188200893286</v>
      </c>
      <c r="E15" s="31">
        <f>Sheet2!L20/sheet!L35</f>
        <v>1.8855525609716912</v>
      </c>
      <c r="F15" s="31">
        <f>sheet!L18/sheet!L35</f>
        <v>1.9384147761961377</v>
      </c>
      <c r="G15" s="29"/>
      <c r="H15" s="32">
        <f>Sheet1!L33/sheet!L51</f>
        <v>0.15629668101220551</v>
      </c>
      <c r="I15" s="32">
        <f>Sheet1!L33/Sheet1!L12</f>
        <v>0.23442558340141631</v>
      </c>
      <c r="J15" s="32">
        <f>Sheet1!L12/sheet!L27</f>
        <v>0.43587866665534514</v>
      </c>
      <c r="K15" s="32">
        <f>Sheet1!L30/sheet!L27</f>
        <v>0.11513831587915956</v>
      </c>
      <c r="L15" s="32">
        <f>Sheet1!L38</f>
        <v>1.34</v>
      </c>
      <c r="M15" s="29"/>
      <c r="N15" s="32">
        <f>sheet!L40/sheet!L27</f>
        <v>0.34623620884866241</v>
      </c>
      <c r="O15" s="32">
        <f>sheet!L51/sheet!L27</f>
        <v>0.65376379115133765</v>
      </c>
      <c r="P15" s="32">
        <f>sheet!L40/sheet!L51</f>
        <v>0.52960444358490533</v>
      </c>
      <c r="Q15" s="31">
        <f>Sheet1!L24/Sheet1!L26</f>
        <v>-36.797967165400877</v>
      </c>
      <c r="R15" s="31">
        <f>ABS(Sheet2!L20/(Sheet1!L26+Sheet2!L30))</f>
        <v>5.9764826078238542</v>
      </c>
      <c r="S15" s="31">
        <f>sheet!L40/Sheet1!L43</f>
        <v>1.6082391765152351</v>
      </c>
      <c r="T15" s="31">
        <f>Sheet2!L20/sheet!L40</f>
        <v>0.56159475445450568</v>
      </c>
      <c r="V15" s="31">
        <f>ABS(Sheet1!L15/sheet!L15)</f>
        <v>6.3165514914809782</v>
      </c>
      <c r="W15" s="31">
        <f>Sheet1!L12/sheet!L14</f>
        <v>6.5565983071598355</v>
      </c>
      <c r="X15" s="31">
        <f>Sheet1!L12/sheet!L27</f>
        <v>0.43587866665534514</v>
      </c>
      <c r="Y15" s="31">
        <f>Sheet1!L12/(sheet!L18-sheet!L35)</f>
        <v>4.5041608661364245</v>
      </c>
      <c r="AA15" s="17" t="str">
        <f>Sheet1!L43</f>
        <v>2,079.067</v>
      </c>
      <c r="AB15" s="17" t="str">
        <f>Sheet3!L17</f>
        <v>4.3x</v>
      </c>
      <c r="AC15" s="17" t="str">
        <f>Sheet3!L18</f>
        <v>5.8x</v>
      </c>
      <c r="AD15" s="17" t="str">
        <f>Sheet3!L20</f>
        <v>8.5x</v>
      </c>
      <c r="AE15" s="17" t="str">
        <f>Sheet3!L21</f>
        <v>1.2x</v>
      </c>
      <c r="AF15" s="17" t="str">
        <f>Sheet3!L22</f>
        <v>2.1x</v>
      </c>
      <c r="AG15" s="17" t="str">
        <f>Sheet3!L24</f>
        <v>8.6x</v>
      </c>
      <c r="AH15" s="17" t="str">
        <f>Sheet3!L25</f>
        <v>1.3x</v>
      </c>
      <c r="AI15" s="17">
        <f>Sheet3!L31</f>
        <v>0.36</v>
      </c>
      <c r="AK15" s="17">
        <f>Sheet3!L29</f>
        <v>7.2</v>
      </c>
      <c r="AL15" s="17">
        <f>Sheet3!L30</f>
        <v>9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1.2827145647761715</v>
      </c>
      <c r="C16" s="34">
        <f>(sheet!M18-sheet!M15)/sheet!M35</f>
        <v>0.97043654140493285</v>
      </c>
      <c r="D16" s="34">
        <f>sheet!M12/sheet!M35</f>
        <v>0.20142826826941987</v>
      </c>
      <c r="E16" s="34">
        <f>Sheet2!M20/sheet!M35</f>
        <v>0.92289729978475699</v>
      </c>
      <c r="F16" s="34">
        <f>sheet!M18/sheet!M35</f>
        <v>1.2827145647761715</v>
      </c>
      <c r="G16" s="29"/>
      <c r="H16" s="35">
        <f>Sheet1!M33/sheet!M51</f>
        <v>7.8680464615471318E-2</v>
      </c>
      <c r="I16" s="35">
        <f>Sheet1!M33/Sheet1!M12</f>
        <v>0.14035482679407849</v>
      </c>
      <c r="J16" s="35">
        <f>Sheet1!M12/sheet!M27</f>
        <v>0.37211564738475245</v>
      </c>
      <c r="K16" s="35">
        <f>Sheet1!M30/sheet!M27</f>
        <v>5.6716564391452839E-2</v>
      </c>
      <c r="L16" s="35">
        <f>Sheet1!M38</f>
        <v>0.76</v>
      </c>
      <c r="M16" s="29"/>
      <c r="N16" s="35">
        <f>sheet!M40/sheet!M27</f>
        <v>0.3361982864322916</v>
      </c>
      <c r="O16" s="35">
        <f>sheet!M51/sheet!M27</f>
        <v>0.66380171356770845</v>
      </c>
      <c r="P16" s="35">
        <f>sheet!M40/sheet!M51</f>
        <v>0.50647396588559579</v>
      </c>
      <c r="Q16" s="34">
        <f>Sheet1!M24/Sheet1!M26</f>
        <v>-14.582209700140874</v>
      </c>
      <c r="R16" s="34">
        <f>ABS(Sheet2!M20/(Sheet1!M26+Sheet2!M30))</f>
        <v>3.8970130637431883</v>
      </c>
      <c r="S16" s="34">
        <f>sheet!M40/Sheet1!M43</f>
        <v>2.8187024751560039</v>
      </c>
      <c r="T16" s="34">
        <f>Sheet2!M20/sheet!M40</f>
        <v>0.31913768656465669</v>
      </c>
      <c r="U16" s="12"/>
      <c r="V16" s="34">
        <f>ABS(Sheet1!M15/sheet!M15)</f>
        <v>5.8100569784258616</v>
      </c>
      <c r="W16" s="34">
        <f>Sheet1!M12/sheet!M14</f>
        <v>7.0605752479457884</v>
      </c>
      <c r="X16" s="34">
        <f>Sheet1!M12/sheet!M27</f>
        <v>0.37211564738475245</v>
      </c>
      <c r="Y16" s="34">
        <f>Sheet1!M12/(sheet!M18-sheet!M35)</f>
        <v>11.321645096632103</v>
      </c>
      <c r="Z16" s="12"/>
      <c r="AA16" s="36" t="str">
        <f>Sheet1!M43</f>
        <v>1,319.836</v>
      </c>
      <c r="AB16" s="36" t="str">
        <f>Sheet3!M17</f>
        <v>7.1x</v>
      </c>
      <c r="AC16" s="36" t="str">
        <f>Sheet3!M18</f>
        <v>12.6x</v>
      </c>
      <c r="AD16" s="36" t="str">
        <f>Sheet3!M20</f>
        <v>-57.4x</v>
      </c>
      <c r="AE16" s="36" t="str">
        <f>Sheet3!M21</f>
        <v>1.2x</v>
      </c>
      <c r="AF16" s="36" t="str">
        <f>Sheet3!M22</f>
        <v>2.3x</v>
      </c>
      <c r="AG16" s="36" t="str">
        <f>Sheet3!M24</f>
        <v>14.9x</v>
      </c>
      <c r="AH16" s="36" t="str">
        <f>Sheet3!M25</f>
        <v>1.3x</v>
      </c>
      <c r="AI16" s="36">
        <f>Sheet3!M31</f>
        <v>0.36</v>
      </c>
      <c r="AK16" s="36">
        <f>Sheet3!M29</f>
        <v>6.3</v>
      </c>
      <c r="AL16" s="36">
        <f>Sheet3!M30</f>
        <v>2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2023-04-19T19:47:21Z</dcterms:created>
  <dcterms:modified xsi:type="dcterms:W3CDTF">2023-05-07T03:00:21Z</dcterms:modified>
  <cp:category/>
  <dc:identifier/>
  <cp:version/>
</cp:coreProperties>
</file>