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26" documentId="8_{B6491780-15DB-4B6B-A857-1890DE5DC0A7}" xr6:coauthVersionLast="47" xr6:coauthVersionMax="47" xr10:uidLastSave="{C902A4A8-EC40-416D-97C2-BE7B2993749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W9" i="5" s="1"/>
  <c r="G14" i="1"/>
  <c r="M15" i="1"/>
  <c r="C16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E15" i="1"/>
  <c r="F15" i="1"/>
  <c r="G15" i="1"/>
  <c r="I15" i="1"/>
</calcChain>
</file>

<file path=xl/sharedStrings.xml><?xml version="1.0" encoding="utf-8"?>
<sst xmlns="http://schemas.openxmlformats.org/spreadsheetml/2006/main" count="675" uniqueCount="345">
  <si>
    <t>Osisko Gold Ro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</si>
  <si>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</si>
  <si>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</si>
  <si>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</si>
  <si>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</si>
  <si>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</si>
  <si>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</si>
  <si>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</si>
  <si>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</si>
  <si>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</si>
  <si>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</si>
  <si>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</si>
  <si>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</si>
  <si>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</si>
  <si>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</si>
  <si>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</si>
  <si>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</si>
  <si>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</si>
  <si>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</si>
  <si>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</si>
  <si>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</si>
  <si>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</si>
  <si>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</si>
  <si>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</si>
  <si>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</si>
  <si>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</si>
  <si>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</si>
  <si>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Short Term Investments</t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</si>
  <si>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</si>
  <si>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</si>
  <si>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</si>
  <si>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</si>
  <si>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</si>
  <si>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</si>
  <si>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1,677.954</t>
  </si>
  <si>
    <t>1,509.859</t>
  </si>
  <si>
    <t>1,517.154</t>
  </si>
  <si>
    <t>1,648.159</t>
  </si>
  <si>
    <t>1,794.091</t>
  </si>
  <si>
    <t>1,385.2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</si>
  <si>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</si>
  <si>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</si>
  <si>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</si>
  <si>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</si>
  <si>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</si>
  <si>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</si>
  <si>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</si>
  <si>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1,081.433</t>
  </si>
  <si>
    <t>1,416.304</t>
  </si>
  <si>
    <t>2,516.343</t>
  </si>
  <si>
    <t>2,234.646</t>
  </si>
  <si>
    <t>1,947.253</t>
  </si>
  <si>
    <t>2,397.104</t>
  </si>
  <si>
    <t>2,370.622</t>
  </si>
  <si>
    <t>1,996.301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</si>
  <si>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</si>
  <si>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</si>
  <si>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</si>
  <si>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</si>
  <si>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</si>
  <si>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</si>
  <si>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</si>
  <si>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</si>
  <si>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</si>
  <si>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</si>
  <si>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</si>
  <si>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</si>
  <si>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1,633.013</t>
  </si>
  <si>
    <t>1,609.162</t>
  </si>
  <si>
    <t>1,656.35</t>
  </si>
  <si>
    <t>1,776.629</t>
  </si>
  <si>
    <t>1,783.689</t>
  </si>
  <si>
    <t>2,076.07</t>
  </si>
  <si>
    <t>Additional Paid In Capital</t>
  </si>
  <si>
    <t>Retained Earnings</t>
  </si>
  <si>
    <t>Treasury Stock</t>
  </si>
  <si>
    <t>Other Common Equity Adj</t>
  </si>
  <si>
    <t>Common Equity</t>
  </si>
  <si>
    <t>1,212.437</t>
  </si>
  <si>
    <t>1,894.405</t>
  </si>
  <si>
    <t>1,771.595</t>
  </si>
  <si>
    <t>1,493.446</t>
  </si>
  <si>
    <t>1,728.365</t>
  </si>
  <si>
    <t>1,634.605</t>
  </si>
  <si>
    <t>1,737.211</t>
  </si>
  <si>
    <t>Total Preferred Equity</t>
  </si>
  <si>
    <t>Minority Interest, Total</t>
  </si>
  <si>
    <t>Other Equity</t>
  </si>
  <si>
    <t>Total Equity</t>
  </si>
  <si>
    <t>1,214.304</t>
  </si>
  <si>
    <t>1,841.032</t>
  </si>
  <si>
    <t>1,780.061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</si>
  <si>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</si>
  <si>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</si>
  <si>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</si>
  <si>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</si>
  <si>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</si>
  <si>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</si>
  <si>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</si>
  <si>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164.4%</t>
  </si>
  <si>
    <t>38.0%</t>
  </si>
  <si>
    <t>240.2%</t>
  </si>
  <si>
    <t>130.0%</t>
  </si>
  <si>
    <t>-20.0%</t>
  </si>
  <si>
    <t>-45.6%</t>
  </si>
  <si>
    <t>5.3%</t>
  </si>
  <si>
    <t>-3.1%</t>
  </si>
  <si>
    <t>Cost of Revenues</t>
  </si>
  <si>
    <t>Gross Profit</t>
  </si>
  <si>
    <t>Gross Profit Margin</t>
  </si>
  <si>
    <t>100.0%</t>
  </si>
  <si>
    <t>99.8%</t>
  </si>
  <si>
    <t>41.1%</t>
  </si>
  <si>
    <t>24.3%</t>
  </si>
  <si>
    <t>33.0%</t>
  </si>
  <si>
    <t>70.2%</t>
  </si>
  <si>
    <t>83.3%</t>
  </si>
  <si>
    <t>92.6%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</si>
  <si>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</si>
  <si>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</si>
  <si>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</si>
  <si>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</si>
  <si>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</si>
  <si>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</si>
  <si>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</si>
  <si>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</si>
  <si>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</si>
  <si>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1,675.263</t>
  </si>
  <si>
    <t>Income Tax Expense</t>
  </si>
  <si>
    <t>Net Income to Company</t>
  </si>
  <si>
    <t>1,673.168</t>
  </si>
  <si>
    <t>Minority Interest in Earnings</t>
  </si>
  <si>
    <t>Net Income to Stockholders</t>
  </si>
  <si>
    <t>Preferred Dividends &amp; Other Adj.</t>
  </si>
  <si>
    <t>-1,675.263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</si>
  <si>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</si>
  <si>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</si>
  <si>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</si>
  <si>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</si>
  <si>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</si>
  <si>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</si>
  <si>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</si>
  <si>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</si>
  <si>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</si>
  <si>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</si>
  <si>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</si>
  <si>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</si>
  <si>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</si>
  <si>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</si>
  <si>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</si>
  <si>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</si>
  <si>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</si>
  <si>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</si>
  <si>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-1,554.146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</si>
  <si>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</si>
  <si>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</si>
  <si>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</si>
  <si>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</si>
  <si>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</si>
  <si>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</si>
  <si>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</si>
  <si>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</si>
  <si>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</si>
  <si>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</si>
  <si>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</si>
  <si>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</si>
  <si>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</si>
  <si>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</si>
  <si>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</si>
  <si>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</si>
  <si>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</si>
  <si>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</si>
  <si>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</si>
  <si>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</si>
  <si>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</si>
  <si>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1,290.897</t>
  </si>
  <si>
    <t>1,395.87</t>
  </si>
  <si>
    <t>2,279.994</t>
  </si>
  <si>
    <t>1,871.064</t>
  </si>
  <si>
    <t>1,987.263</t>
  </si>
  <si>
    <t>2,691.989</t>
  </si>
  <si>
    <t>2,576.775</t>
  </si>
  <si>
    <t>3,001.597</t>
  </si>
  <si>
    <t>Total Enterprise Value (TEV)</t>
  </si>
  <si>
    <t>1,050.433</t>
  </si>
  <si>
    <t>2,364.977</t>
  </si>
  <si>
    <t>2,143.556</t>
  </si>
  <si>
    <t>2,195.674</t>
  </si>
  <si>
    <t>2,940.839</t>
  </si>
  <si>
    <t>3,009.404</t>
  </si>
  <si>
    <t>3,007.132</t>
  </si>
  <si>
    <t>Enterprise Value (EV)</t>
  </si>
  <si>
    <t>NA</t>
  </si>
  <si>
    <t>2,055.192</t>
  </si>
  <si>
    <t>1,729.959</t>
  </si>
  <si>
    <t>1,929.193</t>
  </si>
  <si>
    <t>2,693.807</t>
  </si>
  <si>
    <t>2,717.884</t>
  </si>
  <si>
    <t>3,665.615</t>
  </si>
  <si>
    <t>EV/EBITDA</t>
  </si>
  <si>
    <t>53.9x</t>
  </si>
  <si>
    <t>21.6x</t>
  </si>
  <si>
    <t>43.5x</t>
  </si>
  <si>
    <t>18.8x</t>
  </si>
  <si>
    <t>19.7x</t>
  </si>
  <si>
    <t>25.0x</t>
  </si>
  <si>
    <t>17.4x</t>
  </si>
  <si>
    <t>21.5x</t>
  </si>
  <si>
    <t>EV / EBIT</t>
  </si>
  <si>
    <t>-229.0x</t>
  </si>
  <si>
    <t>60.0x</t>
  </si>
  <si>
    <t>29.5x</t>
  </si>
  <si>
    <t>72.7x</t>
  </si>
  <si>
    <t>-34.8x</t>
  </si>
  <si>
    <t>-8.9x</t>
  </si>
  <si>
    <t>-25.1x</t>
  </si>
  <si>
    <t>26.3x</t>
  </si>
  <si>
    <t>29.8x</t>
  </si>
  <si>
    <t>EV / LTM EBITDA - CAPEX</t>
  </si>
  <si>
    <t>88.8x</t>
  </si>
  <si>
    <t>27.9x</t>
  </si>
  <si>
    <t>45.1x</t>
  </si>
  <si>
    <t>18.9x</t>
  </si>
  <si>
    <t>19.8x</t>
  </si>
  <si>
    <t>45.3x</t>
  </si>
  <si>
    <t>21.4x</t>
  </si>
  <si>
    <t>-202.9x</t>
  </si>
  <si>
    <t>EV / Free Cash Flow</t>
  </si>
  <si>
    <t>-457.1x</t>
  </si>
  <si>
    <t>79.7x</t>
  </si>
  <si>
    <t>61.1x</t>
  </si>
  <si>
    <t>76.0x</t>
  </si>
  <si>
    <t>-79.5x</t>
  </si>
  <si>
    <t>7.7x</t>
  </si>
  <si>
    <t>26.5x</t>
  </si>
  <si>
    <t>29.3x</t>
  </si>
  <si>
    <t>32.0x</t>
  </si>
  <si>
    <t>EV / Invested Capital</t>
  </si>
  <si>
    <t>3.7x</t>
  </si>
  <si>
    <t>1.0x</t>
  </si>
  <si>
    <t>0.8x</t>
  </si>
  <si>
    <t>1.1x</t>
  </si>
  <si>
    <t>0.9x</t>
  </si>
  <si>
    <t>1.2x</t>
  </si>
  <si>
    <t>1.4x</t>
  </si>
  <si>
    <t>1.3x</t>
  </si>
  <si>
    <t>2.1x</t>
  </si>
  <si>
    <t>EV / Revenue</t>
  </si>
  <si>
    <t>72.0x</t>
  </si>
  <si>
    <t>20.8x</t>
  </si>
  <si>
    <t>12.4x</t>
  </si>
  <si>
    <t>17.5x</t>
  </si>
  <si>
    <t>3.6x</t>
  </si>
  <si>
    <t>4.2x</t>
  </si>
  <si>
    <t>13.5x</t>
  </si>
  <si>
    <t>11.4x</t>
  </si>
  <si>
    <t>16.8x</t>
  </si>
  <si>
    <t>P/E Ratio</t>
  </si>
  <si>
    <t>-103.4x</t>
  </si>
  <si>
    <t>58.8x</t>
  </si>
  <si>
    <t>36.7x</t>
  </si>
  <si>
    <t>74.7x</t>
  </si>
  <si>
    <t>-33.4x</t>
  </si>
  <si>
    <t>-10.3x</t>
  </si>
  <si>
    <t>-18.8x</t>
  </si>
  <si>
    <t>32.6x</t>
  </si>
  <si>
    <t>26.7x</t>
  </si>
  <si>
    <t>Price/Book</t>
  </si>
  <si>
    <t>4.5x</t>
  </si>
  <si>
    <t>1.6x</t>
  </si>
  <si>
    <t>2.3x</t>
  </si>
  <si>
    <t>Price / Operating Cash Flow</t>
  </si>
  <si>
    <t>52.3x</t>
  </si>
  <si>
    <t>28.5x</t>
  </si>
  <si>
    <t>57.0x</t>
  </si>
  <si>
    <t>22.0x</t>
  </si>
  <si>
    <t>29.1x</t>
  </si>
  <si>
    <t>20.5x</t>
  </si>
  <si>
    <t>36.3x</t>
  </si>
  <si>
    <t>Price / LTM Sales</t>
  </si>
  <si>
    <t>90.5x</t>
  </si>
  <si>
    <t>32.1x</t>
  </si>
  <si>
    <t>22.6x</t>
  </si>
  <si>
    <t>19.4x</t>
  </si>
  <si>
    <t>3.9x</t>
  </si>
  <si>
    <t>4.3x</t>
  </si>
  <si>
    <t>10.8x</t>
  </si>
  <si>
    <t>18.3x</t>
  </si>
  <si>
    <t>Altman Z-Score</t>
  </si>
  <si>
    <t>Piotroski Score</t>
  </si>
  <si>
    <t>Dividend Per Share</t>
  </si>
  <si>
    <t>Dividend Yield</t>
  </si>
  <si>
    <t>0.0%</t>
  </si>
  <si>
    <t>1.3%</t>
  </si>
  <si>
    <t>1.5%</t>
  </si>
  <si>
    <t>1.8%</t>
  </si>
  <si>
    <t>1.7%</t>
  </si>
  <si>
    <t>1.4%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</si>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</sst>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BB08162-3992-4D6A-285D-5ABF7492FA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G14" sqref="E14:G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>
        <v>175.17099999999999</v>
      </c>
      <c r="F12" s="3">
        <v>258.50900000000001</v>
      </c>
      <c r="G12" s="3">
        <v>499.24900000000002</v>
      </c>
      <c r="H12" s="3">
        <v>333.70499999999998</v>
      </c>
      <c r="I12" s="3">
        <v>174.26499999999999</v>
      </c>
      <c r="J12" s="3">
        <v>108.223</v>
      </c>
      <c r="K12" s="3">
        <v>302.524</v>
      </c>
      <c r="L12" s="3">
        <v>115.69799999999999</v>
      </c>
      <c r="M12" s="3">
        <v>90.548000000000002</v>
      </c>
    </row>
    <row r="13" spans="3:13" ht="12.75" x14ac:dyDescent="0.2">
      <c r="C13" s="3" t="s">
        <v>27</v>
      </c>
      <c r="D13" s="3" t="s">
        <v>26</v>
      </c>
      <c r="E13" s="3" t="s">
        <v>26</v>
      </c>
      <c r="F13" s="3">
        <v>0.2</v>
      </c>
      <c r="G13" s="3">
        <v>2.1</v>
      </c>
      <c r="H13" s="3" t="s">
        <v>26</v>
      </c>
      <c r="I13" s="3">
        <v>10</v>
      </c>
      <c r="J13" s="3">
        <v>20.704000000000001</v>
      </c>
      <c r="K13" s="3">
        <v>3.5009999999999999</v>
      </c>
      <c r="L13" s="3" t="s">
        <v>26</v>
      </c>
      <c r="M13" s="3" t="s">
        <v>26</v>
      </c>
    </row>
    <row r="14" spans="3:13" ht="12.75" x14ac:dyDescent="0.2">
      <c r="C14" s="3" t="s">
        <v>28</v>
      </c>
      <c r="D14" s="3" t="s">
        <v>26</v>
      </c>
      <c r="E14" s="39">
        <f>(F14+G14)/2</f>
        <v>3.0686249999999999</v>
      </c>
      <c r="F14" s="39">
        <f>(G14+H14)/2</f>
        <v>2.3537500000000002</v>
      </c>
      <c r="G14" s="39">
        <f>(H14+I14)/2</f>
        <v>3.7835000000000001</v>
      </c>
      <c r="H14" s="3">
        <v>0.92400000000000004</v>
      </c>
      <c r="I14" s="3">
        <v>6.6429999999999998</v>
      </c>
      <c r="J14" s="3">
        <v>1.2569999999999999</v>
      </c>
      <c r="K14" s="3">
        <v>1.044</v>
      </c>
      <c r="L14" s="3">
        <v>1.3779999999999999</v>
      </c>
      <c r="M14" s="3">
        <v>2.008</v>
      </c>
    </row>
    <row r="15" spans="3:13" ht="12.75" x14ac:dyDescent="0.2">
      <c r="C15" s="3" t="s">
        <v>29</v>
      </c>
      <c r="D15" s="3" t="s">
        <v>26</v>
      </c>
      <c r="E15" s="39">
        <f>(F15+G15)/2</f>
        <v>8.3209374999999994</v>
      </c>
      <c r="F15" s="39">
        <f>(G15+H15)/2</f>
        <v>8.8336249999999996</v>
      </c>
      <c r="G15" s="39">
        <f>(H15+I15)/2</f>
        <v>7.8082500000000001</v>
      </c>
      <c r="H15" s="3">
        <v>9.859</v>
      </c>
      <c r="I15" s="39">
        <f>(H15+J15)/2</f>
        <v>5.7575000000000003</v>
      </c>
      <c r="J15" s="3">
        <v>1.6559999999999999</v>
      </c>
      <c r="K15" s="3">
        <v>10.025</v>
      </c>
      <c r="L15" s="3">
        <v>18.596</v>
      </c>
      <c r="M15" s="39">
        <f>(K15+L15)/2</f>
        <v>14.310500000000001</v>
      </c>
    </row>
    <row r="16" spans="3:13" ht="12.75" x14ac:dyDescent="0.2">
      <c r="C16" s="3" t="s">
        <v>30</v>
      </c>
      <c r="D16" s="3" t="s">
        <v>26</v>
      </c>
      <c r="E16" s="3">
        <v>0.104</v>
      </c>
      <c r="F16" s="3">
        <v>0.23100000000000001</v>
      </c>
      <c r="G16" s="3" t="s">
        <v>26</v>
      </c>
      <c r="H16" s="3" t="s">
        <v>26</v>
      </c>
      <c r="I16" s="3">
        <v>1.0149999999999999</v>
      </c>
      <c r="J16" s="3">
        <v>3.516</v>
      </c>
      <c r="K16" s="3">
        <v>6.2439999999999998</v>
      </c>
      <c r="L16" s="3">
        <v>3.9409999999999998</v>
      </c>
      <c r="M16" s="3">
        <v>2.5459999999999998</v>
      </c>
    </row>
    <row r="17" spans="3:13" ht="12.75" x14ac:dyDescent="0.2">
      <c r="C17" s="3" t="s">
        <v>31</v>
      </c>
      <c r="D17" s="3">
        <v>0</v>
      </c>
      <c r="E17" s="3">
        <v>0.77300000000000002</v>
      </c>
      <c r="F17" s="3">
        <v>6.5209999999999999</v>
      </c>
      <c r="G17" s="3">
        <v>9.39</v>
      </c>
      <c r="H17" s="3">
        <v>8.4450000000000003</v>
      </c>
      <c r="I17" s="3">
        <v>5.6779999999999999</v>
      </c>
      <c r="J17" s="3">
        <v>5.0730000000000004</v>
      </c>
      <c r="K17" s="3">
        <v>11.85</v>
      </c>
      <c r="L17" s="3">
        <v>13.313000000000001</v>
      </c>
      <c r="M17" s="3">
        <v>9.6920000000000002</v>
      </c>
    </row>
    <row r="18" spans="3:13" ht="12.75" x14ac:dyDescent="0.2">
      <c r="C18" s="3" t="s">
        <v>32</v>
      </c>
      <c r="D18" s="3" t="s">
        <v>26</v>
      </c>
      <c r="E18" s="3">
        <v>176.048</v>
      </c>
      <c r="F18" s="3">
        <v>265.46100000000001</v>
      </c>
      <c r="G18" s="3">
        <v>510.73899999999998</v>
      </c>
      <c r="H18" s="3">
        <v>352.93299999999999</v>
      </c>
      <c r="I18" s="3">
        <v>197.601</v>
      </c>
      <c r="J18" s="3">
        <v>140.429</v>
      </c>
      <c r="K18" s="3">
        <v>335.18799999999999</v>
      </c>
      <c r="L18" s="3">
        <v>152.92599999999999</v>
      </c>
      <c r="M18" s="3">
        <v>104.794</v>
      </c>
    </row>
    <row r="19" spans="3:13" ht="12.75" x14ac:dyDescent="0.2"/>
    <row r="20" spans="3:13" ht="12.75" x14ac:dyDescent="0.2">
      <c r="C20" s="3" t="s">
        <v>33</v>
      </c>
      <c r="D20" s="3" t="s">
        <v>26</v>
      </c>
      <c r="E20" s="3">
        <v>2.5390000000000001</v>
      </c>
      <c r="F20" s="3">
        <v>546.49400000000003</v>
      </c>
      <c r="G20" s="3">
        <v>594.80600000000004</v>
      </c>
      <c r="H20" s="3" t="s">
        <v>34</v>
      </c>
      <c r="I20" s="3" t="s">
        <v>35</v>
      </c>
      <c r="J20" s="3" t="s">
        <v>36</v>
      </c>
      <c r="K20" s="3" t="s">
        <v>37</v>
      </c>
      <c r="L20" s="3" t="s">
        <v>38</v>
      </c>
      <c r="M20" s="3" t="s">
        <v>39</v>
      </c>
    </row>
    <row r="21" spans="3:13" ht="12.75" x14ac:dyDescent="0.2">
      <c r="C21" s="3" t="s">
        <v>40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</row>
    <row r="22" spans="3:13" ht="12.75" x14ac:dyDescent="0.2">
      <c r="C22" s="3" t="s">
        <v>41</v>
      </c>
      <c r="D22" s="3" t="s">
        <v>26</v>
      </c>
      <c r="E22" s="3" t="s">
        <v>26</v>
      </c>
      <c r="F22" s="3" t="s">
        <v>26</v>
      </c>
      <c r="G22" s="3" t="s">
        <v>26</v>
      </c>
      <c r="H22" s="3" t="s">
        <v>26</v>
      </c>
      <c r="I22" s="3" t="s">
        <v>26</v>
      </c>
      <c r="J22" s="3" t="s">
        <v>26</v>
      </c>
      <c r="K22" s="3" t="s">
        <v>26</v>
      </c>
      <c r="L22" s="3" t="s">
        <v>26</v>
      </c>
      <c r="M22" s="3" t="s">
        <v>26</v>
      </c>
    </row>
    <row r="23" spans="3:13" ht="12.75" x14ac:dyDescent="0.2">
      <c r="C23" s="3" t="s">
        <v>42</v>
      </c>
      <c r="D23" s="3" t="s">
        <v>26</v>
      </c>
      <c r="E23" s="3">
        <v>79.744</v>
      </c>
      <c r="F23" s="3">
        <v>149.49600000000001</v>
      </c>
      <c r="G23" s="3">
        <v>191.31100000000001</v>
      </c>
      <c r="H23" s="3">
        <v>372.56599999999997</v>
      </c>
      <c r="I23" s="3">
        <v>414.51400000000001</v>
      </c>
      <c r="J23" s="3">
        <v>171.52600000000001</v>
      </c>
      <c r="K23" s="3">
        <v>276.733</v>
      </c>
      <c r="L23" s="3">
        <v>294.36399999999998</v>
      </c>
      <c r="M23" s="3">
        <v>393.267</v>
      </c>
    </row>
    <row r="24" spans="3:13" ht="12.75" x14ac:dyDescent="0.2">
      <c r="C24" s="3" t="s">
        <v>43</v>
      </c>
      <c r="D24" s="3" t="s">
        <v>26</v>
      </c>
      <c r="E24" s="3" t="s">
        <v>26</v>
      </c>
      <c r="F24" s="3">
        <v>111.20399999999999</v>
      </c>
      <c r="G24" s="3">
        <v>111.20399999999999</v>
      </c>
      <c r="H24" s="3">
        <v>111.20399999999999</v>
      </c>
      <c r="I24" s="3">
        <v>111.20399999999999</v>
      </c>
      <c r="J24" s="3">
        <v>111.20399999999999</v>
      </c>
      <c r="K24" s="3">
        <v>111.20399999999999</v>
      </c>
      <c r="L24" s="3">
        <v>111.20399999999999</v>
      </c>
      <c r="M24" s="3">
        <v>111.20399999999999</v>
      </c>
    </row>
    <row r="25" spans="3:13" ht="12.75" x14ac:dyDescent="0.2">
      <c r="C25" s="3" t="s">
        <v>44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26</v>
      </c>
      <c r="I25" s="3" t="s">
        <v>26</v>
      </c>
      <c r="J25" s="3" t="s">
        <v>26</v>
      </c>
      <c r="K25" s="3" t="s">
        <v>26</v>
      </c>
      <c r="L25" s="3" t="s">
        <v>26</v>
      </c>
      <c r="M25" s="3" t="s">
        <v>26</v>
      </c>
    </row>
    <row r="26" spans="3:13" ht="12.75" x14ac:dyDescent="0.2">
      <c r="C26" s="3" t="s">
        <v>45</v>
      </c>
      <c r="D26" s="3">
        <v>0</v>
      </c>
      <c r="E26" s="3">
        <v>11.634</v>
      </c>
      <c r="F26" s="3">
        <v>8.7780000000000005</v>
      </c>
      <c r="G26" s="3">
        <v>8.2439999999999998</v>
      </c>
      <c r="H26" s="3">
        <v>1.6859999999999999</v>
      </c>
      <c r="I26" s="3">
        <v>1.468</v>
      </c>
      <c r="J26" s="3">
        <v>6.94</v>
      </c>
      <c r="K26" s="3">
        <v>25.82</v>
      </c>
      <c r="L26" s="3">
        <v>18.036999999999999</v>
      </c>
      <c r="M26" s="3">
        <v>1.8360000000000001</v>
      </c>
    </row>
    <row r="27" spans="3:13" ht="12.75" x14ac:dyDescent="0.2">
      <c r="C27" s="3" t="s">
        <v>46</v>
      </c>
      <c r="D27" s="3" t="s">
        <v>26</v>
      </c>
      <c r="E27" s="3">
        <v>269.96499999999997</v>
      </c>
      <c r="F27" s="3" t="s">
        <v>47</v>
      </c>
      <c r="G27" s="3" t="s">
        <v>48</v>
      </c>
      <c r="H27" s="3" t="s">
        <v>49</v>
      </c>
      <c r="I27" s="3" t="s">
        <v>50</v>
      </c>
      <c r="J27" s="3" t="s">
        <v>51</v>
      </c>
      <c r="K27" s="3" t="s">
        <v>52</v>
      </c>
      <c r="L27" s="3" t="s">
        <v>53</v>
      </c>
      <c r="M27" s="3" t="s">
        <v>54</v>
      </c>
    </row>
    <row r="28" spans="3:13" ht="12.75" x14ac:dyDescent="0.2"/>
    <row r="29" spans="3:13" ht="12.75" x14ac:dyDescent="0.2">
      <c r="C29" s="3" t="s">
        <v>55</v>
      </c>
      <c r="D29" s="3" t="s">
        <v>26</v>
      </c>
      <c r="E29" s="3">
        <v>0.72099999999999997</v>
      </c>
      <c r="F29" s="3">
        <v>0.92700000000000005</v>
      </c>
      <c r="G29" s="3">
        <v>1.3939999999999999</v>
      </c>
      <c r="H29" s="3">
        <v>4.1210000000000004</v>
      </c>
      <c r="I29" s="3">
        <v>5.407</v>
      </c>
      <c r="J29" s="3">
        <v>6.8360000000000003</v>
      </c>
      <c r="K29" s="3">
        <v>12.771000000000001</v>
      </c>
      <c r="L29" s="3">
        <v>9.6780000000000008</v>
      </c>
      <c r="M29" s="3">
        <v>0.64800000000000002</v>
      </c>
    </row>
    <row r="30" spans="3:13" ht="12.75" x14ac:dyDescent="0.2">
      <c r="C30" s="3" t="s">
        <v>56</v>
      </c>
      <c r="D30" s="3" t="s">
        <v>26</v>
      </c>
      <c r="E30" s="3">
        <v>1.4359999999999999</v>
      </c>
      <c r="F30" s="3">
        <v>1.9159999999999999</v>
      </c>
      <c r="G30" s="3">
        <v>10.196999999999999</v>
      </c>
      <c r="H30" s="3">
        <v>9.7829999999999995</v>
      </c>
      <c r="I30" s="3">
        <v>4.5730000000000004</v>
      </c>
      <c r="J30" s="3">
        <v>5.8920000000000003</v>
      </c>
      <c r="K30" s="3">
        <v>8.9700000000000006</v>
      </c>
      <c r="L30" s="3">
        <v>6.8029999999999999</v>
      </c>
      <c r="M30" s="3">
        <v>2.2530000000000001</v>
      </c>
    </row>
    <row r="31" spans="3:13" ht="12.75" x14ac:dyDescent="0.2">
      <c r="C31" s="3" t="s">
        <v>57</v>
      </c>
      <c r="D31" s="3" t="s">
        <v>26</v>
      </c>
      <c r="E31" s="3" t="s">
        <v>26</v>
      </c>
      <c r="F31" s="3" t="s">
        <v>26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  <c r="M31" s="3" t="s">
        <v>26</v>
      </c>
    </row>
    <row r="32" spans="3:13" ht="12.75" x14ac:dyDescent="0.2">
      <c r="C32" s="3" t="s">
        <v>58</v>
      </c>
      <c r="D32" s="3" t="s">
        <v>26</v>
      </c>
      <c r="E32" s="3" t="s">
        <v>26</v>
      </c>
      <c r="F32" s="3" t="s">
        <v>26</v>
      </c>
      <c r="G32" s="3" t="s">
        <v>26</v>
      </c>
      <c r="H32" s="3" t="s">
        <v>26</v>
      </c>
      <c r="I32" s="3" t="s">
        <v>26</v>
      </c>
      <c r="J32" s="3" t="s">
        <v>26</v>
      </c>
      <c r="K32" s="3">
        <v>49.866999999999997</v>
      </c>
      <c r="L32" s="3">
        <v>294.89100000000002</v>
      </c>
      <c r="M32" s="3" t="s">
        <v>26</v>
      </c>
    </row>
    <row r="33" spans="3:13" ht="12.75" x14ac:dyDescent="0.2">
      <c r="C33" s="3" t="s">
        <v>59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>
        <v>0.79600000000000004</v>
      </c>
      <c r="K33" s="3">
        <v>1.4119999999999999</v>
      </c>
      <c r="L33" s="3" t="s">
        <v>26</v>
      </c>
      <c r="M33" s="3">
        <v>0.92100000000000004</v>
      </c>
    </row>
    <row r="34" spans="3:13" ht="12.75" x14ac:dyDescent="0.2">
      <c r="C34" s="3" t="s">
        <v>60</v>
      </c>
      <c r="D34" s="3">
        <v>0</v>
      </c>
      <c r="E34" s="3">
        <v>2.7559999999999998</v>
      </c>
      <c r="F34" s="3">
        <v>13.673</v>
      </c>
      <c r="G34" s="3">
        <v>4.266</v>
      </c>
      <c r="H34" s="3">
        <v>14.928000000000001</v>
      </c>
      <c r="I34" s="3">
        <v>13.025</v>
      </c>
      <c r="J34" s="3">
        <v>14.411</v>
      </c>
      <c r="K34" s="3">
        <v>36.524999999999999</v>
      </c>
      <c r="L34" s="3">
        <v>34.904000000000003</v>
      </c>
      <c r="M34" s="3">
        <v>14.045</v>
      </c>
    </row>
    <row r="35" spans="3:13" ht="12.75" x14ac:dyDescent="0.2">
      <c r="C35" s="3" t="s">
        <v>61</v>
      </c>
      <c r="D35" s="3" t="s">
        <v>26</v>
      </c>
      <c r="E35" s="3">
        <v>4.9130000000000003</v>
      </c>
      <c r="F35" s="3">
        <v>16.515999999999998</v>
      </c>
      <c r="G35" s="3">
        <v>15.856999999999999</v>
      </c>
      <c r="H35" s="3">
        <v>28.832000000000001</v>
      </c>
      <c r="I35" s="3">
        <v>23.004999999999999</v>
      </c>
      <c r="J35" s="3">
        <v>27.934999999999999</v>
      </c>
      <c r="K35" s="3">
        <v>109.545</v>
      </c>
      <c r="L35" s="3">
        <v>346.27600000000001</v>
      </c>
      <c r="M35" s="3">
        <v>17.867000000000001</v>
      </c>
    </row>
    <row r="36" spans="3:13" ht="12.75" x14ac:dyDescent="0.2"/>
    <row r="37" spans="3:13" ht="12.75" x14ac:dyDescent="0.2">
      <c r="C37" s="3" t="s">
        <v>62</v>
      </c>
      <c r="D37" s="3" t="s">
        <v>26</v>
      </c>
      <c r="E37" s="3" t="s">
        <v>26</v>
      </c>
      <c r="F37" s="3" t="s">
        <v>26</v>
      </c>
      <c r="G37" s="3">
        <v>45.78</v>
      </c>
      <c r="H37" s="3">
        <v>464.30799999999999</v>
      </c>
      <c r="I37" s="3">
        <v>352.76900000000001</v>
      </c>
      <c r="J37" s="3">
        <v>349.04199999999997</v>
      </c>
      <c r="K37" s="3">
        <v>350.56200000000001</v>
      </c>
      <c r="L37" s="3">
        <v>115.544</v>
      </c>
      <c r="M37" s="3">
        <v>147.94999999999999</v>
      </c>
    </row>
    <row r="38" spans="3:13" ht="12.75" x14ac:dyDescent="0.2">
      <c r="C38" s="3" t="s">
        <v>63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26</v>
      </c>
      <c r="I38" s="3" t="s">
        <v>26</v>
      </c>
      <c r="J38" s="3">
        <v>9.3309999999999995</v>
      </c>
      <c r="K38" s="3">
        <v>9.9540000000000006</v>
      </c>
      <c r="L38" s="3" t="s">
        <v>26</v>
      </c>
      <c r="M38" s="3">
        <v>6.7009999999999996</v>
      </c>
    </row>
    <row r="39" spans="3:13" ht="12.75" x14ac:dyDescent="0.2">
      <c r="C39" s="3" t="s">
        <v>64</v>
      </c>
      <c r="D39" s="3">
        <v>0</v>
      </c>
      <c r="E39" s="3">
        <v>1.8260000000000001</v>
      </c>
      <c r="F39" s="3">
        <v>127.678</v>
      </c>
      <c r="G39" s="3">
        <v>140.363</v>
      </c>
      <c r="H39" s="3">
        <v>128.798</v>
      </c>
      <c r="I39" s="3">
        <v>87.277000000000001</v>
      </c>
      <c r="J39" s="3">
        <v>67.498999999999995</v>
      </c>
      <c r="K39" s="3">
        <v>86.010999999999996</v>
      </c>
      <c r="L39" s="3">
        <v>128.74100000000001</v>
      </c>
      <c r="M39" s="3">
        <v>86.572000000000003</v>
      </c>
    </row>
    <row r="40" spans="3:13" ht="12.75" x14ac:dyDescent="0.2">
      <c r="C40" s="3" t="s">
        <v>65</v>
      </c>
      <c r="D40" s="3" t="s">
        <v>26</v>
      </c>
      <c r="E40" s="3">
        <v>6.7389999999999999</v>
      </c>
      <c r="F40" s="3">
        <v>144.19399999999999</v>
      </c>
      <c r="G40" s="3">
        <v>202</v>
      </c>
      <c r="H40" s="3">
        <v>621.93799999999999</v>
      </c>
      <c r="I40" s="3">
        <v>463.05099999999999</v>
      </c>
      <c r="J40" s="3">
        <v>453.80700000000002</v>
      </c>
      <c r="K40" s="3">
        <v>556.072</v>
      </c>
      <c r="L40" s="3">
        <v>590.56100000000004</v>
      </c>
      <c r="M40" s="3">
        <v>259.08999999999997</v>
      </c>
    </row>
    <row r="41" spans="3:13" ht="12.75" x14ac:dyDescent="0.2"/>
    <row r="42" spans="3:13" ht="12.75" x14ac:dyDescent="0.2">
      <c r="C42" s="3" t="s">
        <v>66</v>
      </c>
      <c r="D42" s="3" t="s">
        <v>26</v>
      </c>
      <c r="E42" s="3">
        <v>69.715999999999994</v>
      </c>
      <c r="F42" s="3">
        <v>745.00699999999995</v>
      </c>
      <c r="G42" s="3">
        <v>908.89</v>
      </c>
      <c r="H42" s="3" t="s">
        <v>67</v>
      </c>
      <c r="I42" s="3" t="s">
        <v>68</v>
      </c>
      <c r="J42" s="3" t="s">
        <v>69</v>
      </c>
      <c r="K42" s="3" t="s">
        <v>70</v>
      </c>
      <c r="L42" s="3" t="s">
        <v>71</v>
      </c>
      <c r="M42" s="3" t="s">
        <v>72</v>
      </c>
    </row>
    <row r="43" spans="3:13" ht="12.75" x14ac:dyDescent="0.2">
      <c r="C43" s="3" t="s">
        <v>73</v>
      </c>
      <c r="D43" s="3" t="s">
        <v>26</v>
      </c>
      <c r="E43" s="3">
        <v>0.68100000000000005</v>
      </c>
      <c r="F43" s="3">
        <v>10.164</v>
      </c>
      <c r="G43" s="3">
        <v>11.411</v>
      </c>
      <c r="H43" s="3">
        <v>13.265000000000001</v>
      </c>
      <c r="I43" s="3">
        <v>21.23</v>
      </c>
      <c r="J43" s="3">
        <v>37.642000000000003</v>
      </c>
      <c r="K43" s="3">
        <v>41.57</v>
      </c>
      <c r="L43" s="3">
        <v>42.524999999999999</v>
      </c>
      <c r="M43" s="3">
        <v>77.295000000000002</v>
      </c>
    </row>
    <row r="44" spans="3:13" ht="12.75" x14ac:dyDescent="0.2">
      <c r="C44" s="3" t="s">
        <v>74</v>
      </c>
      <c r="D44" s="3" t="s">
        <v>26</v>
      </c>
      <c r="E44" s="3">
        <v>187.28</v>
      </c>
      <c r="F44" s="3">
        <v>203.8</v>
      </c>
      <c r="G44" s="3">
        <v>250.30600000000001</v>
      </c>
      <c r="H44" s="3">
        <v>202.50299999999999</v>
      </c>
      <c r="I44" s="3">
        <v>69.201999999999998</v>
      </c>
      <c r="J44" s="3">
        <v>-249.68799999999999</v>
      </c>
      <c r="K44" s="3">
        <v>-174.458</v>
      </c>
      <c r="L44" s="3">
        <v>-283.04199999999997</v>
      </c>
      <c r="M44" s="3">
        <v>-463.589</v>
      </c>
    </row>
    <row r="45" spans="3:13" ht="12.75" x14ac:dyDescent="0.2">
      <c r="C45" s="3" t="s">
        <v>75</v>
      </c>
      <c r="D45" s="3" t="s">
        <v>26</v>
      </c>
      <c r="E45" s="3" t="s">
        <v>26</v>
      </c>
      <c r="F45" s="3" t="s">
        <v>26</v>
      </c>
      <c r="G45" s="3" t="s">
        <v>26</v>
      </c>
      <c r="H45" s="3" t="s">
        <v>26</v>
      </c>
      <c r="I45" s="3" t="s">
        <v>26</v>
      </c>
      <c r="J45" s="3" t="s">
        <v>26</v>
      </c>
      <c r="K45" s="3" t="s">
        <v>26</v>
      </c>
      <c r="L45" s="3" t="s">
        <v>26</v>
      </c>
      <c r="M45" s="3" t="s">
        <v>26</v>
      </c>
    </row>
    <row r="46" spans="3:13" ht="12.75" x14ac:dyDescent="0.2">
      <c r="C46" s="3" t="s">
        <v>76</v>
      </c>
      <c r="D46" s="3">
        <v>0</v>
      </c>
      <c r="E46" s="3">
        <v>5.5490000000000004</v>
      </c>
      <c r="F46" s="3">
        <v>-23.131</v>
      </c>
      <c r="G46" s="3">
        <v>41.83</v>
      </c>
      <c r="H46" s="3">
        <v>45.624000000000002</v>
      </c>
      <c r="I46" s="3">
        <v>72.001000000000005</v>
      </c>
      <c r="J46" s="3">
        <v>49.142000000000003</v>
      </c>
      <c r="K46" s="3">
        <v>84.623999999999995</v>
      </c>
      <c r="L46" s="3">
        <v>91.433000000000007</v>
      </c>
      <c r="M46" s="3">
        <v>47.435000000000002</v>
      </c>
    </row>
    <row r="47" spans="3:13" ht="12.75" x14ac:dyDescent="0.2">
      <c r="C47" s="3" t="s">
        <v>77</v>
      </c>
      <c r="D47" s="3" t="s">
        <v>26</v>
      </c>
      <c r="E47" s="3">
        <v>263.226</v>
      </c>
      <c r="F47" s="3">
        <v>935.84</v>
      </c>
      <c r="G47" s="3" t="s">
        <v>78</v>
      </c>
      <c r="H47" s="3" t="s">
        <v>79</v>
      </c>
      <c r="I47" s="3" t="s">
        <v>80</v>
      </c>
      <c r="J47" s="3" t="s">
        <v>81</v>
      </c>
      <c r="K47" s="3" t="s">
        <v>82</v>
      </c>
      <c r="L47" s="3" t="s">
        <v>83</v>
      </c>
      <c r="M47" s="3" t="s">
        <v>84</v>
      </c>
    </row>
    <row r="48" spans="3:13" ht="12.75" x14ac:dyDescent="0.2">
      <c r="C48" s="3" t="s">
        <v>85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26</v>
      </c>
      <c r="I48" s="3" t="s">
        <v>26</v>
      </c>
      <c r="J48" s="3" t="s">
        <v>26</v>
      </c>
      <c r="K48" s="3" t="s">
        <v>26</v>
      </c>
      <c r="L48" s="3" t="s">
        <v>26</v>
      </c>
      <c r="M48" s="3" t="s">
        <v>26</v>
      </c>
    </row>
    <row r="49" spans="3:13" ht="12.75" x14ac:dyDescent="0.2">
      <c r="C49" s="3" t="s">
        <v>86</v>
      </c>
      <c r="D49" s="3" t="s">
        <v>26</v>
      </c>
      <c r="E49" s="3" t="s">
        <v>26</v>
      </c>
      <c r="F49" s="3">
        <v>1.399</v>
      </c>
      <c r="G49" s="3">
        <v>1.867</v>
      </c>
      <c r="H49" s="3" t="s">
        <v>26</v>
      </c>
      <c r="I49" s="3" t="s">
        <v>26</v>
      </c>
      <c r="J49" s="3" t="s">
        <v>26</v>
      </c>
      <c r="K49" s="3">
        <v>112.667</v>
      </c>
      <c r="L49" s="3">
        <v>145.45599999999999</v>
      </c>
      <c r="M49" s="3" t="s">
        <v>26</v>
      </c>
    </row>
    <row r="50" spans="3:13" ht="12.75" x14ac:dyDescent="0.2">
      <c r="C50" s="3" t="s">
        <v>87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88</v>
      </c>
      <c r="D51" s="3" t="s">
        <v>26</v>
      </c>
      <c r="E51" s="3">
        <v>263.226</v>
      </c>
      <c r="F51" s="3">
        <v>937.23900000000003</v>
      </c>
      <c r="G51" s="3" t="s">
        <v>89</v>
      </c>
      <c r="H51" s="3" t="s">
        <v>79</v>
      </c>
      <c r="I51" s="3" t="s">
        <v>80</v>
      </c>
      <c r="J51" s="3" t="s">
        <v>81</v>
      </c>
      <c r="K51" s="3" t="s">
        <v>90</v>
      </c>
      <c r="L51" s="3" t="s">
        <v>91</v>
      </c>
      <c r="M51" s="3" t="s">
        <v>84</v>
      </c>
    </row>
    <row r="52" spans="3:13" ht="12.75" x14ac:dyDescent="0.2"/>
    <row r="53" spans="3:13" ht="12.75" x14ac:dyDescent="0.2">
      <c r="C53" s="3" t="s">
        <v>92</v>
      </c>
      <c r="D53" s="3" t="s">
        <v>26</v>
      </c>
      <c r="E53" s="3">
        <v>269.96499999999997</v>
      </c>
      <c r="F53" s="3" t="s">
        <v>47</v>
      </c>
      <c r="G53" s="3" t="s">
        <v>48</v>
      </c>
      <c r="H53" s="3" t="s">
        <v>49</v>
      </c>
      <c r="I53" s="3" t="s">
        <v>50</v>
      </c>
      <c r="J53" s="3" t="s">
        <v>51</v>
      </c>
      <c r="K53" s="3" t="s">
        <v>52</v>
      </c>
      <c r="L53" s="3" t="s">
        <v>53</v>
      </c>
      <c r="M53" s="3" t="s">
        <v>54</v>
      </c>
    </row>
    <row r="54" spans="3:13" ht="12.75" x14ac:dyDescent="0.2"/>
    <row r="55" spans="3:13" ht="12.75" x14ac:dyDescent="0.2">
      <c r="C55" s="3" t="s">
        <v>93</v>
      </c>
      <c r="D55" s="3" t="s">
        <v>26</v>
      </c>
      <c r="E55" s="3">
        <v>175.17099999999999</v>
      </c>
      <c r="F55" s="3">
        <v>258.709</v>
      </c>
      <c r="G55" s="3">
        <v>501.34899999999999</v>
      </c>
      <c r="H55" s="3">
        <v>333.70499999999998</v>
      </c>
      <c r="I55" s="3">
        <v>184.26499999999999</v>
      </c>
      <c r="J55" s="3">
        <v>128.92699999999999</v>
      </c>
      <c r="K55" s="3">
        <v>306.02499999999998</v>
      </c>
      <c r="L55" s="3">
        <v>115.69799999999999</v>
      </c>
      <c r="M55" s="3">
        <v>90.548000000000002</v>
      </c>
    </row>
    <row r="56" spans="3:13" ht="12.75" x14ac:dyDescent="0.2">
      <c r="C56" s="3" t="s">
        <v>94</v>
      </c>
      <c r="D56" s="3" t="s">
        <v>26</v>
      </c>
      <c r="E56" s="3">
        <v>0</v>
      </c>
      <c r="F56" s="3">
        <v>0</v>
      </c>
      <c r="G56" s="3">
        <v>45.78</v>
      </c>
      <c r="H56" s="3">
        <v>464.30799999999999</v>
      </c>
      <c r="I56" s="3">
        <v>352.76900000000001</v>
      </c>
      <c r="J56" s="3">
        <v>359.16899999999998</v>
      </c>
      <c r="K56" s="3">
        <v>411.79500000000002</v>
      </c>
      <c r="L56" s="3">
        <v>410.435</v>
      </c>
      <c r="M56" s="3">
        <v>155.572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6660-F67D-492B-8540-641DB81D27A9}">
  <dimension ref="C2:M56"/>
  <sheetViews>
    <sheetView workbookViewId="0">
      <selection activeCell="D12" sqref="D12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95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96</v>
      </c>
      <c r="D12" s="3">
        <v>0</v>
      </c>
      <c r="E12" s="3">
        <v>17.178999999999998</v>
      </c>
      <c r="F12" s="3">
        <v>45.414999999999999</v>
      </c>
      <c r="G12" s="3">
        <v>62.677</v>
      </c>
      <c r="H12" s="3">
        <v>213.21600000000001</v>
      </c>
      <c r="I12" s="3">
        <v>490.47199999999998</v>
      </c>
      <c r="J12" s="3">
        <v>392.59899999999999</v>
      </c>
      <c r="K12" s="3">
        <v>213.63</v>
      </c>
      <c r="L12" s="3">
        <v>224.87700000000001</v>
      </c>
      <c r="M12" s="3">
        <v>217.809</v>
      </c>
    </row>
    <row r="13" spans="3:13" x14ac:dyDescent="0.2">
      <c r="C13" s="3" t="s">
        <v>97</v>
      </c>
      <c r="D13" s="3" t="s">
        <v>98</v>
      </c>
      <c r="E13" s="3" t="s">
        <v>98</v>
      </c>
      <c r="F13" s="3" t="s">
        <v>99</v>
      </c>
      <c r="G13" s="3" t="s">
        <v>100</v>
      </c>
      <c r="H13" s="3" t="s">
        <v>101</v>
      </c>
      <c r="I13" s="3" t="s">
        <v>102</v>
      </c>
      <c r="J13" s="3" t="s">
        <v>103</v>
      </c>
      <c r="K13" s="3" t="s">
        <v>104</v>
      </c>
      <c r="L13" s="3" t="s">
        <v>105</v>
      </c>
      <c r="M13" s="3" t="s">
        <v>106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107</v>
      </c>
      <c r="D15" s="3">
        <v>0</v>
      </c>
      <c r="E15" s="3">
        <v>0</v>
      </c>
      <c r="F15" s="3">
        <v>0</v>
      </c>
      <c r="G15" s="3">
        <v>-0.14299999999999999</v>
      </c>
      <c r="H15" s="3">
        <v>-125.645</v>
      </c>
      <c r="I15" s="3">
        <v>-371.30500000000001</v>
      </c>
      <c r="J15" s="3">
        <v>-262.88099999999997</v>
      </c>
      <c r="K15" s="3">
        <v>-63.7</v>
      </c>
      <c r="L15" s="3">
        <v>-37.646000000000001</v>
      </c>
      <c r="M15" s="3">
        <v>-16.076000000000001</v>
      </c>
    </row>
    <row r="16" spans="3:13" x14ac:dyDescent="0.2">
      <c r="C16" s="3" t="s">
        <v>108</v>
      </c>
      <c r="D16" s="3" t="s">
        <v>3</v>
      </c>
      <c r="E16" s="3">
        <v>17.178999999999998</v>
      </c>
      <c r="F16" s="3">
        <v>45.414999999999999</v>
      </c>
      <c r="G16" s="3">
        <v>62.533999999999999</v>
      </c>
      <c r="H16" s="3">
        <v>87.570999999999998</v>
      </c>
      <c r="I16" s="3">
        <v>119.167</v>
      </c>
      <c r="J16" s="3">
        <v>129.71799999999999</v>
      </c>
      <c r="K16" s="3">
        <v>149.93</v>
      </c>
      <c r="L16" s="3">
        <v>187.23099999999999</v>
      </c>
      <c r="M16" s="3">
        <v>201.733</v>
      </c>
    </row>
    <row r="17" spans="3:13" x14ac:dyDescent="0.2">
      <c r="C17" s="3" t="s">
        <v>109</v>
      </c>
      <c r="D17" s="3" t="s">
        <v>3</v>
      </c>
      <c r="E17" s="3" t="s">
        <v>110</v>
      </c>
      <c r="F17" s="3" t="s">
        <v>110</v>
      </c>
      <c r="G17" s="3" t="s">
        <v>111</v>
      </c>
      <c r="H17" s="3" t="s">
        <v>112</v>
      </c>
      <c r="I17" s="3" t="s">
        <v>113</v>
      </c>
      <c r="J17" s="3" t="s">
        <v>114</v>
      </c>
      <c r="K17" s="3" t="s">
        <v>115</v>
      </c>
      <c r="L17" s="3" t="s">
        <v>116</v>
      </c>
      <c r="M17" s="3" t="s">
        <v>117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119</v>
      </c>
      <c r="D20" s="3">
        <v>0</v>
      </c>
      <c r="E20" s="3">
        <v>-1.875</v>
      </c>
      <c r="F20" s="3">
        <v>-8.7390000000000008</v>
      </c>
      <c r="G20" s="3">
        <v>-8.282</v>
      </c>
      <c r="H20" s="3">
        <v>-7.3289999999999997</v>
      </c>
      <c r="I20" s="3">
        <v>-4.5250000000000004</v>
      </c>
      <c r="J20" s="3">
        <v>-6.1219999999999999</v>
      </c>
      <c r="K20" s="3">
        <v>-10.29</v>
      </c>
      <c r="L20" s="3">
        <v>-4.1680000000000001</v>
      </c>
      <c r="M20" s="3">
        <v>-5.375</v>
      </c>
    </row>
    <row r="21" spans="3:13" x14ac:dyDescent="0.2">
      <c r="C21" s="3" t="s">
        <v>120</v>
      </c>
      <c r="D21" s="3">
        <v>-0.90300000000000002</v>
      </c>
      <c r="E21" s="3">
        <v>-5.2850000000000001</v>
      </c>
      <c r="F21" s="3">
        <v>-15.045999999999999</v>
      </c>
      <c r="G21" s="3">
        <v>-16.715</v>
      </c>
      <c r="H21" s="3">
        <v>-24.558</v>
      </c>
      <c r="I21" s="3">
        <v>-18.155999999999999</v>
      </c>
      <c r="J21" s="3">
        <v>-23.681999999999999</v>
      </c>
      <c r="K21" s="3">
        <v>-25.901</v>
      </c>
      <c r="L21" s="3">
        <v>-19.61</v>
      </c>
      <c r="M21" s="3">
        <v>-20.216000000000001</v>
      </c>
    </row>
    <row r="22" spans="3:13" x14ac:dyDescent="0.2">
      <c r="C22" s="3" t="s">
        <v>121</v>
      </c>
      <c r="D22" s="3">
        <v>-28.995000000000001</v>
      </c>
      <c r="E22" s="3">
        <v>-10.895</v>
      </c>
      <c r="F22" s="3">
        <v>5.7910000000000004</v>
      </c>
      <c r="G22" s="3">
        <v>9.2850000000000001</v>
      </c>
      <c r="H22" s="3">
        <v>-117.49</v>
      </c>
      <c r="I22" s="3">
        <v>-215.97800000000001</v>
      </c>
      <c r="J22" s="3">
        <v>-355.59300000000002</v>
      </c>
      <c r="K22" s="3">
        <v>-65.048000000000002</v>
      </c>
      <c r="L22" s="3">
        <v>-41.353999999999999</v>
      </c>
      <c r="M22" s="3">
        <v>-50.447000000000003</v>
      </c>
    </row>
    <row r="23" spans="3:13" x14ac:dyDescent="0.2">
      <c r="C23" s="3" t="s">
        <v>122</v>
      </c>
      <c r="D23" s="3">
        <v>-29.898</v>
      </c>
      <c r="E23" s="3">
        <v>-18.055</v>
      </c>
      <c r="F23" s="3">
        <v>-17.994</v>
      </c>
      <c r="G23" s="3">
        <v>-15.712</v>
      </c>
      <c r="H23" s="3">
        <v>-149.37700000000001</v>
      </c>
      <c r="I23" s="3">
        <v>-238.65899999999999</v>
      </c>
      <c r="J23" s="3">
        <v>-385.39699999999999</v>
      </c>
      <c r="K23" s="3">
        <v>-101.239</v>
      </c>
      <c r="L23" s="3">
        <v>-65.132000000000005</v>
      </c>
      <c r="M23" s="3">
        <v>-76.037999999999997</v>
      </c>
    </row>
    <row r="24" spans="3:13" x14ac:dyDescent="0.2">
      <c r="C24" s="3" t="s">
        <v>123</v>
      </c>
      <c r="D24" s="3">
        <v>-29.898</v>
      </c>
      <c r="E24" s="3">
        <v>-0.876</v>
      </c>
      <c r="F24" s="3">
        <v>27.420999999999999</v>
      </c>
      <c r="G24" s="3">
        <v>46.822000000000003</v>
      </c>
      <c r="H24" s="3">
        <v>-61.805999999999997</v>
      </c>
      <c r="I24" s="3">
        <v>-119.492</v>
      </c>
      <c r="J24" s="3">
        <v>-255.679</v>
      </c>
      <c r="K24" s="3">
        <v>48.691000000000003</v>
      </c>
      <c r="L24" s="3">
        <v>122.099</v>
      </c>
      <c r="M24" s="3">
        <v>125.69499999999999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124</v>
      </c>
      <c r="D26" s="3">
        <v>1.34</v>
      </c>
      <c r="E26" s="3">
        <v>2.0720000000000001</v>
      </c>
      <c r="F26" s="3">
        <v>9.3010000000000002</v>
      </c>
      <c r="G26" s="3">
        <v>4.7560000000000002</v>
      </c>
      <c r="H26" s="3">
        <v>-4.1289999999999996</v>
      </c>
      <c r="I26" s="3">
        <v>-21.242999999999999</v>
      </c>
      <c r="J26" s="3">
        <v>-18.916</v>
      </c>
      <c r="K26" s="3">
        <v>-21.548999999999999</v>
      </c>
      <c r="L26" s="3">
        <v>-19.545999999999999</v>
      </c>
      <c r="M26" s="3">
        <v>-12.571999999999999</v>
      </c>
    </row>
    <row r="27" spans="3:13" x14ac:dyDescent="0.2">
      <c r="C27" s="3" t="s">
        <v>125</v>
      </c>
      <c r="D27" s="3">
        <v>-28.558</v>
      </c>
      <c r="E27" s="3">
        <v>1.196</v>
      </c>
      <c r="F27" s="3">
        <v>36.722000000000001</v>
      </c>
      <c r="G27" s="3">
        <v>51.578000000000003</v>
      </c>
      <c r="H27" s="3">
        <v>-65.935000000000002</v>
      </c>
      <c r="I27" s="3">
        <v>-140.73500000000001</v>
      </c>
      <c r="J27" s="3">
        <v>-274.59500000000003</v>
      </c>
      <c r="K27" s="3">
        <v>27.141999999999999</v>
      </c>
      <c r="L27" s="3">
        <v>102.553</v>
      </c>
      <c r="M27" s="3">
        <v>113.123</v>
      </c>
    </row>
    <row r="28" spans="3:13" x14ac:dyDescent="0.2">
      <c r="C28" t="s">
        <v>126</v>
      </c>
      <c r="D28">
        <v>-426.41899999999998</v>
      </c>
      <c r="E28" t="s">
        <v>127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>
        <v>-133.30199999999999</v>
      </c>
      <c r="M28">
        <v>-268.47500000000002</v>
      </c>
    </row>
    <row r="29" spans="3:13" x14ac:dyDescent="0.2">
      <c r="C29" s="3" t="s">
        <v>128</v>
      </c>
      <c r="D29" s="3">
        <v>-0.126</v>
      </c>
      <c r="E29" s="3">
        <v>-3.2909999999999999</v>
      </c>
      <c r="F29" s="3">
        <v>-8.1940000000000008</v>
      </c>
      <c r="G29" s="3">
        <v>-9.7240000000000002</v>
      </c>
      <c r="H29" s="3">
        <v>23.146999999999998</v>
      </c>
      <c r="I29" s="3">
        <v>35.148000000000003</v>
      </c>
      <c r="J29" s="3">
        <v>40.4</v>
      </c>
      <c r="K29" s="3">
        <v>-10.913</v>
      </c>
      <c r="L29" s="3">
        <v>-25.925999999999998</v>
      </c>
      <c r="M29" s="3">
        <v>-27.838000000000001</v>
      </c>
    </row>
    <row r="30" spans="3:13" x14ac:dyDescent="0.2">
      <c r="C30" s="3" t="s">
        <v>129</v>
      </c>
      <c r="D30" s="3">
        <v>-455.10300000000001</v>
      </c>
      <c r="E30" s="3" t="s">
        <v>130</v>
      </c>
      <c r="F30" s="3">
        <v>28.527999999999999</v>
      </c>
      <c r="G30" s="3">
        <v>41.853999999999999</v>
      </c>
      <c r="H30" s="3">
        <v>-42.787999999999997</v>
      </c>
      <c r="I30" s="3">
        <v>-105.587</v>
      </c>
      <c r="J30" s="3">
        <v>-234.19499999999999</v>
      </c>
      <c r="K30" s="3">
        <v>16.228999999999999</v>
      </c>
      <c r="L30" s="3">
        <v>-56.674999999999997</v>
      </c>
      <c r="M30" s="3">
        <v>-183.19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131</v>
      </c>
      <c r="D32" s="3" t="s">
        <v>3</v>
      </c>
      <c r="E32" s="3" t="s">
        <v>3</v>
      </c>
      <c r="F32" s="3">
        <v>0.221</v>
      </c>
      <c r="G32" s="3">
        <v>0.25900000000000001</v>
      </c>
      <c r="H32" s="3">
        <v>0.28699999999999998</v>
      </c>
      <c r="I32" s="3" t="s">
        <v>3</v>
      </c>
      <c r="J32" s="3" t="s">
        <v>3</v>
      </c>
      <c r="K32" s="3">
        <v>0.64700000000000002</v>
      </c>
      <c r="L32" s="3">
        <v>33.121000000000002</v>
      </c>
      <c r="M32" s="3">
        <v>64.436000000000007</v>
      </c>
    </row>
    <row r="33" spans="3:13" x14ac:dyDescent="0.2">
      <c r="C33" s="3" t="s">
        <v>132</v>
      </c>
      <c r="D33" s="3">
        <v>-455.10300000000001</v>
      </c>
      <c r="E33" s="3" t="s">
        <v>130</v>
      </c>
      <c r="F33" s="3">
        <v>28.748999999999999</v>
      </c>
      <c r="G33" s="3">
        <v>42.113</v>
      </c>
      <c r="H33" s="3">
        <v>-42.500999999999998</v>
      </c>
      <c r="I33" s="3">
        <v>-105.587</v>
      </c>
      <c r="J33" s="3">
        <v>-234.19499999999999</v>
      </c>
      <c r="K33" s="3">
        <v>16.876000000000001</v>
      </c>
      <c r="L33" s="3">
        <v>-23.553999999999998</v>
      </c>
      <c r="M33" s="3">
        <v>-118.754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133</v>
      </c>
      <c r="D35" s="3">
        <v>426.41899999999998</v>
      </c>
      <c r="E35" s="3" t="s">
        <v>134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133.30199999999999</v>
      </c>
      <c r="M35" s="3">
        <v>268.47500000000002</v>
      </c>
    </row>
    <row r="36" spans="3:13" x14ac:dyDescent="0.2">
      <c r="C36" t="s">
        <v>135</v>
      </c>
      <c r="D36">
        <v>-28.684000000000001</v>
      </c>
      <c r="E36">
        <v>-2.0950000000000002</v>
      </c>
      <c r="F36">
        <v>28.748999999999999</v>
      </c>
      <c r="G36">
        <v>42.113</v>
      </c>
      <c r="H36">
        <v>-42.500999999999998</v>
      </c>
      <c r="I36">
        <v>-105.587</v>
      </c>
      <c r="J36">
        <v>-234.19499999999999</v>
      </c>
      <c r="K36">
        <v>16.876000000000001</v>
      </c>
      <c r="L36">
        <v>109.748</v>
      </c>
      <c r="M36">
        <v>149.721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136</v>
      </c>
      <c r="D38" s="3">
        <v>-0.66</v>
      </c>
      <c r="E38" s="3">
        <v>-4.5999999999999999E-2</v>
      </c>
      <c r="F38" s="3">
        <v>0.33</v>
      </c>
      <c r="G38" s="3">
        <v>0.4</v>
      </c>
      <c r="H38" s="3">
        <v>-0.33</v>
      </c>
      <c r="I38" s="3">
        <v>-0.67</v>
      </c>
      <c r="J38" s="3">
        <v>-1.55</v>
      </c>
      <c r="K38" s="3">
        <v>0.1</v>
      </c>
      <c r="L38" s="3">
        <v>0.65</v>
      </c>
      <c r="M38" s="3">
        <v>0.83</v>
      </c>
    </row>
    <row r="39" spans="3:13" x14ac:dyDescent="0.2">
      <c r="C39" s="3" t="s">
        <v>137</v>
      </c>
      <c r="D39" s="3">
        <v>-0.66</v>
      </c>
      <c r="E39" s="3">
        <v>-0.05</v>
      </c>
      <c r="F39" s="3">
        <v>0.32</v>
      </c>
      <c r="G39" s="3">
        <v>0.4</v>
      </c>
      <c r="H39" s="3">
        <v>-0.33</v>
      </c>
      <c r="I39" s="3">
        <v>-0.67</v>
      </c>
      <c r="J39" s="3">
        <v>-1.55</v>
      </c>
      <c r="K39" s="3">
        <v>0.1</v>
      </c>
      <c r="L39" s="3">
        <v>0.65</v>
      </c>
      <c r="M39" s="3">
        <v>0.83</v>
      </c>
    </row>
    <row r="40" spans="3:13" x14ac:dyDescent="0.2">
      <c r="C40" s="3" t="s">
        <v>138</v>
      </c>
      <c r="D40" s="3">
        <v>43.719000000000001</v>
      </c>
      <c r="E40" s="3">
        <v>45.963999999999999</v>
      </c>
      <c r="F40" s="3">
        <v>87.855999999999995</v>
      </c>
      <c r="G40" s="3">
        <v>104.67100000000001</v>
      </c>
      <c r="H40" s="3">
        <v>127.93899999999999</v>
      </c>
      <c r="I40" s="3">
        <v>156.61699999999999</v>
      </c>
      <c r="J40" s="3">
        <v>151.26599999999999</v>
      </c>
      <c r="K40" s="3">
        <v>162.303</v>
      </c>
      <c r="L40" s="3">
        <v>167.62799999999999</v>
      </c>
      <c r="M40" s="3">
        <v>180.398</v>
      </c>
    </row>
    <row r="41" spans="3:13" x14ac:dyDescent="0.2">
      <c r="C41" t="s">
        <v>139</v>
      </c>
      <c r="D41">
        <v>43.719000000000001</v>
      </c>
      <c r="E41">
        <v>45.963999999999999</v>
      </c>
      <c r="F41">
        <v>88.938000000000002</v>
      </c>
      <c r="G41">
        <v>104.824</v>
      </c>
      <c r="H41">
        <v>127.93899999999999</v>
      </c>
      <c r="I41">
        <v>156.61699999999999</v>
      </c>
      <c r="J41">
        <v>151.26599999999999</v>
      </c>
      <c r="K41">
        <v>162.428</v>
      </c>
      <c r="L41">
        <v>167.62799999999999</v>
      </c>
      <c r="M41">
        <v>180.65299999999999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140</v>
      </c>
      <c r="D43" s="3" t="s">
        <v>3</v>
      </c>
      <c r="E43" s="3">
        <v>4.0229999999999997</v>
      </c>
      <c r="F43" s="3">
        <v>19.398</v>
      </c>
      <c r="G43" s="3">
        <v>38.994999999999997</v>
      </c>
      <c r="H43" s="3">
        <v>55.645000000000003</v>
      </c>
      <c r="I43" s="3">
        <v>96.477000000000004</v>
      </c>
      <c r="J43" s="3">
        <v>100.98399999999999</v>
      </c>
      <c r="K43" s="3">
        <v>114.907</v>
      </c>
      <c r="L43" s="3">
        <v>144.214</v>
      </c>
      <c r="M43" s="3">
        <v>170.40199999999999</v>
      </c>
    </row>
    <row r="44" spans="3:13" x14ac:dyDescent="0.2">
      <c r="C44" s="3" t="s">
        <v>141</v>
      </c>
      <c r="D44" s="3">
        <v>-8.1620000000000008</v>
      </c>
      <c r="E44" s="3">
        <v>-0.26600000000000001</v>
      </c>
      <c r="F44" s="3">
        <v>18.440999999999999</v>
      </c>
      <c r="G44" s="3">
        <v>26.818000000000001</v>
      </c>
      <c r="H44" s="3">
        <v>-61.564999999999998</v>
      </c>
      <c r="I44" s="3">
        <v>-121.85299999999999</v>
      </c>
      <c r="J44" s="3">
        <v>-190.863</v>
      </c>
      <c r="K44" s="3">
        <v>41.703000000000003</v>
      </c>
      <c r="L44" s="3">
        <v>112.154</v>
      </c>
      <c r="M44" s="3">
        <v>122.96899999999999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142</v>
      </c>
      <c r="D46" s="3" t="s">
        <v>3</v>
      </c>
      <c r="E46" s="3">
        <v>17.178999999999998</v>
      </c>
      <c r="F46" s="3">
        <v>45.414999999999999</v>
      </c>
      <c r="G46" s="3">
        <v>62.677</v>
      </c>
      <c r="H46" s="3">
        <v>213.21600000000001</v>
      </c>
      <c r="I46" s="3">
        <v>490.47199999999998</v>
      </c>
      <c r="J46" s="3">
        <v>392.59899999999999</v>
      </c>
      <c r="K46" s="3">
        <v>213.63</v>
      </c>
      <c r="L46" s="3">
        <v>224.87700000000001</v>
      </c>
      <c r="M46" s="3">
        <v>217.809</v>
      </c>
    </row>
    <row r="47" spans="3:13" x14ac:dyDescent="0.2">
      <c r="C47" s="3" t="s">
        <v>143</v>
      </c>
      <c r="D47" s="3">
        <v>-16.283999999999999</v>
      </c>
      <c r="E47" s="3">
        <v>-1.7350000000000001</v>
      </c>
      <c r="F47" s="3">
        <v>18.224</v>
      </c>
      <c r="G47" s="3">
        <v>29.088999999999999</v>
      </c>
      <c r="H47" s="3">
        <v>-70.435000000000002</v>
      </c>
      <c r="I47" s="3">
        <v>-113.53100000000001</v>
      </c>
      <c r="J47" s="3">
        <v>-183.226</v>
      </c>
      <c r="K47" s="3">
        <v>41.703000000000003</v>
      </c>
      <c r="L47" s="3">
        <v>112.154</v>
      </c>
      <c r="M47" s="3">
        <v>122.96899999999999</v>
      </c>
    </row>
    <row r="48" spans="3:13" x14ac:dyDescent="0.2">
      <c r="C48" s="3" t="s">
        <v>144</v>
      </c>
      <c r="D48" s="3">
        <v>-8.1620000000000008</v>
      </c>
      <c r="E48" s="3">
        <v>-0.26600000000000001</v>
      </c>
      <c r="F48" s="3">
        <v>18.440999999999999</v>
      </c>
      <c r="G48" s="3">
        <v>26.818000000000001</v>
      </c>
      <c r="H48" s="3">
        <v>-61.564999999999998</v>
      </c>
      <c r="I48" s="3">
        <v>-121.85299999999999</v>
      </c>
      <c r="J48" s="3">
        <v>-190.863</v>
      </c>
      <c r="K48" s="3">
        <v>41.703000000000003</v>
      </c>
      <c r="L48" s="3">
        <v>112.154</v>
      </c>
      <c r="M48" s="3">
        <v>122.96899999999999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2DEC-77BD-4673-95FE-AF73EB042D0D}">
  <dimension ref="C2:M56"/>
  <sheetViews>
    <sheetView workbookViewId="0">
      <selection activeCell="D30" sqref="D30"/>
    </sheetView>
  </sheetViews>
  <sheetFormatPr defaultRowHeight="12.75" x14ac:dyDescent="0.2"/>
  <cols>
    <col min="1" max="2" width="2" customWidth="1"/>
    <col min="3" max="3" width="25" customWidth="1"/>
    <col min="14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145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132</v>
      </c>
      <c r="D12" s="3">
        <v>-455.10300000000001</v>
      </c>
      <c r="E12" s="3" t="s">
        <v>130</v>
      </c>
      <c r="F12" s="3">
        <v>28.748999999999999</v>
      </c>
      <c r="G12" s="3">
        <v>42.113</v>
      </c>
      <c r="H12" s="3">
        <v>-42.500999999999998</v>
      </c>
      <c r="I12" s="3">
        <v>-105.587</v>
      </c>
      <c r="J12" s="3">
        <v>-234.19499999999999</v>
      </c>
      <c r="K12" s="3">
        <v>16.876000000000001</v>
      </c>
      <c r="L12" s="3">
        <v>-23.553999999999998</v>
      </c>
      <c r="M12" s="3">
        <v>-118.754</v>
      </c>
    </row>
    <row r="13" spans="3:13" x14ac:dyDescent="0.2">
      <c r="C13" s="3" t="s">
        <v>146</v>
      </c>
      <c r="D13" s="3" t="s">
        <v>3</v>
      </c>
      <c r="E13" s="3">
        <v>4.2889999999999997</v>
      </c>
      <c r="F13" s="3">
        <v>0.95699999999999996</v>
      </c>
      <c r="G13" s="3">
        <v>12.177</v>
      </c>
      <c r="H13" s="3">
        <v>117.21</v>
      </c>
      <c r="I13" s="3">
        <v>218.33</v>
      </c>
      <c r="J13" s="3">
        <v>291.84699999999998</v>
      </c>
      <c r="K13" s="3">
        <v>73.203999999999994</v>
      </c>
      <c r="L13" s="3">
        <v>52.36</v>
      </c>
      <c r="M13" s="3">
        <v>54.232999999999997</v>
      </c>
    </row>
    <row r="14" spans="3:13" x14ac:dyDescent="0.2">
      <c r="C14" s="3" t="s">
        <v>147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148</v>
      </c>
      <c r="D15" s="3" t="s">
        <v>3</v>
      </c>
      <c r="E15" s="3">
        <v>1.4419999999999999</v>
      </c>
      <c r="F15" s="3">
        <v>5.2720000000000002</v>
      </c>
      <c r="G15" s="3">
        <v>7.38</v>
      </c>
      <c r="H15" s="3">
        <v>10.523999999999999</v>
      </c>
      <c r="I15" s="3">
        <v>5.7910000000000004</v>
      </c>
      <c r="J15" s="3">
        <v>8.3279999999999994</v>
      </c>
      <c r="K15" s="3">
        <v>9.3610000000000007</v>
      </c>
      <c r="L15" s="3">
        <v>-7.7290000000000001</v>
      </c>
      <c r="M15" s="3">
        <v>-7.1189999999999998</v>
      </c>
    </row>
    <row r="16" spans="3:13" x14ac:dyDescent="0.2">
      <c r="C16" s="3" t="s">
        <v>149</v>
      </c>
      <c r="D16" s="3" t="s">
        <v>3</v>
      </c>
      <c r="E16" s="3">
        <v>-0.56200000000000006</v>
      </c>
      <c r="F16" s="3">
        <v>-2.5590000000000002</v>
      </c>
      <c r="G16" s="3">
        <v>1.0369999999999999</v>
      </c>
      <c r="H16" s="3">
        <v>-1.248</v>
      </c>
      <c r="I16" s="3">
        <v>-8.6129999999999995</v>
      </c>
      <c r="J16" s="3">
        <v>4.9290000000000003</v>
      </c>
      <c r="K16" s="3">
        <v>-4.6779999999999999</v>
      </c>
      <c r="L16" s="3">
        <v>-5.7000000000000002E-2</v>
      </c>
      <c r="M16" s="3">
        <v>-4.8440000000000003</v>
      </c>
    </row>
    <row r="17" spans="3:13" x14ac:dyDescent="0.2">
      <c r="C17" s="3" t="s">
        <v>150</v>
      </c>
      <c r="D17" s="3" t="s">
        <v>3</v>
      </c>
      <c r="E17" s="3" t="s">
        <v>3</v>
      </c>
      <c r="F17" s="3" t="s">
        <v>3</v>
      </c>
      <c r="G17" s="3" t="s">
        <v>3</v>
      </c>
      <c r="H17" s="3">
        <v>-8.7370000000000001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151</v>
      </c>
      <c r="D18" s="3" t="s">
        <v>3</v>
      </c>
      <c r="E18" s="3">
        <v>-0.104</v>
      </c>
      <c r="F18" s="3">
        <v>6.0999999999999999E-2</v>
      </c>
      <c r="G18" s="3">
        <v>-0.56499999999999995</v>
      </c>
      <c r="H18" s="3">
        <v>-0.221</v>
      </c>
      <c r="I18" s="3">
        <v>9.8279999999999994</v>
      </c>
      <c r="J18" s="3">
        <v>-1.4490000000000001</v>
      </c>
      <c r="K18" s="3">
        <v>-1.3109999999999999</v>
      </c>
      <c r="L18" s="3">
        <v>-0.27500000000000002</v>
      </c>
      <c r="M18" s="3">
        <v>-7.5999999999999998E-2</v>
      </c>
    </row>
    <row r="19" spans="3:13" x14ac:dyDescent="0.2">
      <c r="C19" t="s">
        <v>152</v>
      </c>
      <c r="D19" t="s">
        <v>3</v>
      </c>
      <c r="E19" t="s">
        <v>153</v>
      </c>
      <c r="F19">
        <v>-3.5760000000000001</v>
      </c>
      <c r="G19">
        <v>-8.6980000000000004</v>
      </c>
      <c r="H19">
        <v>-26.311</v>
      </c>
      <c r="I19">
        <v>-37.591000000000001</v>
      </c>
      <c r="J19">
        <v>22.138000000000002</v>
      </c>
      <c r="K19">
        <v>14.526</v>
      </c>
      <c r="L19">
        <v>85.35</v>
      </c>
      <c r="M19">
        <v>186.50700000000001</v>
      </c>
    </row>
    <row r="20" spans="3:13" x14ac:dyDescent="0.2">
      <c r="C20" s="3" t="s">
        <v>154</v>
      </c>
      <c r="D20" s="3" t="s">
        <v>3</v>
      </c>
      <c r="E20" s="3">
        <v>124.087</v>
      </c>
      <c r="F20" s="3">
        <v>28.904</v>
      </c>
      <c r="G20" s="3">
        <v>53.444000000000003</v>
      </c>
      <c r="H20" s="3">
        <v>48.716000000000001</v>
      </c>
      <c r="I20" s="3">
        <v>82.158000000000001</v>
      </c>
      <c r="J20" s="3">
        <v>91.597999999999999</v>
      </c>
      <c r="K20" s="3">
        <v>107.97799999999999</v>
      </c>
      <c r="L20" s="3">
        <v>106.095</v>
      </c>
      <c r="M20" s="3">
        <v>109.947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155</v>
      </c>
      <c r="D22" s="3">
        <v>0</v>
      </c>
      <c r="E22" s="3">
        <v>-1.083</v>
      </c>
      <c r="F22" s="3">
        <v>-6.359</v>
      </c>
      <c r="G22" s="3">
        <v>-8.4320000000000004</v>
      </c>
      <c r="H22" s="3">
        <v>-1.2649999999999999</v>
      </c>
      <c r="I22" s="3">
        <v>-0.105</v>
      </c>
      <c r="J22" s="3">
        <v>-6.3209999999999997</v>
      </c>
      <c r="K22" s="3">
        <v>-72.03</v>
      </c>
      <c r="L22" s="3">
        <v>0</v>
      </c>
      <c r="M22" s="3">
        <v>0</v>
      </c>
    </row>
    <row r="23" spans="3:13" x14ac:dyDescent="0.2">
      <c r="C23" s="3" t="s">
        <v>156</v>
      </c>
      <c r="D23" s="3" t="s">
        <v>3</v>
      </c>
      <c r="E23" s="3" t="s">
        <v>3</v>
      </c>
      <c r="F23" s="3">
        <v>34.9</v>
      </c>
      <c r="G23" s="3" t="s">
        <v>3</v>
      </c>
      <c r="H23" s="3">
        <v>-621.42999999999995</v>
      </c>
      <c r="I23" s="3" t="s">
        <v>3</v>
      </c>
      <c r="J23" s="3">
        <v>6.7990000000000004</v>
      </c>
      <c r="K23" s="3">
        <v>-52.207999999999998</v>
      </c>
      <c r="L23" s="3" t="s">
        <v>3</v>
      </c>
      <c r="M23" s="3" t="s">
        <v>3</v>
      </c>
    </row>
    <row r="24" spans="3:13" x14ac:dyDescent="0.2">
      <c r="C24" s="3" t="s">
        <v>157</v>
      </c>
      <c r="D24" s="3" t="s">
        <v>3</v>
      </c>
      <c r="E24" s="3">
        <v>-109.941</v>
      </c>
      <c r="F24" s="3">
        <v>-169.24199999999999</v>
      </c>
      <c r="G24" s="3">
        <v>-6.6210000000000004</v>
      </c>
      <c r="H24" s="3">
        <v>-254.82</v>
      </c>
      <c r="I24" s="3">
        <v>-65.53</v>
      </c>
      <c r="J24" s="3">
        <v>7.0839999999999996</v>
      </c>
      <c r="K24" s="3">
        <v>-98.861000000000004</v>
      </c>
      <c r="L24" s="3">
        <v>-272.03800000000001</v>
      </c>
      <c r="M24" s="3">
        <v>-381.86099999999999</v>
      </c>
    </row>
    <row r="25" spans="3:13" x14ac:dyDescent="0.2">
      <c r="C25" s="3" t="s">
        <v>158</v>
      </c>
      <c r="D25" s="3" t="s">
        <v>3</v>
      </c>
      <c r="E25" s="3">
        <v>-111.024</v>
      </c>
      <c r="F25" s="3">
        <v>-140.70099999999999</v>
      </c>
      <c r="G25" s="3">
        <v>-15.053000000000001</v>
      </c>
      <c r="H25" s="3">
        <v>-877.51499999999999</v>
      </c>
      <c r="I25" s="3">
        <v>-65.635000000000005</v>
      </c>
      <c r="J25" s="3">
        <v>7.5620000000000003</v>
      </c>
      <c r="K25" s="3">
        <v>-223.09899999999999</v>
      </c>
      <c r="L25" s="3">
        <v>-272.03800000000001</v>
      </c>
      <c r="M25" s="3">
        <v>-381.86099999999999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159</v>
      </c>
      <c r="D27" s="3" t="s">
        <v>3</v>
      </c>
      <c r="E27" s="3" t="s">
        <v>3</v>
      </c>
      <c r="F27" s="3">
        <v>-9.8339999999999996</v>
      </c>
      <c r="G27" s="3">
        <v>-15.317</v>
      </c>
      <c r="H27" s="3">
        <v>-19.324999999999999</v>
      </c>
      <c r="I27" s="3">
        <v>-27.809000000000001</v>
      </c>
      <c r="J27" s="3">
        <v>-27.454999999999998</v>
      </c>
      <c r="K27" s="3">
        <v>-28.914000000000001</v>
      </c>
      <c r="L27" s="3">
        <v>-32.463999999999999</v>
      </c>
      <c r="M27" s="3">
        <v>-37.929000000000002</v>
      </c>
    </row>
    <row r="28" spans="3:13" x14ac:dyDescent="0.2">
      <c r="C28" t="s">
        <v>160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161</v>
      </c>
      <c r="D29" s="3" t="s">
        <v>3</v>
      </c>
      <c r="E29" s="3" t="s">
        <v>3</v>
      </c>
      <c r="F29" s="3" t="s">
        <v>3</v>
      </c>
      <c r="G29" s="3">
        <v>50</v>
      </c>
      <c r="H29" s="3">
        <v>447.32299999999998</v>
      </c>
      <c r="I29" s="3" t="s">
        <v>3</v>
      </c>
      <c r="J29" s="3">
        <v>19.771999999999998</v>
      </c>
      <c r="K29" s="3">
        <v>71.66</v>
      </c>
      <c r="L29" s="3">
        <v>50</v>
      </c>
      <c r="M29" s="3">
        <v>147.833</v>
      </c>
    </row>
    <row r="30" spans="3:13" x14ac:dyDescent="0.2">
      <c r="C30" s="3" t="s">
        <v>162</v>
      </c>
      <c r="D30" s="3" t="s">
        <v>3</v>
      </c>
      <c r="E30" s="3">
        <v>50</v>
      </c>
      <c r="F30" s="3">
        <v>50</v>
      </c>
      <c r="G30" s="3">
        <v>50</v>
      </c>
      <c r="H30" s="3">
        <v>50</v>
      </c>
      <c r="I30" s="3">
        <v>-123.47499999999999</v>
      </c>
      <c r="J30" s="3">
        <v>-30</v>
      </c>
      <c r="K30" s="3">
        <v>-20.36</v>
      </c>
      <c r="L30" s="3">
        <v>-50.834000000000003</v>
      </c>
      <c r="M30" s="3">
        <v>-413.99400000000003</v>
      </c>
    </row>
    <row r="31" spans="3:13" x14ac:dyDescent="0.2">
      <c r="C31" s="3" t="s">
        <v>163</v>
      </c>
      <c r="D31" s="3" t="s">
        <v>3</v>
      </c>
      <c r="E31" s="3" t="s">
        <v>3</v>
      </c>
      <c r="F31" s="3" t="s">
        <v>3</v>
      </c>
      <c r="G31" s="3" t="s">
        <v>3</v>
      </c>
      <c r="H31" s="3">
        <v>-1.8220000000000001</v>
      </c>
      <c r="I31" s="3">
        <v>-31.242999999999999</v>
      </c>
      <c r="J31" s="3">
        <v>-143.01900000000001</v>
      </c>
      <c r="K31" s="3">
        <v>-6.4880000000000004</v>
      </c>
      <c r="L31" s="3">
        <v>-34.506</v>
      </c>
      <c r="M31" s="3">
        <v>-24.359000000000002</v>
      </c>
    </row>
    <row r="32" spans="3:13" x14ac:dyDescent="0.2">
      <c r="C32" s="3" t="s">
        <v>164</v>
      </c>
      <c r="D32" s="3" t="s">
        <v>3</v>
      </c>
      <c r="E32" s="3">
        <v>0.11</v>
      </c>
      <c r="F32" s="3">
        <v>193.869</v>
      </c>
      <c r="G32" s="3">
        <v>173.517</v>
      </c>
      <c r="H32" s="3">
        <v>252.761</v>
      </c>
      <c r="I32" s="3">
        <v>-0.61899999999999999</v>
      </c>
      <c r="J32" s="3">
        <v>18.792000000000002</v>
      </c>
      <c r="K32" s="3">
        <v>300.96300000000002</v>
      </c>
      <c r="L32" s="3">
        <v>48.203000000000003</v>
      </c>
      <c r="M32" s="3">
        <v>547.68600000000004</v>
      </c>
    </row>
    <row r="33" spans="3:13" x14ac:dyDescent="0.2">
      <c r="C33" s="3" t="s">
        <v>165</v>
      </c>
      <c r="D33" s="3" t="s">
        <v>3</v>
      </c>
      <c r="E33" s="3">
        <v>0.11</v>
      </c>
      <c r="F33" s="3">
        <v>184.035</v>
      </c>
      <c r="G33" s="3">
        <v>208.2</v>
      </c>
      <c r="H33" s="3">
        <v>678.93700000000001</v>
      </c>
      <c r="I33" s="3">
        <v>-183.14599999999999</v>
      </c>
      <c r="J33" s="3">
        <v>-161.91</v>
      </c>
      <c r="K33" s="3">
        <v>316.86099999999999</v>
      </c>
      <c r="L33" s="3">
        <v>-19.600999999999999</v>
      </c>
      <c r="M33" s="3">
        <v>219.23699999999999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166</v>
      </c>
      <c r="D35" s="3" t="s">
        <v>3</v>
      </c>
      <c r="E35" s="3" t="s">
        <v>3</v>
      </c>
      <c r="F35" s="3">
        <v>175.17099999999999</v>
      </c>
      <c r="G35" s="3">
        <v>258.50900000000001</v>
      </c>
      <c r="H35" s="3">
        <v>499.24900000000002</v>
      </c>
      <c r="I35" s="3">
        <v>333.70499999999998</v>
      </c>
      <c r="J35" s="3">
        <v>174.26499999999999</v>
      </c>
      <c r="K35" s="3">
        <v>108.223</v>
      </c>
      <c r="L35" s="3">
        <v>302.524</v>
      </c>
      <c r="M35" s="3">
        <v>115.69799999999999</v>
      </c>
    </row>
    <row r="36" spans="3:13" x14ac:dyDescent="0.2">
      <c r="C36" t="s">
        <v>167</v>
      </c>
      <c r="D36" t="s">
        <v>3</v>
      </c>
      <c r="E36">
        <v>0.59299999999999997</v>
      </c>
      <c r="F36">
        <v>11.1</v>
      </c>
      <c r="G36">
        <v>-5.851</v>
      </c>
      <c r="H36">
        <v>-15.682</v>
      </c>
      <c r="I36">
        <v>7.1829999999999998</v>
      </c>
      <c r="J36">
        <v>-3.2919999999999998</v>
      </c>
      <c r="K36">
        <v>-7.4390000000000001</v>
      </c>
      <c r="L36">
        <v>-1.282</v>
      </c>
      <c r="M36">
        <v>27.527000000000001</v>
      </c>
    </row>
    <row r="37" spans="3:13" x14ac:dyDescent="0.2">
      <c r="C37" s="3" t="s">
        <v>168</v>
      </c>
      <c r="D37" s="3" t="s">
        <v>3</v>
      </c>
      <c r="E37" s="3" t="s">
        <v>3</v>
      </c>
      <c r="F37" s="3">
        <v>72.238</v>
      </c>
      <c r="G37" s="3">
        <v>246.59100000000001</v>
      </c>
      <c r="H37" s="3">
        <v>-149.86199999999999</v>
      </c>
      <c r="I37" s="3">
        <v>-166.62299999999999</v>
      </c>
      <c r="J37" s="3">
        <v>-62.75</v>
      </c>
      <c r="K37" s="3">
        <v>201.74</v>
      </c>
      <c r="L37" s="3">
        <v>-185.54400000000001</v>
      </c>
      <c r="M37" s="3">
        <v>-52.677</v>
      </c>
    </row>
    <row r="38" spans="3:13" x14ac:dyDescent="0.2">
      <c r="C38" s="3" t="s">
        <v>169</v>
      </c>
      <c r="D38" s="3" t="s">
        <v>3</v>
      </c>
      <c r="E38" s="3">
        <v>175.17099999999999</v>
      </c>
      <c r="F38" s="3">
        <v>258.50900000000001</v>
      </c>
      <c r="G38" s="3">
        <v>499.24900000000002</v>
      </c>
      <c r="H38" s="3">
        <v>333.70499999999998</v>
      </c>
      <c r="I38" s="3">
        <v>174.26499999999999</v>
      </c>
      <c r="J38" s="3">
        <v>108.223</v>
      </c>
      <c r="K38" s="3">
        <v>302.524</v>
      </c>
      <c r="L38" s="3">
        <v>115.69799999999999</v>
      </c>
      <c r="M38" s="3">
        <v>90.548000000000002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170</v>
      </c>
      <c r="D40" s="3" t="s">
        <v>3</v>
      </c>
      <c r="E40" s="3">
        <v>123.004</v>
      </c>
      <c r="F40" s="3">
        <v>22.545000000000002</v>
      </c>
      <c r="G40" s="3">
        <v>45.012</v>
      </c>
      <c r="H40" s="3">
        <v>47.451000000000001</v>
      </c>
      <c r="I40" s="3">
        <v>82.052999999999997</v>
      </c>
      <c r="J40" s="3">
        <v>85.277000000000001</v>
      </c>
      <c r="K40" s="3">
        <v>35.948</v>
      </c>
      <c r="L40" s="3">
        <v>106.095</v>
      </c>
      <c r="M40" s="3">
        <v>109.947</v>
      </c>
    </row>
    <row r="41" spans="3:13" x14ac:dyDescent="0.2">
      <c r="C41" t="s">
        <v>171</v>
      </c>
      <c r="D41" t="s">
        <v>3</v>
      </c>
      <c r="E41" t="s">
        <v>3</v>
      </c>
      <c r="F41" t="s">
        <v>3</v>
      </c>
      <c r="G41">
        <v>2.2210000000000001</v>
      </c>
      <c r="H41">
        <v>4.0049999999999999</v>
      </c>
      <c r="I41">
        <v>21.126000000000001</v>
      </c>
      <c r="J41">
        <v>15.68</v>
      </c>
      <c r="K41">
        <v>17.308</v>
      </c>
      <c r="L41">
        <v>16.420000000000002</v>
      </c>
      <c r="M41">
        <v>14.577999999999999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ECE5-F8F3-4640-8BBF-960F922A6167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4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172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173</v>
      </c>
      <c r="D12" s="3" t="s">
        <v>3</v>
      </c>
      <c r="E12" s="3">
        <v>16.38</v>
      </c>
      <c r="F12" s="3">
        <v>13.67</v>
      </c>
      <c r="G12" s="3">
        <v>13.09</v>
      </c>
      <c r="H12" s="3">
        <v>14.52</v>
      </c>
      <c r="I12" s="3">
        <v>11.97</v>
      </c>
      <c r="J12" s="3">
        <v>12.62</v>
      </c>
      <c r="K12" s="3">
        <v>16.13</v>
      </c>
      <c r="L12" s="3">
        <v>15.48</v>
      </c>
      <c r="M12" s="3">
        <v>16.32</v>
      </c>
    </row>
    <row r="13" spans="3:13" x14ac:dyDescent="0.2">
      <c r="C13" s="3" t="s">
        <v>174</v>
      </c>
      <c r="D13" s="3" t="s">
        <v>3</v>
      </c>
      <c r="E13" s="3">
        <v>866.36199999999997</v>
      </c>
      <c r="F13" s="3" t="s">
        <v>175</v>
      </c>
      <c r="G13" s="3" t="s">
        <v>176</v>
      </c>
      <c r="H13" s="3" t="s">
        <v>177</v>
      </c>
      <c r="I13" s="3" t="s">
        <v>178</v>
      </c>
      <c r="J13" s="3" t="s">
        <v>179</v>
      </c>
      <c r="K13" s="3" t="s">
        <v>180</v>
      </c>
      <c r="L13" s="3" t="s">
        <v>181</v>
      </c>
      <c r="M13" s="3" t="s">
        <v>182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183</v>
      </c>
      <c r="D15" s="3" t="s">
        <v>3</v>
      </c>
      <c r="E15" s="3">
        <v>709.60500000000002</v>
      </c>
      <c r="F15" s="3">
        <v>986.24900000000002</v>
      </c>
      <c r="G15" s="3" t="s">
        <v>184</v>
      </c>
      <c r="H15" s="3" t="s">
        <v>185</v>
      </c>
      <c r="I15" s="3" t="s">
        <v>186</v>
      </c>
      <c r="J15" s="3" t="s">
        <v>187</v>
      </c>
      <c r="K15" s="3" t="s">
        <v>188</v>
      </c>
      <c r="L15" s="3" t="s">
        <v>189</v>
      </c>
      <c r="M15" s="3" t="s">
        <v>190</v>
      </c>
    </row>
    <row r="16" spans="3:13" x14ac:dyDescent="0.2">
      <c r="C16" s="3" t="s">
        <v>191</v>
      </c>
      <c r="D16" s="3" t="s">
        <v>192</v>
      </c>
      <c r="E16" s="3">
        <v>689.36</v>
      </c>
      <c r="F16" s="3">
        <v>835.91700000000003</v>
      </c>
      <c r="G16" s="3">
        <v>766.82799999999997</v>
      </c>
      <c r="H16" s="3" t="s">
        <v>193</v>
      </c>
      <c r="I16" s="3" t="s">
        <v>194</v>
      </c>
      <c r="J16" s="3" t="s">
        <v>195</v>
      </c>
      <c r="K16" s="3" t="s">
        <v>196</v>
      </c>
      <c r="L16" s="3" t="s">
        <v>197</v>
      </c>
      <c r="M16" s="3" t="s">
        <v>198</v>
      </c>
    </row>
    <row r="17" spans="3:13" x14ac:dyDescent="0.2">
      <c r="C17" s="3" t="s">
        <v>199</v>
      </c>
      <c r="D17" s="3" t="s">
        <v>192</v>
      </c>
      <c r="E17" s="3" t="s">
        <v>192</v>
      </c>
      <c r="F17" s="3" t="s">
        <v>200</v>
      </c>
      <c r="G17" s="3" t="s">
        <v>201</v>
      </c>
      <c r="H17" s="3" t="s">
        <v>202</v>
      </c>
      <c r="I17" s="3" t="s">
        <v>203</v>
      </c>
      <c r="J17" s="3" t="s">
        <v>204</v>
      </c>
      <c r="K17" s="3" t="s">
        <v>205</v>
      </c>
      <c r="L17" s="3" t="s">
        <v>206</v>
      </c>
      <c r="M17" s="3" t="s">
        <v>207</v>
      </c>
    </row>
    <row r="18" spans="3:13" x14ac:dyDescent="0.2">
      <c r="C18" s="3" t="s">
        <v>208</v>
      </c>
      <c r="D18" s="3" t="s">
        <v>192</v>
      </c>
      <c r="E18" s="3" t="s">
        <v>209</v>
      </c>
      <c r="F18" s="3" t="s">
        <v>210</v>
      </c>
      <c r="G18" s="3" t="s">
        <v>211</v>
      </c>
      <c r="H18" s="3" t="s">
        <v>212</v>
      </c>
      <c r="I18" s="3" t="s">
        <v>213</v>
      </c>
      <c r="J18" s="3" t="s">
        <v>214</v>
      </c>
      <c r="K18" s="3" t="s">
        <v>215</v>
      </c>
      <c r="L18" s="3" t="s">
        <v>216</v>
      </c>
      <c r="M18" s="3" t="s">
        <v>217</v>
      </c>
    </row>
    <row r="19" spans="3:13" x14ac:dyDescent="0.2">
      <c r="C19" t="s">
        <v>218</v>
      </c>
      <c r="D19" t="s">
        <v>192</v>
      </c>
      <c r="E19" t="s">
        <v>192</v>
      </c>
      <c r="F19" t="s">
        <v>219</v>
      </c>
      <c r="G19" t="s">
        <v>220</v>
      </c>
      <c r="H19" t="s">
        <v>221</v>
      </c>
      <c r="I19" t="s">
        <v>222</v>
      </c>
      <c r="J19" t="s">
        <v>223</v>
      </c>
      <c r="K19" t="s">
        <v>224</v>
      </c>
      <c r="L19" t="s">
        <v>225</v>
      </c>
      <c r="M19" t="s">
        <v>226</v>
      </c>
    </row>
    <row r="20" spans="3:13" x14ac:dyDescent="0.2">
      <c r="C20" s="3" t="s">
        <v>227</v>
      </c>
      <c r="D20" s="3" t="s">
        <v>98</v>
      </c>
      <c r="E20" s="3" t="s">
        <v>228</v>
      </c>
      <c r="F20" s="3" t="s">
        <v>229</v>
      </c>
      <c r="G20" s="3" t="s">
        <v>230</v>
      </c>
      <c r="H20" s="3" t="s">
        <v>231</v>
      </c>
      <c r="I20" s="3" t="s">
        <v>232</v>
      </c>
      <c r="J20" s="3" t="s">
        <v>233</v>
      </c>
      <c r="K20" s="3" t="s">
        <v>234</v>
      </c>
      <c r="L20" s="3" t="s">
        <v>235</v>
      </c>
      <c r="M20" s="3" t="s">
        <v>236</v>
      </c>
    </row>
    <row r="21" spans="3:13" x14ac:dyDescent="0.2">
      <c r="C21" s="3" t="s">
        <v>237</v>
      </c>
      <c r="D21" s="3" t="s">
        <v>98</v>
      </c>
      <c r="E21" s="3" t="s">
        <v>238</v>
      </c>
      <c r="F21" s="3" t="s">
        <v>239</v>
      </c>
      <c r="G21" s="3" t="s">
        <v>240</v>
      </c>
      <c r="H21" s="3" t="s">
        <v>241</v>
      </c>
      <c r="I21" s="3" t="s">
        <v>242</v>
      </c>
      <c r="J21" s="3" t="s">
        <v>243</v>
      </c>
      <c r="K21" s="3" t="s">
        <v>244</v>
      </c>
      <c r="L21" s="3" t="s">
        <v>245</v>
      </c>
      <c r="M21" s="3" t="s">
        <v>246</v>
      </c>
    </row>
    <row r="22" spans="3:13" x14ac:dyDescent="0.2">
      <c r="C22" s="3" t="s">
        <v>247</v>
      </c>
      <c r="D22" s="3" t="s">
        <v>192</v>
      </c>
      <c r="E22" s="3" t="s">
        <v>248</v>
      </c>
      <c r="F22" s="3" t="s">
        <v>249</v>
      </c>
      <c r="G22" s="3" t="s">
        <v>250</v>
      </c>
      <c r="H22" s="3" t="s">
        <v>251</v>
      </c>
      <c r="I22" s="3" t="s">
        <v>252</v>
      </c>
      <c r="J22" s="3" t="s">
        <v>253</v>
      </c>
      <c r="K22" s="3" t="s">
        <v>254</v>
      </c>
      <c r="L22" s="3" t="s">
        <v>255</v>
      </c>
      <c r="M22" s="3" t="s">
        <v>256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257</v>
      </c>
      <c r="D24" s="3" t="s">
        <v>192</v>
      </c>
      <c r="E24" s="3" t="s">
        <v>258</v>
      </c>
      <c r="F24" s="3" t="s">
        <v>259</v>
      </c>
      <c r="G24" s="3" t="s">
        <v>260</v>
      </c>
      <c r="H24" s="3" t="s">
        <v>261</v>
      </c>
      <c r="I24" s="3" t="s">
        <v>262</v>
      </c>
      <c r="J24" s="3" t="s">
        <v>263</v>
      </c>
      <c r="K24" s="3" t="s">
        <v>264</v>
      </c>
      <c r="L24" s="3" t="s">
        <v>265</v>
      </c>
      <c r="M24" s="3" t="s">
        <v>266</v>
      </c>
    </row>
    <row r="25" spans="3:13" x14ac:dyDescent="0.2">
      <c r="C25" s="3" t="s">
        <v>267</v>
      </c>
      <c r="D25" s="3" t="s">
        <v>192</v>
      </c>
      <c r="E25" s="3" t="s">
        <v>268</v>
      </c>
      <c r="F25" s="3" t="s">
        <v>245</v>
      </c>
      <c r="G25" s="3" t="s">
        <v>243</v>
      </c>
      <c r="H25" s="3" t="s">
        <v>243</v>
      </c>
      <c r="I25" s="3" t="s">
        <v>239</v>
      </c>
      <c r="J25" s="3" t="s">
        <v>245</v>
      </c>
      <c r="K25" s="3" t="s">
        <v>269</v>
      </c>
      <c r="L25" s="3" t="s">
        <v>269</v>
      </c>
      <c r="M25" s="3" t="s">
        <v>270</v>
      </c>
    </row>
    <row r="26" spans="3:13" x14ac:dyDescent="0.2">
      <c r="C26" s="3" t="s">
        <v>271</v>
      </c>
      <c r="D26" s="3" t="s">
        <v>192</v>
      </c>
      <c r="E26" s="3" t="s">
        <v>192</v>
      </c>
      <c r="F26" s="3" t="s">
        <v>272</v>
      </c>
      <c r="G26" s="3" t="s">
        <v>273</v>
      </c>
      <c r="H26" s="3" t="s">
        <v>274</v>
      </c>
      <c r="I26" s="3" t="s">
        <v>275</v>
      </c>
      <c r="J26" s="3" t="s">
        <v>225</v>
      </c>
      <c r="K26" s="3" t="s">
        <v>276</v>
      </c>
      <c r="L26" s="3" t="s">
        <v>277</v>
      </c>
      <c r="M26" s="3" t="s">
        <v>278</v>
      </c>
    </row>
    <row r="27" spans="3:13" x14ac:dyDescent="0.2">
      <c r="C27" s="3" t="s">
        <v>279</v>
      </c>
      <c r="D27" s="3" t="s">
        <v>192</v>
      </c>
      <c r="E27" s="3" t="s">
        <v>280</v>
      </c>
      <c r="F27" s="3" t="s">
        <v>281</v>
      </c>
      <c r="G27" s="3" t="s">
        <v>282</v>
      </c>
      <c r="H27" s="3" t="s">
        <v>283</v>
      </c>
      <c r="I27" s="3" t="s">
        <v>284</v>
      </c>
      <c r="J27" s="3" t="s">
        <v>285</v>
      </c>
      <c r="K27" s="3" t="s">
        <v>254</v>
      </c>
      <c r="L27" s="3" t="s">
        <v>286</v>
      </c>
      <c r="M27" s="3" t="s">
        <v>287</v>
      </c>
    </row>
    <row r="29" spans="3:13" x14ac:dyDescent="0.2">
      <c r="C29" s="3" t="s">
        <v>288</v>
      </c>
      <c r="D29" s="3" t="s">
        <v>192</v>
      </c>
      <c r="E29" s="3">
        <v>50.7</v>
      </c>
      <c r="F29" s="3">
        <v>12.6</v>
      </c>
      <c r="G29" s="3">
        <v>12.8</v>
      </c>
      <c r="H29" s="3">
        <v>7.4</v>
      </c>
      <c r="I29" s="3">
        <v>7.5</v>
      </c>
      <c r="J29" s="3">
        <v>6</v>
      </c>
      <c r="K29" s="3">
        <v>7.2</v>
      </c>
      <c r="L29" s="3">
        <v>5.8</v>
      </c>
      <c r="M29" s="3">
        <v>10.199999999999999</v>
      </c>
    </row>
    <row r="30" spans="3:13" x14ac:dyDescent="0.2">
      <c r="C30" s="3" t="s">
        <v>289</v>
      </c>
      <c r="D30" s="3">
        <v>0</v>
      </c>
      <c r="E30" s="3">
        <v>5</v>
      </c>
      <c r="F30" s="3">
        <v>3</v>
      </c>
      <c r="G30" s="3">
        <v>6</v>
      </c>
      <c r="H30" s="3">
        <v>3</v>
      </c>
      <c r="I30" s="3">
        <v>5</v>
      </c>
      <c r="J30" s="3">
        <v>4</v>
      </c>
      <c r="K30" s="3">
        <v>6</v>
      </c>
      <c r="L30" s="3">
        <v>4</v>
      </c>
      <c r="M30" s="3">
        <v>6</v>
      </c>
    </row>
    <row r="31" spans="3:13" x14ac:dyDescent="0.2">
      <c r="C31" s="3" t="s">
        <v>290</v>
      </c>
      <c r="D31" s="3" t="s">
        <v>3</v>
      </c>
      <c r="E31" s="3">
        <v>0</v>
      </c>
      <c r="F31" s="3">
        <v>0.16</v>
      </c>
      <c r="G31" s="3">
        <v>0.16</v>
      </c>
      <c r="H31" s="3">
        <v>0.2</v>
      </c>
      <c r="I31" s="3">
        <v>0.2</v>
      </c>
      <c r="J31" s="3">
        <v>0.2</v>
      </c>
      <c r="K31" s="3">
        <v>0.2</v>
      </c>
      <c r="L31" s="3">
        <v>0.22</v>
      </c>
      <c r="M31" s="3">
        <v>0.22</v>
      </c>
    </row>
    <row r="32" spans="3:13" x14ac:dyDescent="0.2">
      <c r="C32" s="3" t="s">
        <v>291</v>
      </c>
      <c r="D32" s="3" t="s">
        <v>3</v>
      </c>
      <c r="E32" s="3" t="s">
        <v>292</v>
      </c>
      <c r="F32" s="3" t="s">
        <v>293</v>
      </c>
      <c r="G32" s="3" t="s">
        <v>293</v>
      </c>
      <c r="H32" s="3" t="s">
        <v>294</v>
      </c>
      <c r="I32" s="3" t="s">
        <v>295</v>
      </c>
      <c r="J32" s="3" t="s">
        <v>296</v>
      </c>
      <c r="K32" s="3" t="s">
        <v>293</v>
      </c>
      <c r="L32" s="3" t="s">
        <v>297</v>
      </c>
      <c r="M32" s="3" t="s">
        <v>297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D2C7-E8C6-45F0-953F-3623523D91C2}">
  <dimension ref="A3:BJ22"/>
  <sheetViews>
    <sheetView showGridLines="0" tabSelected="1" workbookViewId="0">
      <selection activeCell="E21" sqref="E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298</v>
      </c>
      <c r="C3" s="9"/>
      <c r="D3" s="9"/>
      <c r="E3" s="9"/>
      <c r="F3" s="9"/>
      <c r="H3" s="9" t="s">
        <v>299</v>
      </c>
      <c r="I3" s="9"/>
      <c r="J3" s="9"/>
      <c r="K3" s="9"/>
      <c r="L3" s="9"/>
      <c r="N3" s="11" t="s">
        <v>300</v>
      </c>
      <c r="O3" s="11"/>
      <c r="P3" s="11"/>
      <c r="Q3" s="11"/>
      <c r="R3" s="11"/>
      <c r="S3" s="11"/>
      <c r="T3" s="11"/>
      <c r="V3" s="9" t="s">
        <v>301</v>
      </c>
      <c r="W3" s="9"/>
      <c r="X3" s="9"/>
      <c r="Y3" s="9"/>
      <c r="AA3" s="9" t="s">
        <v>302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303</v>
      </c>
      <c r="C4" s="15" t="s">
        <v>304</v>
      </c>
      <c r="D4" s="14" t="s">
        <v>305</v>
      </c>
      <c r="E4" s="15" t="s">
        <v>306</v>
      </c>
      <c r="F4" s="14" t="s">
        <v>307</v>
      </c>
      <c r="H4" s="16" t="s">
        <v>308</v>
      </c>
      <c r="I4" s="17" t="s">
        <v>309</v>
      </c>
      <c r="J4" s="16" t="s">
        <v>310</v>
      </c>
      <c r="K4" s="17" t="s">
        <v>311</v>
      </c>
      <c r="L4" s="16" t="s">
        <v>312</v>
      </c>
      <c r="N4" s="18" t="s">
        <v>313</v>
      </c>
      <c r="O4" s="19" t="s">
        <v>314</v>
      </c>
      <c r="P4" s="18" t="s">
        <v>315</v>
      </c>
      <c r="Q4" s="19" t="s">
        <v>316</v>
      </c>
      <c r="R4" s="18" t="s">
        <v>317</v>
      </c>
      <c r="S4" s="19" t="s">
        <v>318</v>
      </c>
      <c r="T4" s="18" t="s">
        <v>319</v>
      </c>
      <c r="V4" s="19" t="s">
        <v>320</v>
      </c>
      <c r="W4" s="18" t="s">
        <v>321</v>
      </c>
      <c r="X4" s="19" t="s">
        <v>322</v>
      </c>
      <c r="Y4" s="18" t="s">
        <v>323</v>
      </c>
      <c r="AA4" s="20" t="s">
        <v>140</v>
      </c>
      <c r="AB4" s="21" t="s">
        <v>199</v>
      </c>
      <c r="AC4" s="20" t="s">
        <v>208</v>
      </c>
      <c r="AD4" s="21" t="s">
        <v>227</v>
      </c>
      <c r="AE4" s="20" t="s">
        <v>237</v>
      </c>
      <c r="AF4" s="21" t="s">
        <v>247</v>
      </c>
      <c r="AG4" s="20" t="s">
        <v>257</v>
      </c>
      <c r="AH4" s="21" t="s">
        <v>267</v>
      </c>
      <c r="AI4" s="20" t="s">
        <v>290</v>
      </c>
      <c r="AJ4" s="22"/>
      <c r="AK4" s="21" t="s">
        <v>288</v>
      </c>
      <c r="AL4" s="20" t="s">
        <v>289</v>
      </c>
    </row>
    <row r="5" spans="1:62" ht="63" x14ac:dyDescent="0.2">
      <c r="A5" s="23" t="s">
        <v>324</v>
      </c>
      <c r="B5" s="18" t="s">
        <v>325</v>
      </c>
      <c r="C5" s="24" t="s">
        <v>326</v>
      </c>
      <c r="D5" s="25" t="s">
        <v>327</v>
      </c>
      <c r="E5" s="19" t="s">
        <v>328</v>
      </c>
      <c r="F5" s="18" t="s">
        <v>325</v>
      </c>
      <c r="H5" s="19" t="s">
        <v>329</v>
      </c>
      <c r="I5" s="18" t="s">
        <v>330</v>
      </c>
      <c r="J5" s="19" t="s">
        <v>331</v>
      </c>
      <c r="K5" s="18" t="s">
        <v>332</v>
      </c>
      <c r="L5" s="19" t="s">
        <v>333</v>
      </c>
      <c r="N5" s="18" t="s">
        <v>334</v>
      </c>
      <c r="O5" s="19" t="s">
        <v>335</v>
      </c>
      <c r="P5" s="18" t="s">
        <v>336</v>
      </c>
      <c r="Q5" s="19" t="s">
        <v>337</v>
      </c>
      <c r="R5" s="18" t="s">
        <v>338</v>
      </c>
      <c r="S5" s="19" t="s">
        <v>339</v>
      </c>
      <c r="T5" s="18" t="s">
        <v>340</v>
      </c>
      <c r="V5" s="19" t="s">
        <v>341</v>
      </c>
      <c r="W5" s="18" t="s">
        <v>342</v>
      </c>
      <c r="X5" s="19" t="s">
        <v>343</v>
      </c>
      <c r="Y5" s="18" t="s">
        <v>344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sheet!D18/sheet!D35</f>
        <v>#VALUE!</v>
      </c>
      <c r="C7" s="31" t="e">
        <f>(sheet!D18-sheet!D15)/sheet!D35</f>
        <v>#VALUE!</v>
      </c>
      <c r="D7" s="31" t="e">
        <f>sheet!D12/sheet!D35</f>
        <v>#VALUE!</v>
      </c>
      <c r="E7" s="31" t="e">
        <f>Sheet2!D20/sheet!D35</f>
        <v>#VALUE!</v>
      </c>
      <c r="F7" s="31" t="e">
        <f>sheet!D18/sheet!D35</f>
        <v>#VALUE!</v>
      </c>
      <c r="G7" s="29"/>
      <c r="H7" s="32" t="e">
        <f>Sheet1!D33/sheet!D51</f>
        <v>#VALUE!</v>
      </c>
      <c r="I7" s="32" t="e">
        <f>Sheet1!D33/Sheet1!D12</f>
        <v>#DIV/0!</v>
      </c>
      <c r="J7" s="32" t="e">
        <f>Sheet1!D12/sheet!D27</f>
        <v>#VALUE!</v>
      </c>
      <c r="K7" s="32" t="e">
        <f>Sheet1!D30/sheet!D27</f>
        <v>#VALUE!</v>
      </c>
      <c r="L7" s="32">
        <f>Sheet1!D38</f>
        <v>-0.66</v>
      </c>
      <c r="M7" s="29"/>
      <c r="N7" s="32" t="e">
        <f>sheet!D40/sheet!D27</f>
        <v>#VALUE!</v>
      </c>
      <c r="O7" s="32" t="e">
        <f>sheet!D51/sheet!D27</f>
        <v>#VALUE!</v>
      </c>
      <c r="P7" s="32" t="e">
        <f>sheet!D40/sheet!D51</f>
        <v>#VALUE!</v>
      </c>
      <c r="Q7" s="31">
        <f>Sheet1!D24/Sheet1!D26</f>
        <v>-22.311940298507462</v>
      </c>
      <c r="R7" s="31" t="e">
        <f>ABS(Sheet2!D20/(Sheet1!D26+Sheet2!D30))</f>
        <v>#VALUE!</v>
      </c>
      <c r="S7" s="31" t="e">
        <f>sheet!D40/Sheet1!D43</f>
        <v>#VALUE!</v>
      </c>
      <c r="T7" s="31" t="e">
        <f>Sheet2!D20/sheet!D40</f>
        <v>#VALUE!</v>
      </c>
      <c r="V7" s="31" t="e">
        <f>ABS(Sheet1!D15/sheet!D15)</f>
        <v>#VALUE!</v>
      </c>
      <c r="W7" s="31" t="e">
        <f>Sheet1!D12/sheet!D14</f>
        <v>#VALUE!</v>
      </c>
      <c r="X7" s="31" t="e">
        <f>Sheet1!D12/sheet!D27</f>
        <v>#VALUE!</v>
      </c>
      <c r="Y7" s="31" t="e">
        <f>Sheet1!D12/(sheet!D18-sheet!D35)</f>
        <v>#VALUE!</v>
      </c>
      <c r="AA7" s="17" t="str">
        <f>Sheet1!D43</f>
        <v/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 t="str">
        <f>Sheet3!D29</f>
        <v>NA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35.833095868105026</v>
      </c>
      <c r="C8" s="34">
        <f>(sheet!E18-sheet!E15)/sheet!E35</f>
        <v>34.13943873397109</v>
      </c>
      <c r="D8" s="34">
        <f>sheet!E12/sheet!E35</f>
        <v>35.654589863627109</v>
      </c>
      <c r="E8" s="34">
        <f>Sheet2!E20/sheet!E35</f>
        <v>25.256869529818847</v>
      </c>
      <c r="F8" s="34">
        <f>sheet!E18/sheet!E35</f>
        <v>35.833095868105026</v>
      </c>
      <c r="G8" s="29"/>
      <c r="H8" s="35">
        <f>Sheet1!E33/sheet!E51</f>
        <v>6.356393365397035</v>
      </c>
      <c r="I8" s="35">
        <f>Sheet1!E33/Sheet1!E12</f>
        <v>97.396123173642238</v>
      </c>
      <c r="J8" s="35">
        <f>Sheet1!E12/sheet!E27</f>
        <v>6.3634174800437093E-2</v>
      </c>
      <c r="K8" s="35">
        <f>Sheet1!E30/sheet!E27</f>
        <v>6.1977219269164525</v>
      </c>
      <c r="L8" s="35">
        <f>Sheet1!E38</f>
        <v>-4.5999999999999999E-2</v>
      </c>
      <c r="M8" s="29"/>
      <c r="N8" s="35">
        <f>sheet!E40/sheet!E27</f>
        <v>2.4962495138258666E-2</v>
      </c>
      <c r="O8" s="35">
        <f>sheet!E51/sheet!E27</f>
        <v>0.97503750486174146</v>
      </c>
      <c r="P8" s="35">
        <f>sheet!E40/sheet!E51</f>
        <v>2.5601574312567908E-2</v>
      </c>
      <c r="Q8" s="34">
        <f>Sheet1!E24/Sheet1!E26</f>
        <v>-0.42277992277992277</v>
      </c>
      <c r="R8" s="34">
        <f>ABS(Sheet2!E20/(Sheet1!E26+Sheet2!E30))</f>
        <v>2.3829889383929941</v>
      </c>
      <c r="S8" s="34">
        <f>sheet!E40/Sheet1!E43</f>
        <v>1.6751180710912255</v>
      </c>
      <c r="T8" s="34">
        <f>Sheet2!E20/sheet!E40</f>
        <v>18.413266063214127</v>
      </c>
      <c r="U8" s="12"/>
      <c r="V8" s="34">
        <f>ABS(Sheet1!E15/sheet!E15)</f>
        <v>0</v>
      </c>
      <c r="W8" s="34">
        <f>Sheet1!E12/sheet!E14</f>
        <v>5.5982728420709593</v>
      </c>
      <c r="X8" s="34">
        <f>Sheet1!E12/sheet!E27</f>
        <v>6.3634174800437093E-2</v>
      </c>
      <c r="Y8" s="34">
        <f>Sheet1!E12/(sheet!E18-sheet!E35)</f>
        <v>0.10038273877348292</v>
      </c>
      <c r="Z8" s="12"/>
      <c r="AA8" s="36">
        <f>Sheet1!E43</f>
        <v>4.0229999999999997</v>
      </c>
      <c r="AB8" s="36" t="str">
        <f>Sheet3!E17</f>
        <v>NA</v>
      </c>
      <c r="AC8" s="36" t="str">
        <f>Sheet3!E18</f>
        <v>-229.0x</v>
      </c>
      <c r="AD8" s="36" t="str">
        <f>Sheet3!E20</f>
        <v>-457.1x</v>
      </c>
      <c r="AE8" s="36" t="str">
        <f>Sheet3!E21</f>
        <v>3.7x</v>
      </c>
      <c r="AF8" s="36" t="str">
        <f>Sheet3!E22</f>
        <v>72.0x</v>
      </c>
      <c r="AG8" s="36" t="str">
        <f>Sheet3!E24</f>
        <v>-103.4x</v>
      </c>
      <c r="AH8" s="36" t="str">
        <f>Sheet3!E25</f>
        <v>4.5x</v>
      </c>
      <c r="AI8" s="36">
        <f>Sheet3!E31</f>
        <v>0</v>
      </c>
      <c r="AK8" s="36">
        <f>Sheet3!E29</f>
        <v>50.7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16.072959554371522</v>
      </c>
      <c r="C9" s="31">
        <f>(sheet!F18-sheet!F15)/sheet!F35</f>
        <v>15.538106987163966</v>
      </c>
      <c r="D9" s="31">
        <f>sheet!F12/sheet!F35</f>
        <v>15.652034390893681</v>
      </c>
      <c r="E9" s="31">
        <f>Sheet2!F20/sheet!F35</f>
        <v>1.7500605473480264</v>
      </c>
      <c r="F9" s="31">
        <f>sheet!F18/sheet!F35</f>
        <v>16.072959554371522</v>
      </c>
      <c r="G9" s="29"/>
      <c r="H9" s="32">
        <f>Sheet1!F33/sheet!F51</f>
        <v>3.0674139680487045E-2</v>
      </c>
      <c r="I9" s="32">
        <f>Sheet1!F33/Sheet1!F12</f>
        <v>0.63302873499944956</v>
      </c>
      <c r="J9" s="32">
        <f>Sheet1!F12/sheet!F27</f>
        <v>4.1995204511051543E-2</v>
      </c>
      <c r="K9" s="32">
        <f>Sheet1!F30/sheet!F27</f>
        <v>2.63798127114671E-2</v>
      </c>
      <c r="L9" s="32">
        <f>Sheet1!F38</f>
        <v>0.33</v>
      </c>
      <c r="M9" s="29"/>
      <c r="N9" s="32">
        <f>sheet!F40/sheet!F27</f>
        <v>0.13333604578369626</v>
      </c>
      <c r="O9" s="32">
        <f>sheet!F51/sheet!F27</f>
        <v>0.86666395421630382</v>
      </c>
      <c r="P9" s="32">
        <f>sheet!F40/sheet!F51</f>
        <v>0.15384976510793938</v>
      </c>
      <c r="Q9" s="31">
        <f>Sheet1!F24/Sheet1!F26</f>
        <v>2.9481776153101817</v>
      </c>
      <c r="R9" s="31">
        <f>ABS(Sheet2!F20/(Sheet1!F26+Sheet2!F30))</f>
        <v>0.4874116793983238</v>
      </c>
      <c r="S9" s="31">
        <f>sheet!F40/Sheet1!F43</f>
        <v>7.433446747087328</v>
      </c>
      <c r="T9" s="31">
        <f>Sheet2!F20/sheet!F40</f>
        <v>0.20045216860618334</v>
      </c>
      <c r="V9" s="31">
        <f>ABS(Sheet1!F15/sheet!F15)</f>
        <v>0</v>
      </c>
      <c r="W9" s="31">
        <f>Sheet1!F12/sheet!F14</f>
        <v>19.294742432288899</v>
      </c>
      <c r="X9" s="31">
        <f>Sheet1!F12/sheet!F27</f>
        <v>4.1995204511051543E-2</v>
      </c>
      <c r="Y9" s="31">
        <f>Sheet1!F12/(sheet!F18-sheet!F35)</f>
        <v>0.18242985398381167</v>
      </c>
      <c r="AA9" s="17">
        <f>Sheet1!F43</f>
        <v>19.398</v>
      </c>
      <c r="AB9" s="17" t="str">
        <f>Sheet3!F17</f>
        <v>53.9x</v>
      </c>
      <c r="AC9" s="17" t="str">
        <f>Sheet3!F18</f>
        <v>60.0x</v>
      </c>
      <c r="AD9" s="17" t="str">
        <f>Sheet3!F20</f>
        <v>79.7x</v>
      </c>
      <c r="AE9" s="17" t="str">
        <f>Sheet3!F21</f>
        <v>1.0x</v>
      </c>
      <c r="AF9" s="17" t="str">
        <f>Sheet3!F22</f>
        <v>20.8x</v>
      </c>
      <c r="AG9" s="17" t="str">
        <f>Sheet3!F24</f>
        <v>58.8x</v>
      </c>
      <c r="AH9" s="17" t="str">
        <f>Sheet3!F25</f>
        <v>1.3x</v>
      </c>
      <c r="AI9" s="17">
        <f>Sheet3!F31</f>
        <v>0.16</v>
      </c>
      <c r="AK9" s="17">
        <f>Sheet3!F29</f>
        <v>12.6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32.20905593744088</v>
      </c>
      <c r="C10" s="34">
        <f>(sheet!G18-sheet!G15)/sheet!G35</f>
        <v>31.716639339093145</v>
      </c>
      <c r="D10" s="34">
        <f>sheet!G12/sheet!G35</f>
        <v>31.484454814908243</v>
      </c>
      <c r="E10" s="34">
        <f>Sheet2!G20/sheet!G35</f>
        <v>3.3703727060604152</v>
      </c>
      <c r="F10" s="34">
        <f>sheet!G18/sheet!G35</f>
        <v>32.20905593744088</v>
      </c>
      <c r="G10" s="29"/>
      <c r="H10" s="35">
        <f>Sheet1!G33/sheet!G51</f>
        <v>3.4680771866023662E-2</v>
      </c>
      <c r="I10" s="35">
        <f>Sheet1!G33/Sheet1!G12</f>
        <v>0.67190516457392668</v>
      </c>
      <c r="J10" s="35">
        <f>Sheet1!G12/sheet!G27</f>
        <v>4.4253917238107073E-2</v>
      </c>
      <c r="K10" s="35">
        <f>Sheet1!G30/sheet!G27</f>
        <v>2.9551565200691375E-2</v>
      </c>
      <c r="L10" s="35">
        <f>Sheet1!G38</f>
        <v>0.4</v>
      </c>
      <c r="M10" s="29"/>
      <c r="N10" s="35">
        <f>sheet!G40/sheet!G27</f>
        <v>0.14262474722940838</v>
      </c>
      <c r="O10" s="35">
        <f>sheet!G51/sheet!G27</f>
        <v>0.85737525277059168</v>
      </c>
      <c r="P10" s="35">
        <f>sheet!G40/sheet!G51</f>
        <v>0.16635043613460879</v>
      </c>
      <c r="Q10" s="34">
        <f>Sheet1!G24/Sheet1!G26</f>
        <v>9.8448275862068968</v>
      </c>
      <c r="R10" s="34">
        <f>ABS(Sheet2!G20/(Sheet1!G26+Sheet2!G30))</f>
        <v>0.97603915552633502</v>
      </c>
      <c r="S10" s="34">
        <f>sheet!G40/Sheet1!G43</f>
        <v>5.1801513014489045</v>
      </c>
      <c r="T10" s="34">
        <f>Sheet2!G20/sheet!G40</f>
        <v>0.26457425742574259</v>
      </c>
      <c r="U10" s="12"/>
      <c r="V10" s="34">
        <f>ABS(Sheet1!G15/sheet!G15)</f>
        <v>1.8313962795760891E-2</v>
      </c>
      <c r="W10" s="34">
        <f>Sheet1!G12/sheet!G14</f>
        <v>16.565878155147349</v>
      </c>
      <c r="X10" s="34">
        <f>Sheet1!G12/sheet!G27</f>
        <v>4.4253917238107073E-2</v>
      </c>
      <c r="Y10" s="34">
        <f>Sheet1!G12/(sheet!G18-sheet!G35)</f>
        <v>0.12665039342712001</v>
      </c>
      <c r="Z10" s="12"/>
      <c r="AA10" s="36">
        <f>Sheet1!G43</f>
        <v>38.994999999999997</v>
      </c>
      <c r="AB10" s="36" t="str">
        <f>Sheet3!G17</f>
        <v>21.6x</v>
      </c>
      <c r="AC10" s="36" t="str">
        <f>Sheet3!G18</f>
        <v>29.5x</v>
      </c>
      <c r="AD10" s="36" t="str">
        <f>Sheet3!G20</f>
        <v>61.1x</v>
      </c>
      <c r="AE10" s="36" t="str">
        <f>Sheet3!G21</f>
        <v>0.8x</v>
      </c>
      <c r="AF10" s="36" t="str">
        <f>Sheet3!G22</f>
        <v>12.4x</v>
      </c>
      <c r="AG10" s="36" t="str">
        <f>Sheet3!G24</f>
        <v>36.7x</v>
      </c>
      <c r="AH10" s="36" t="str">
        <f>Sheet3!G25</f>
        <v>1.2x</v>
      </c>
      <c r="AI10" s="36">
        <f>Sheet3!G31</f>
        <v>0.16</v>
      </c>
      <c r="AK10" s="36">
        <f>Sheet3!G29</f>
        <v>12.8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12.24101692563818</v>
      </c>
      <c r="C11" s="31">
        <f>(sheet!H18-sheet!H15)/sheet!H35</f>
        <v>11.899070477247504</v>
      </c>
      <c r="D11" s="31">
        <f>sheet!H12/sheet!H35</f>
        <v>11.574119034406214</v>
      </c>
      <c r="E11" s="31">
        <f>Sheet2!H20/sheet!H35</f>
        <v>1.6896503884572698</v>
      </c>
      <c r="F11" s="31">
        <f>sheet!H18/sheet!H35</f>
        <v>12.24101692563818</v>
      </c>
      <c r="G11" s="29"/>
      <c r="H11" s="32">
        <f>Sheet1!H33/sheet!H51</f>
        <v>-2.2435012576508189E-2</v>
      </c>
      <c r="I11" s="32">
        <f>Sheet1!H33/Sheet1!H12</f>
        <v>-0.19933307068887887</v>
      </c>
      <c r="J11" s="32">
        <f>Sheet1!H12/sheet!H27</f>
        <v>8.4732486787373593E-2</v>
      </c>
      <c r="K11" s="32">
        <f>Sheet1!H30/sheet!H27</f>
        <v>-1.7004041181985126E-2</v>
      </c>
      <c r="L11" s="32">
        <f>Sheet1!H38</f>
        <v>-0.33</v>
      </c>
      <c r="M11" s="29"/>
      <c r="N11" s="32">
        <f>sheet!H40/sheet!H27</f>
        <v>0.24715946911847869</v>
      </c>
      <c r="O11" s="32">
        <f>sheet!H51/sheet!H27</f>
        <v>0.75284053088152136</v>
      </c>
      <c r="P11" s="32">
        <f>sheet!H40/sheet!H51</f>
        <v>0.32830255410010001</v>
      </c>
      <c r="Q11" s="31">
        <f>Sheet1!H24/Sheet1!H26</f>
        <v>14.968757568418503</v>
      </c>
      <c r="R11" s="31">
        <f>ABS(Sheet2!H20/(Sheet1!H26+Sheet2!H30))</f>
        <v>1.0620217566654313</v>
      </c>
      <c r="S11" s="31">
        <f>sheet!H40/Sheet1!H43</f>
        <v>11.176889208374517</v>
      </c>
      <c r="T11" s="31">
        <f>Sheet2!H20/sheet!H40</f>
        <v>7.8329351157189309E-2</v>
      </c>
      <c r="V11" s="31">
        <f>ABS(Sheet1!H15/sheet!H15)</f>
        <v>12.74419312303479</v>
      </c>
      <c r="W11" s="31">
        <f>Sheet1!H12/sheet!H14</f>
        <v>230.75324675324674</v>
      </c>
      <c r="X11" s="31">
        <f>Sheet1!H12/sheet!H27</f>
        <v>8.4732486787373593E-2</v>
      </c>
      <c r="Y11" s="31">
        <f>Sheet1!H12/(sheet!H18-sheet!H35)</f>
        <v>0.6578689976272829</v>
      </c>
      <c r="AA11" s="17">
        <f>Sheet1!H43</f>
        <v>55.645000000000003</v>
      </c>
      <c r="AB11" s="17" t="str">
        <f>Sheet3!H17</f>
        <v>43.5x</v>
      </c>
      <c r="AC11" s="17" t="str">
        <f>Sheet3!H18</f>
        <v>72.7x</v>
      </c>
      <c r="AD11" s="17" t="str">
        <f>Sheet3!H20</f>
        <v>76.0x</v>
      </c>
      <c r="AE11" s="17" t="str">
        <f>Sheet3!H21</f>
        <v>1.1x</v>
      </c>
      <c r="AF11" s="17" t="str">
        <f>Sheet3!H22</f>
        <v>17.5x</v>
      </c>
      <c r="AG11" s="17" t="str">
        <f>Sheet3!H24</f>
        <v>74.7x</v>
      </c>
      <c r="AH11" s="17" t="str">
        <f>Sheet3!H25</f>
        <v>1.2x</v>
      </c>
      <c r="AI11" s="17">
        <f>Sheet3!H31</f>
        <v>0.2</v>
      </c>
      <c r="AK11" s="17">
        <f>Sheet3!H29</f>
        <v>7.4</v>
      </c>
      <c r="AL11" s="17">
        <f>Sheet3!H30</f>
        <v>3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8.5894805477070211</v>
      </c>
      <c r="C12" s="34">
        <f>(sheet!I18-sheet!I15)/sheet!I35</f>
        <v>8.3392088676374705</v>
      </c>
      <c r="D12" s="34">
        <f>sheet!I12/sheet!I35</f>
        <v>7.5750923712236471</v>
      </c>
      <c r="E12" s="34">
        <f>Sheet2!I20/sheet!I35</f>
        <v>3.5713105846555098</v>
      </c>
      <c r="F12" s="34">
        <f>sheet!I18/sheet!I35</f>
        <v>8.5894805477070211</v>
      </c>
      <c r="G12" s="29"/>
      <c r="H12" s="35">
        <f>Sheet1!I33/sheet!I51</f>
        <v>-5.9599965003288E-2</v>
      </c>
      <c r="I12" s="35">
        <f>Sheet1!I33/Sheet1!I12</f>
        <v>-0.21527630527328778</v>
      </c>
      <c r="J12" s="35">
        <f>Sheet1!I12/sheet!I27</f>
        <v>0.21948532340245389</v>
      </c>
      <c r="K12" s="35">
        <f>Sheet1!I30/sheet!I27</f>
        <v>-4.7249989483792956E-2</v>
      </c>
      <c r="L12" s="35">
        <f>Sheet1!I38</f>
        <v>-0.67</v>
      </c>
      <c r="M12" s="29"/>
      <c r="N12" s="35">
        <f>sheet!I40/sheet!I27</f>
        <v>0.20721447602886539</v>
      </c>
      <c r="O12" s="35">
        <f>sheet!I51/sheet!I27</f>
        <v>0.79278552397113455</v>
      </c>
      <c r="P12" s="35">
        <f>sheet!I40/sheet!I51</f>
        <v>0.26137520144276766</v>
      </c>
      <c r="Q12" s="34">
        <f>Sheet1!I24/Sheet1!I26</f>
        <v>5.6250058842912969</v>
      </c>
      <c r="R12" s="34">
        <f>ABS(Sheet2!I20/(Sheet1!I26+Sheet2!I30))</f>
        <v>0.56771099655882484</v>
      </c>
      <c r="S12" s="34">
        <f>sheet!I40/Sheet1!I43</f>
        <v>4.799599904640484</v>
      </c>
      <c r="T12" s="34">
        <f>Sheet2!I20/sheet!I40</f>
        <v>0.17742754037892156</v>
      </c>
      <c r="U12" s="12"/>
      <c r="V12" s="34">
        <f>ABS(Sheet1!I15/sheet!I15)</f>
        <v>64.490664350846714</v>
      </c>
      <c r="W12" s="34">
        <f>Sheet1!I12/sheet!I14</f>
        <v>73.832906819208191</v>
      </c>
      <c r="X12" s="34">
        <f>Sheet1!I12/sheet!I27</f>
        <v>0.21948532340245389</v>
      </c>
      <c r="Y12" s="34">
        <f>Sheet1!I12/(sheet!I18-sheet!I35)</f>
        <v>2.8091823409471006</v>
      </c>
      <c r="Z12" s="12"/>
      <c r="AA12" s="36">
        <f>Sheet1!I43</f>
        <v>96.477000000000004</v>
      </c>
      <c r="AB12" s="36" t="str">
        <f>Sheet3!I17</f>
        <v>18.8x</v>
      </c>
      <c r="AC12" s="36" t="str">
        <f>Sheet3!I18</f>
        <v>-34.8x</v>
      </c>
      <c r="AD12" s="36" t="str">
        <f>Sheet3!I20</f>
        <v>-79.5x</v>
      </c>
      <c r="AE12" s="36" t="str">
        <f>Sheet3!I21</f>
        <v>0.9x</v>
      </c>
      <c r="AF12" s="36" t="str">
        <f>Sheet3!I22</f>
        <v>3.6x</v>
      </c>
      <c r="AG12" s="36" t="str">
        <f>Sheet3!I24</f>
        <v>-33.4x</v>
      </c>
      <c r="AH12" s="36" t="str">
        <f>Sheet3!I25</f>
        <v>1.0x</v>
      </c>
      <c r="AI12" s="36">
        <f>Sheet3!I31</f>
        <v>0.2</v>
      </c>
      <c r="AK12" s="36">
        <f>Sheet3!I29</f>
        <v>7.5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5.0269912296402364</v>
      </c>
      <c r="C13" s="31">
        <f>(sheet!J18-sheet!J15)/sheet!J35</f>
        <v>4.9677107571147303</v>
      </c>
      <c r="D13" s="31">
        <f>sheet!J12/sheet!J35</f>
        <v>3.8741005906568824</v>
      </c>
      <c r="E13" s="31">
        <f>Sheet2!J20/sheet!J35</f>
        <v>3.2789690352604262</v>
      </c>
      <c r="F13" s="31">
        <f>sheet!J18/sheet!J35</f>
        <v>5.0269912296402364</v>
      </c>
      <c r="G13" s="29"/>
      <c r="H13" s="32">
        <f>Sheet1!J33/sheet!J51</f>
        <v>-0.15681517778346188</v>
      </c>
      <c r="I13" s="32">
        <f>Sheet1!J33/Sheet1!J12</f>
        <v>-0.59652469822898169</v>
      </c>
      <c r="J13" s="32">
        <f>Sheet1!J12/sheet!J27</f>
        <v>0.20161684177659503</v>
      </c>
      <c r="K13" s="32">
        <f>Sheet1!J30/sheet!J27</f>
        <v>-0.12026942569866371</v>
      </c>
      <c r="L13" s="32">
        <f>Sheet1!J38</f>
        <v>-1.55</v>
      </c>
      <c r="M13" s="29"/>
      <c r="N13" s="32">
        <f>sheet!J40/sheet!J27</f>
        <v>0.23304983995402756</v>
      </c>
      <c r="O13" s="32">
        <f>sheet!J51/sheet!J27</f>
        <v>0.76695016004597238</v>
      </c>
      <c r="P13" s="32">
        <f>sheet!J40/sheet!J51</f>
        <v>0.3038656904903157</v>
      </c>
      <c r="Q13" s="31">
        <f>Sheet1!J24/Sheet1!J26</f>
        <v>13.516546838655106</v>
      </c>
      <c r="R13" s="31">
        <f>ABS(Sheet2!J20/(Sheet1!J26+Sheet2!J30))</f>
        <v>1.8725570365524573</v>
      </c>
      <c r="S13" s="31">
        <f>sheet!J40/Sheet1!J43</f>
        <v>4.4938505109720355</v>
      </c>
      <c r="T13" s="31">
        <f>Sheet2!J20/sheet!J40</f>
        <v>0.20184351497442746</v>
      </c>
      <c r="V13" s="31">
        <f>ABS(Sheet1!J15/sheet!J15)</f>
        <v>158.74456521739128</v>
      </c>
      <c r="W13" s="31">
        <f>Sheet1!J12/sheet!J14</f>
        <v>312.33015115354021</v>
      </c>
      <c r="X13" s="31">
        <f>Sheet1!J12/sheet!J27</f>
        <v>0.20161684177659503</v>
      </c>
      <c r="Y13" s="31">
        <f>Sheet1!J12/(sheet!J18-sheet!J35)</f>
        <v>3.4899550198232792</v>
      </c>
      <c r="AA13" s="17">
        <f>Sheet1!J43</f>
        <v>100.98399999999999</v>
      </c>
      <c r="AB13" s="17" t="str">
        <f>Sheet3!J17</f>
        <v>19.7x</v>
      </c>
      <c r="AC13" s="17" t="str">
        <f>Sheet3!J18</f>
        <v>-8.9x</v>
      </c>
      <c r="AD13" s="17" t="str">
        <f>Sheet3!J20</f>
        <v>7.7x</v>
      </c>
      <c r="AE13" s="17" t="str">
        <f>Sheet3!J21</f>
        <v>1.2x</v>
      </c>
      <c r="AF13" s="17" t="str">
        <f>Sheet3!J22</f>
        <v>4.2x</v>
      </c>
      <c r="AG13" s="17" t="str">
        <f>Sheet3!J24</f>
        <v>-10.3x</v>
      </c>
      <c r="AH13" s="17" t="str">
        <f>Sheet3!J25</f>
        <v>1.3x</v>
      </c>
      <c r="AI13" s="17">
        <f>Sheet3!J31</f>
        <v>0.2</v>
      </c>
      <c r="AK13" s="17">
        <f>Sheet3!J29</f>
        <v>6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3.059820165228901</v>
      </c>
      <c r="C14" s="34">
        <f>(sheet!K18-sheet!K15)/sheet!K35</f>
        <v>2.9683052626774384</v>
      </c>
      <c r="D14" s="34">
        <f>sheet!K12/sheet!K35</f>
        <v>2.7616413346113471</v>
      </c>
      <c r="E14" s="34">
        <f>Sheet2!K20/sheet!K35</f>
        <v>0.98569537632936233</v>
      </c>
      <c r="F14" s="34">
        <f>sheet!K18/sheet!K35</f>
        <v>3.059820165228901</v>
      </c>
      <c r="G14" s="29"/>
      <c r="H14" s="35">
        <f>Sheet1!K33/sheet!K51</f>
        <v>9.1665978646759006E-3</v>
      </c>
      <c r="I14" s="35">
        <f>Sheet1!K33/Sheet1!K12</f>
        <v>7.8996395637316863E-2</v>
      </c>
      <c r="J14" s="35">
        <f>Sheet1!K12/sheet!K27</f>
        <v>8.9120038179403158E-2</v>
      </c>
      <c r="K14" s="35">
        <f>Sheet1!K30/sheet!K27</f>
        <v>6.770252771677825E-3</v>
      </c>
      <c r="L14" s="35">
        <f>Sheet1!K38</f>
        <v>0.1</v>
      </c>
      <c r="M14" s="29"/>
      <c r="N14" s="35">
        <f>sheet!K40/sheet!K27</f>
        <v>0.23197658507932908</v>
      </c>
      <c r="O14" s="35">
        <f>sheet!K51/sheet!K27</f>
        <v>0.76802341492067094</v>
      </c>
      <c r="P14" s="35">
        <f>sheet!K40/sheet!K51</f>
        <v>0.30204363639523918</v>
      </c>
      <c r="Q14" s="34">
        <f>Sheet1!K24/Sheet1!K26</f>
        <v>-2.2595480068680684</v>
      </c>
      <c r="R14" s="34">
        <f>ABS(Sheet2!K20/(Sheet1!K26+Sheet2!K30))</f>
        <v>2.5764871507313463</v>
      </c>
      <c r="S14" s="34">
        <f>sheet!K40/Sheet1!K43</f>
        <v>4.8393222345026849</v>
      </c>
      <c r="T14" s="34">
        <f>Sheet2!K20/sheet!K40</f>
        <v>0.1941798903739084</v>
      </c>
      <c r="U14" s="12"/>
      <c r="V14" s="34">
        <f>ABS(Sheet1!K15/sheet!K15)</f>
        <v>6.3541147132169575</v>
      </c>
      <c r="W14" s="34">
        <f>Sheet1!K12/sheet!K14</f>
        <v>204.62643678160919</v>
      </c>
      <c r="X14" s="34">
        <f>Sheet1!K12/sheet!K27</f>
        <v>8.9120038179403158E-2</v>
      </c>
      <c r="Y14" s="34">
        <f>Sheet1!K12/(sheet!K18-sheet!K35)</f>
        <v>0.94676103402277056</v>
      </c>
      <c r="Z14" s="12"/>
      <c r="AA14" s="36">
        <f>Sheet1!K43</f>
        <v>114.907</v>
      </c>
      <c r="AB14" s="36" t="str">
        <f>Sheet3!K17</f>
        <v>25.0x</v>
      </c>
      <c r="AC14" s="36" t="str">
        <f>Sheet3!K18</f>
        <v>-25.1x</v>
      </c>
      <c r="AD14" s="36" t="str">
        <f>Sheet3!K20</f>
        <v>26.5x</v>
      </c>
      <c r="AE14" s="36" t="str">
        <f>Sheet3!K21</f>
        <v>1.4x</v>
      </c>
      <c r="AF14" s="36" t="str">
        <f>Sheet3!K22</f>
        <v>13.5x</v>
      </c>
      <c r="AG14" s="36" t="str">
        <f>Sheet3!K24</f>
        <v>-18.8x</v>
      </c>
      <c r="AH14" s="36" t="str">
        <f>Sheet3!K25</f>
        <v>1.6x</v>
      </c>
      <c r="AI14" s="36">
        <f>Sheet3!K31</f>
        <v>0.2</v>
      </c>
      <c r="AK14" s="36">
        <f>Sheet3!K29</f>
        <v>7.2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0.44163037576961728</v>
      </c>
      <c r="C15" s="31">
        <f>(sheet!L18-sheet!L15)/sheet!L35</f>
        <v>0.38792754912266508</v>
      </c>
      <c r="D15" s="31">
        <f>sheet!L12/sheet!L35</f>
        <v>0.33412075916321082</v>
      </c>
      <c r="E15" s="31">
        <f>Sheet2!L20/sheet!L35</f>
        <v>0.30638854555325806</v>
      </c>
      <c r="F15" s="31">
        <f>sheet!L18/sheet!L35</f>
        <v>0.44163037576961728</v>
      </c>
      <c r="G15" s="29"/>
      <c r="H15" s="32">
        <f>Sheet1!L33/sheet!L51</f>
        <v>-1.3232130809000365E-2</v>
      </c>
      <c r="I15" s="32">
        <f>Sheet1!L33/Sheet1!L12</f>
        <v>-0.10474170324221685</v>
      </c>
      <c r="J15" s="32">
        <f>Sheet1!L12/sheet!L27</f>
        <v>9.4859914402211754E-2</v>
      </c>
      <c r="K15" s="32">
        <f>Sheet1!L30/sheet!L27</f>
        <v>-2.3907227723356992E-2</v>
      </c>
      <c r="L15" s="32">
        <f>Sheet1!L38</f>
        <v>0.65</v>
      </c>
      <c r="M15" s="29"/>
      <c r="N15" s="32">
        <f>sheet!L40/sheet!L27</f>
        <v>0.24911647660403052</v>
      </c>
      <c r="O15" s="32">
        <f>sheet!L51/sheet!L27</f>
        <v>0.75088352339596953</v>
      </c>
      <c r="P15" s="32">
        <f>sheet!L40/sheet!L51</f>
        <v>0.33176447323996205</v>
      </c>
      <c r="Q15" s="31">
        <f>Sheet1!L24/Sheet1!L26</f>
        <v>-6.2467512534533922</v>
      </c>
      <c r="R15" s="31">
        <f>ABS(Sheet2!L20/(Sheet1!L26+Sheet2!L30))</f>
        <v>1.5074595055413471</v>
      </c>
      <c r="S15" s="31">
        <f>sheet!L40/Sheet1!L43</f>
        <v>4.0950323824316639</v>
      </c>
      <c r="T15" s="31">
        <f>Sheet2!L20/sheet!L40</f>
        <v>0.1796512129991652</v>
      </c>
      <c r="V15" s="31">
        <f>ABS(Sheet1!L15/sheet!L15)</f>
        <v>2.0244138524413855</v>
      </c>
      <c r="W15" s="31">
        <f>Sheet1!L12/sheet!L14</f>
        <v>163.19085631349785</v>
      </c>
      <c r="X15" s="31">
        <f>Sheet1!L12/sheet!L27</f>
        <v>9.4859914402211754E-2</v>
      </c>
      <c r="Y15" s="31">
        <f>Sheet1!L12/(sheet!L18-sheet!L35)</f>
        <v>-1.163056633048875</v>
      </c>
      <c r="AA15" s="17">
        <f>Sheet1!L43</f>
        <v>144.214</v>
      </c>
      <c r="AB15" s="17" t="str">
        <f>Sheet3!L17</f>
        <v>17.4x</v>
      </c>
      <c r="AC15" s="17" t="str">
        <f>Sheet3!L18</f>
        <v>26.3x</v>
      </c>
      <c r="AD15" s="17" t="str">
        <f>Sheet3!L20</f>
        <v>29.3x</v>
      </c>
      <c r="AE15" s="17" t="str">
        <f>Sheet3!L21</f>
        <v>1.3x</v>
      </c>
      <c r="AF15" s="17" t="str">
        <f>Sheet3!L22</f>
        <v>11.4x</v>
      </c>
      <c r="AG15" s="17" t="str">
        <f>Sheet3!L24</f>
        <v>32.6x</v>
      </c>
      <c r="AH15" s="17" t="str">
        <f>Sheet3!L25</f>
        <v>1.6x</v>
      </c>
      <c r="AI15" s="17">
        <f>Sheet3!L31</f>
        <v>0.22</v>
      </c>
      <c r="AK15" s="17">
        <f>Sheet3!L29</f>
        <v>5.8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5.8652263950299428</v>
      </c>
      <c r="C16" s="34">
        <f>(sheet!M18-sheet!M15)/sheet!M35</f>
        <v>5.06428051715453</v>
      </c>
      <c r="D16" s="34">
        <f>sheet!M12/sheet!M35</f>
        <v>5.0678905244305144</v>
      </c>
      <c r="E16" s="34">
        <f>Sheet2!M20/sheet!M35</f>
        <v>6.1536351933732574</v>
      </c>
      <c r="F16" s="34">
        <f>sheet!M18/sheet!M35</f>
        <v>5.8652263950299428</v>
      </c>
      <c r="G16" s="29"/>
      <c r="H16" s="35">
        <f>Sheet1!M33/sheet!M51</f>
        <v>-6.8358996115037263E-2</v>
      </c>
      <c r="I16" s="35">
        <f>Sheet1!M33/Sheet1!M12</f>
        <v>-0.54522081273041978</v>
      </c>
      <c r="J16" s="35">
        <f>Sheet1!M12/sheet!M27</f>
        <v>0.10910629208721531</v>
      </c>
      <c r="K16" s="35">
        <f>Sheet1!M30/sheet!M27</f>
        <v>-9.1764718847508475E-2</v>
      </c>
      <c r="L16" s="35">
        <f>Sheet1!M38</f>
        <v>0.83</v>
      </c>
      <c r="M16" s="29"/>
      <c r="N16" s="35">
        <f>sheet!M40/sheet!M27</f>
        <v>0.12978503742672071</v>
      </c>
      <c r="O16" s="35">
        <f>sheet!M51/sheet!M27</f>
        <v>0.87021496257327935</v>
      </c>
      <c r="P16" s="35">
        <f>sheet!M40/sheet!M51</f>
        <v>0.14914135358341615</v>
      </c>
      <c r="Q16" s="34">
        <f>Sheet1!M24/Sheet1!M26</f>
        <v>-9.9980114540248177</v>
      </c>
      <c r="R16" s="34">
        <f>ABS(Sheet2!M20/(Sheet1!M26+Sheet2!M30))</f>
        <v>0.25774909392684836</v>
      </c>
      <c r="S16" s="34">
        <f>sheet!M40/Sheet1!M43</f>
        <v>1.5204633748430183</v>
      </c>
      <c r="T16" s="34">
        <f>Sheet2!M20/sheet!M40</f>
        <v>0.42435833108186349</v>
      </c>
      <c r="U16" s="12"/>
      <c r="V16" s="34">
        <f>ABS(Sheet1!M15/sheet!M15)</f>
        <v>1.1233709513993222</v>
      </c>
      <c r="W16" s="34">
        <f>Sheet1!M12/sheet!M14</f>
        <v>108.47061752988047</v>
      </c>
      <c r="X16" s="34">
        <f>Sheet1!M12/sheet!M27</f>
        <v>0.10910629208721531</v>
      </c>
      <c r="Y16" s="34">
        <f>Sheet1!M12/(sheet!M18-sheet!M35)</f>
        <v>2.5056541695905761</v>
      </c>
      <c r="Z16" s="12"/>
      <c r="AA16" s="36">
        <f>Sheet1!M43</f>
        <v>170.40199999999999</v>
      </c>
      <c r="AB16" s="36" t="str">
        <f>Sheet3!M17</f>
        <v>21.5x</v>
      </c>
      <c r="AC16" s="36" t="str">
        <f>Sheet3!M18</f>
        <v>29.8x</v>
      </c>
      <c r="AD16" s="36" t="str">
        <f>Sheet3!M20</f>
        <v>32.0x</v>
      </c>
      <c r="AE16" s="36" t="str">
        <f>Sheet3!M21</f>
        <v>2.1x</v>
      </c>
      <c r="AF16" s="36" t="str">
        <f>Sheet3!M22</f>
        <v>16.8x</v>
      </c>
      <c r="AG16" s="36" t="str">
        <f>Sheet3!M24</f>
        <v>26.7x</v>
      </c>
      <c r="AH16" s="36" t="str">
        <f>Sheet3!M25</f>
        <v>2.3x</v>
      </c>
      <c r="AI16" s="36">
        <f>Sheet3!M31</f>
        <v>0.22</v>
      </c>
      <c r="AK16" s="36">
        <f>Sheet3!M29</f>
        <v>10.199999999999999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2023-04-20T20:25:45Z</dcterms:created>
  <dcterms:modified xsi:type="dcterms:W3CDTF">2023-05-07T16:06:26Z</dcterms:modified>
  <cp:category/>
  <dc:identifier/>
  <cp:version/>
</cp:coreProperties>
</file>