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32" documentId="8_{7B54771D-4ECA-4DB9-A244-EF324641175C}" xr6:coauthVersionLast="47" xr6:coauthVersionMax="47" xr10:uidLastSave="{1A9BF5A3-6B85-4170-B472-C25BF90E966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H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  <c r="F30" i="3" l="1"/>
  <c r="R9" i="5" s="1"/>
  <c r="E30" i="3" l="1"/>
  <c r="R8" i="5" s="1"/>
</calcChain>
</file>

<file path=xl/sharedStrings.xml><?xml version="1.0" encoding="utf-8"?>
<sst xmlns="http://schemas.openxmlformats.org/spreadsheetml/2006/main" count="717" uniqueCount="348">
  <si>
    <t>Stelco Holdings Inc</t>
  </si>
  <si>
    <t>Premium Export</t>
  </si>
  <si>
    <t>Balance Sheet</t>
  </si>
  <si>
    <t/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</si>
  <si>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</si>
  <si>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</si>
  <si>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</si>
  <si>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</si>
  <si>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</si>
  <si>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</si>
  <si>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</si>
  <si>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</si>
  <si>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</si>
  <si>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</si>
  <si>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</si>
  <si>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</si>
  <si>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</si>
  <si>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</si>
  <si>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</si>
  <si>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</si>
  <si>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</si>
  <si>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</si>
  <si>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</si>
  <si>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</si>
  <si>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</si>
  <si>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</si>
  <si>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</si>
  <si>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</si>
  <si>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</si>
  <si>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</si>
  <si>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</si>
  <si>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1,018</t>
  </si>
  <si>
    <t>1,194</t>
  </si>
  <si>
    <t>2,015</t>
  </si>
  <si>
    <t>1,796</t>
  </si>
  <si>
    <t>Property Plant And Equipment, Net</t>
  </si>
  <si>
    <t>1,008</t>
  </si>
  <si>
    <t>1,199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</si>
  <si>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</si>
  <si>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</si>
  <si>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</si>
  <si>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</si>
  <si>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</si>
  <si>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</si>
  <si>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</si>
  <si>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1,448</t>
  </si>
  <si>
    <t>1,205</t>
  </si>
  <si>
    <t>1,200</t>
  </si>
  <si>
    <t>1,223</t>
  </si>
  <si>
    <t>1,655</t>
  </si>
  <si>
    <t>1,594</t>
  </si>
  <si>
    <t>1,779</t>
  </si>
  <si>
    <t>3,237</t>
  </si>
  <si>
    <t>3,131</t>
  </si>
  <si>
    <t>Accounts Payable</t>
  </si>
  <si>
    <t>Accrued Expenses</t>
  </si>
  <si>
    <t>Short-term Borrowings</t>
  </si>
  <si>
    <t>Current Portion of LT Debt</t>
  </si>
  <si>
    <t>1,787</t>
  </si>
  <si>
    <t>1,829</t>
  </si>
  <si>
    <t>1,822</t>
  </si>
  <si>
    <t>Current Portion of Capital Lease Obligations</t>
  </si>
  <si>
    <t>Other Current Liabilities</t>
  </si>
  <si>
    <t>1,173</t>
  </si>
  <si>
    <t>Total Current Liabilities</t>
  </si>
  <si>
    <t>2,907</t>
  </si>
  <si>
    <t>3,262</t>
  </si>
  <si>
    <t>3,451</t>
  </si>
  <si>
    <t>1,258</t>
  </si>
  <si>
    <t>Long-term Debt</t>
  </si>
  <si>
    <t>Capital Leases</t>
  </si>
  <si>
    <t>Other Non-current Liabilities</t>
  </si>
  <si>
    <t>1,316</t>
  </si>
  <si>
    <t>1,054</t>
  </si>
  <si>
    <t>1,036</t>
  </si>
  <si>
    <t>Total Liabilities</t>
  </si>
  <si>
    <t>4,223</t>
  </si>
  <si>
    <t>4,316</t>
  </si>
  <si>
    <t>4,487</t>
  </si>
  <si>
    <t>1,087</t>
  </si>
  <si>
    <t>1,144</t>
  </si>
  <si>
    <t>1,498</t>
  </si>
  <si>
    <t>1,799</t>
  </si>
  <si>
    <t>1,726</t>
  </si>
  <si>
    <t>Common Stock</t>
  </si>
  <si>
    <t>2,325</t>
  </si>
  <si>
    <t>Additional Paid In Capital</t>
  </si>
  <si>
    <t>Retained Earnings</t>
  </si>
  <si>
    <t>-5,530</t>
  </si>
  <si>
    <t>-5,866</t>
  </si>
  <si>
    <t>-6,042</t>
  </si>
  <si>
    <t>Treasury Stock</t>
  </si>
  <si>
    <t>Other Common Equity Adj</t>
  </si>
  <si>
    <t>Common Equity</t>
  </si>
  <si>
    <t>-2,775</t>
  </si>
  <si>
    <t>-3,111</t>
  </si>
  <si>
    <t>-3,287</t>
  </si>
  <si>
    <t>1,438</t>
  </si>
  <si>
    <t>1,405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</si>
  <si>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</si>
  <si>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</si>
  <si>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</si>
  <si>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</si>
  <si>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</si>
  <si>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</si>
  <si>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</si>
  <si>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</si>
  <si>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</si>
  <si>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1,893</t>
  </si>
  <si>
    <t>1,347</t>
  </si>
  <si>
    <t>1,302</t>
  </si>
  <si>
    <t>1,621.5</t>
  </si>
  <si>
    <t>2,460</t>
  </si>
  <si>
    <t>1,841</t>
  </si>
  <si>
    <t>1,517</t>
  </si>
  <si>
    <t>4,123</t>
  </si>
  <si>
    <t>3,463</t>
  </si>
  <si>
    <t>Revenue Growth (YoY)</t>
  </si>
  <si>
    <t>NM</t>
  </si>
  <si>
    <t>-28.8%</t>
  </si>
  <si>
    <t>-3.3%</t>
  </si>
  <si>
    <t>24.5%</t>
  </si>
  <si>
    <t>51.7%</t>
  </si>
  <si>
    <t>-25.2%</t>
  </si>
  <si>
    <t>-17.6%</t>
  </si>
  <si>
    <t>171.8%</t>
  </si>
  <si>
    <t>-16.0%</t>
  </si>
  <si>
    <t>Cost of Revenues</t>
  </si>
  <si>
    <t>-1,855</t>
  </si>
  <si>
    <t>-1,440</t>
  </si>
  <si>
    <t>-1,287</t>
  </si>
  <si>
    <t>-1,418</t>
  </si>
  <si>
    <t>-1,928</t>
  </si>
  <si>
    <t>-1,742</t>
  </si>
  <si>
    <t>-1,522</t>
  </si>
  <si>
    <t>-2,082</t>
  </si>
  <si>
    <t>-2,303</t>
  </si>
  <si>
    <t>Gross Profit</t>
  </si>
  <si>
    <t>2,041</t>
  </si>
  <si>
    <t>1,160</t>
  </si>
  <si>
    <t>Gross Profit Margin</t>
  </si>
  <si>
    <t>2.0%</t>
  </si>
  <si>
    <t>-6.9%</t>
  </si>
  <si>
    <t>1.2%</t>
  </si>
  <si>
    <t>12.6%</t>
  </si>
  <si>
    <t>21.6%</t>
  </si>
  <si>
    <t>5.4%</t>
  </si>
  <si>
    <t>-0.3%</t>
  </si>
  <si>
    <t>49.5%</t>
  </si>
  <si>
    <t>33.5%</t>
  </si>
  <si>
    <t>R&amp;D Expenses</t>
  </si>
  <si>
    <t>Selling and Marketing Expense</t>
  </si>
  <si>
    <t>General &amp; Admin Expenses</t>
  </si>
  <si>
    <t>Other Inc / (Exp)</t>
  </si>
  <si>
    <t>5,280</t>
  </si>
  <si>
    <t>Operating Expenses</t>
  </si>
  <si>
    <t>5,273</t>
  </si>
  <si>
    <t>Operating Income</t>
  </si>
  <si>
    <t>5,476.5</t>
  </si>
  <si>
    <t>1,814</t>
  </si>
  <si>
    <t>1,287</t>
  </si>
  <si>
    <t>Net Interest Expenses</t>
  </si>
  <si>
    <t>EBT, Incl. Unusual Items</t>
  </si>
  <si>
    <t>5,366</t>
  </si>
  <si>
    <t>1,782</t>
  </si>
  <si>
    <t>1,260</t>
  </si>
  <si>
    <t>Earnings of Discontinued Ops.</t>
  </si>
  <si>
    <t>Income Tax Expense</t>
  </si>
  <si>
    <t>Net Income to Company</t>
  </si>
  <si>
    <t>1,609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</si>
  <si>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</si>
  <si>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</si>
  <si>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</si>
  <si>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</si>
  <si>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</si>
  <si>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</si>
  <si>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</si>
  <si>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</si>
  <si>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</si>
  <si>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1,912</t>
  </si>
  <si>
    <t>1,126</t>
  </si>
  <si>
    <t>EBIT</t>
  </si>
  <si>
    <t>1,851</t>
  </si>
  <si>
    <t>1,048</t>
  </si>
  <si>
    <t>Revenue (Reported)</t>
  </si>
  <si>
    <t>Operating Income (Reported)</t>
  </si>
  <si>
    <t>1,983</t>
  </si>
  <si>
    <t>1,085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</si>
  <si>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</si>
  <si>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</si>
  <si>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</si>
  <si>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</si>
  <si>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</si>
  <si>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</si>
  <si>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</si>
  <si>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</si>
  <si>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</si>
  <si>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-5,451</t>
  </si>
  <si>
    <t>Cash from Operations</t>
  </si>
  <si>
    <t>1,607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</si>
  <si>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</si>
  <si>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</si>
  <si>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</si>
  <si>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</si>
  <si>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</si>
  <si>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</si>
  <si>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</si>
  <si>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</si>
  <si>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</si>
  <si>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</si>
  <si>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</si>
  <si>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</si>
  <si>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</si>
  <si>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</si>
  <si>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</si>
  <si>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</si>
  <si>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1,371</t>
  </si>
  <si>
    <t>Cash Interest Paid</t>
  </si>
  <si>
    <t>Valuation Ratios</t>
  </si>
  <si>
    <t>Price Close (Split Adjusted)</t>
  </si>
  <si>
    <t>Market Cap</t>
  </si>
  <si>
    <t>2,032.944</t>
  </si>
  <si>
    <t>1,337.533</t>
  </si>
  <si>
    <t>2,016.453</t>
  </si>
  <si>
    <t>3,186.935</t>
  </si>
  <si>
    <t>2,441.65</t>
  </si>
  <si>
    <t>Total Enterprise Value (TEV)</t>
  </si>
  <si>
    <t>2,021.944</t>
  </si>
  <si>
    <t>1,150.533</t>
  </si>
  <si>
    <t>2,427.453</t>
  </si>
  <si>
    <t>3,314.935</t>
  </si>
  <si>
    <t>1,909.65</t>
  </si>
  <si>
    <t>Enterprise Value (EV)</t>
  </si>
  <si>
    <t>NA</t>
  </si>
  <si>
    <t>2,779.653</t>
  </si>
  <si>
    <t>EV/EBITDA</t>
  </si>
  <si>
    <t>20.2x</t>
  </si>
  <si>
    <t>3.7x</t>
  </si>
  <si>
    <t>4.8x</t>
  </si>
  <si>
    <t>-29.2x</t>
  </si>
  <si>
    <t>2.5x</t>
  </si>
  <si>
    <t>EV / EBIT</t>
  </si>
  <si>
    <t>28.1x</t>
  </si>
  <si>
    <t>4.0x</t>
  </si>
  <si>
    <t>6.3x</t>
  </si>
  <si>
    <t>-17.6x</t>
  </si>
  <si>
    <t>2.7x</t>
  </si>
  <si>
    <t>EV / LTM EBITDA - CAPEX</t>
  </si>
  <si>
    <t>29.7x</t>
  </si>
  <si>
    <t>4.7x</t>
  </si>
  <si>
    <t>-81.3x</t>
  </si>
  <si>
    <t>-8.3x</t>
  </si>
  <si>
    <t>3.1x</t>
  </si>
  <si>
    <t>3.0x</t>
  </si>
  <si>
    <t>EV / Free Cash Flow</t>
  </si>
  <si>
    <t>-8.8x</t>
  </si>
  <si>
    <t>9.7x</t>
  </si>
  <si>
    <t>93.4x</t>
  </si>
  <si>
    <t>-8.5x</t>
  </si>
  <si>
    <t>3.6x</t>
  </si>
  <si>
    <t>6.0x</t>
  </si>
  <si>
    <t>EV / Invested Capital</t>
  </si>
  <si>
    <t>6.7x</t>
  </si>
  <si>
    <t>1.8x</t>
  </si>
  <si>
    <t>1.2x</t>
  </si>
  <si>
    <t>2.9x</t>
  </si>
  <si>
    <t>2.2x</t>
  </si>
  <si>
    <t>EV / Revenue</t>
  </si>
  <si>
    <t>1.4x</t>
  </si>
  <si>
    <t>0.5x</t>
  </si>
  <si>
    <t>1.6x</t>
  </si>
  <si>
    <t>1.0x</t>
  </si>
  <si>
    <t>0.8x</t>
  </si>
  <si>
    <t>P/E Ratio</t>
  </si>
  <si>
    <t>0.6x</t>
  </si>
  <si>
    <t>0.7x</t>
  </si>
  <si>
    <t>-14.8x</t>
  </si>
  <si>
    <t>2.8x</t>
  </si>
  <si>
    <t>Price/Book</t>
  </si>
  <si>
    <t>6.9x</t>
  </si>
  <si>
    <t>2.0x</t>
  </si>
  <si>
    <t>6.1x</t>
  </si>
  <si>
    <t>3.4x</t>
  </si>
  <si>
    <t>Price / Operating Cash Flow</t>
  </si>
  <si>
    <t>-15.8x</t>
  </si>
  <si>
    <t>7.1x</t>
  </si>
  <si>
    <t>4.4x</t>
  </si>
  <si>
    <t>-53.1x</t>
  </si>
  <si>
    <t>3.5x</t>
  </si>
  <si>
    <t>Price / LTM Sales</t>
  </si>
  <si>
    <t>1.3x</t>
  </si>
  <si>
    <t>0.9x</t>
  </si>
  <si>
    <t>Altman Z-Score</t>
  </si>
  <si>
    <t>Piotroski Score</t>
  </si>
  <si>
    <t>Dividend Per Share</t>
  </si>
  <si>
    <t>Dividend Yield</t>
  </si>
  <si>
    <t>0.0%</t>
  </si>
  <si>
    <t>3.3%</t>
  </si>
  <si>
    <t>4.2%</t>
  </si>
  <si>
    <t>3.2%</t>
  </si>
  <si>
    <t>31.1%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</si>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</sst>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1411D9C-69AF-6CEE-B0BE-3CF6888317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topLeftCell="A6" workbookViewId="0">
      <selection activeCell="D1" sqref="D1:D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4" width="13.28515625" style="39" customWidth="1"/>
  </cols>
  <sheetData>
    <row r="1" spans="3:13" ht="13.5" customHeight="1" x14ac:dyDescent="0.2"/>
    <row r="2" spans="3:13" ht="33" customHeight="1" x14ac:dyDescent="0.4">
      <c r="C2" s="4" t="s">
        <v>0</v>
      </c>
      <c r="D2" s="4"/>
      <c r="E2" s="5"/>
      <c r="F2" s="5"/>
    </row>
    <row r="3" spans="3:13" ht="12.75" x14ac:dyDescent="0.2">
      <c r="C3" s="1" t="s">
        <v>1</v>
      </c>
      <c r="D3" s="40"/>
    </row>
    <row r="4" spans="3:13" ht="12.75" x14ac:dyDescent="0.2"/>
    <row r="5" spans="3:13" ht="12.75" x14ac:dyDescent="0.2"/>
    <row r="6" spans="3:13" x14ac:dyDescent="0.25">
      <c r="C6" s="6" t="s">
        <v>2</v>
      </c>
      <c r="D6" s="6"/>
      <c r="E6" s="7"/>
      <c r="F6" s="2"/>
      <c r="G6" s="2"/>
      <c r="H6" s="2"/>
      <c r="I6" s="2"/>
      <c r="J6" s="2"/>
      <c r="K6" s="2"/>
      <c r="L6" s="2"/>
      <c r="M6" s="2"/>
    </row>
    <row r="7" spans="3:13" ht="12.75" x14ac:dyDescent="0.2"/>
    <row r="8" spans="3:13" ht="33" customHeight="1" x14ac:dyDescent="0.2">
      <c r="C8" s="3" t="s">
        <v>3</v>
      </c>
      <c r="D8" s="41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9" spans="3:13" ht="12.75" x14ac:dyDescent="0.2"/>
    <row r="10" spans="3:13" ht="12.75" x14ac:dyDescent="0.2">
      <c r="C10" s="3" t="s">
        <v>13</v>
      </c>
      <c r="D10" s="41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1" spans="3:13" ht="12.75" x14ac:dyDescent="0.2"/>
    <row r="12" spans="3:13" ht="12.75" x14ac:dyDescent="0.2">
      <c r="C12" s="3" t="s">
        <v>23</v>
      </c>
      <c r="D12" s="41"/>
      <c r="E12" s="3">
        <v>199</v>
      </c>
      <c r="F12" s="3">
        <v>162</v>
      </c>
      <c r="G12" s="3">
        <v>188</v>
      </c>
      <c r="H12" s="3">
        <v>250</v>
      </c>
      <c r="I12" s="3">
        <v>438</v>
      </c>
      <c r="J12" s="3">
        <v>257</v>
      </c>
      <c r="K12" s="3">
        <v>59</v>
      </c>
      <c r="L12" s="3">
        <v>955</v>
      </c>
      <c r="M12" s="3">
        <v>809</v>
      </c>
    </row>
    <row r="13" spans="3:13" ht="12.75" x14ac:dyDescent="0.2">
      <c r="C13" s="3" t="s">
        <v>24</v>
      </c>
      <c r="D13" s="41"/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>
        <v>1</v>
      </c>
      <c r="L13" s="3">
        <v>2</v>
      </c>
      <c r="M13" s="3">
        <v>1</v>
      </c>
    </row>
    <row r="14" spans="3:13" ht="12.75" x14ac:dyDescent="0.2">
      <c r="C14" s="3" t="s">
        <v>26</v>
      </c>
      <c r="D14" s="41"/>
      <c r="E14" s="3">
        <v>363</v>
      </c>
      <c r="F14" s="3">
        <v>265</v>
      </c>
      <c r="G14" s="3">
        <v>233</v>
      </c>
      <c r="H14" s="3">
        <v>200</v>
      </c>
      <c r="I14" s="3">
        <v>249</v>
      </c>
      <c r="J14" s="3">
        <v>152</v>
      </c>
      <c r="K14" s="3">
        <v>171</v>
      </c>
      <c r="L14" s="3">
        <v>402</v>
      </c>
      <c r="M14" s="3">
        <v>134</v>
      </c>
    </row>
    <row r="15" spans="3:13" ht="12.75" x14ac:dyDescent="0.2">
      <c r="C15" s="3" t="s">
        <v>27</v>
      </c>
      <c r="D15" s="41"/>
      <c r="E15" s="3">
        <v>405</v>
      </c>
      <c r="F15" s="3">
        <v>282</v>
      </c>
      <c r="G15" s="3">
        <v>314</v>
      </c>
      <c r="H15" s="3">
        <v>448</v>
      </c>
      <c r="I15" s="3">
        <v>468</v>
      </c>
      <c r="J15" s="3">
        <v>483</v>
      </c>
      <c r="K15" s="3">
        <v>509</v>
      </c>
      <c r="L15" s="3">
        <v>617</v>
      </c>
      <c r="M15" s="3">
        <v>789</v>
      </c>
    </row>
    <row r="16" spans="3:13" ht="12.75" x14ac:dyDescent="0.2">
      <c r="C16" s="3" t="s">
        <v>28</v>
      </c>
      <c r="D16" s="41"/>
      <c r="E16" s="3">
        <v>1</v>
      </c>
      <c r="F16" s="3">
        <v>2</v>
      </c>
      <c r="G16" s="3">
        <v>1</v>
      </c>
      <c r="H16" s="3">
        <v>2</v>
      </c>
      <c r="I16" s="3">
        <v>5</v>
      </c>
      <c r="J16" s="3">
        <v>4</v>
      </c>
      <c r="K16" s="3">
        <v>4</v>
      </c>
      <c r="L16" s="3">
        <v>6</v>
      </c>
      <c r="M16" s="3">
        <v>8</v>
      </c>
    </row>
    <row r="17" spans="3:13" ht="12.75" x14ac:dyDescent="0.2">
      <c r="C17" s="3" t="s">
        <v>29</v>
      </c>
      <c r="D17" s="41"/>
      <c r="E17" s="3">
        <v>50</v>
      </c>
      <c r="F17" s="3">
        <v>60</v>
      </c>
      <c r="G17" s="3">
        <v>59</v>
      </c>
      <c r="H17" s="3">
        <v>32</v>
      </c>
      <c r="I17" s="3">
        <v>34</v>
      </c>
      <c r="J17" s="3">
        <v>18</v>
      </c>
      <c r="K17" s="3">
        <v>47</v>
      </c>
      <c r="L17" s="3">
        <v>33</v>
      </c>
      <c r="M17" s="3">
        <v>55</v>
      </c>
    </row>
    <row r="18" spans="3:13" ht="12.75" x14ac:dyDescent="0.2">
      <c r="C18" s="3" t="s">
        <v>30</v>
      </c>
      <c r="D18" s="41"/>
      <c r="E18" s="3" t="s">
        <v>31</v>
      </c>
      <c r="F18" s="3">
        <v>771</v>
      </c>
      <c r="G18" s="3">
        <v>795</v>
      </c>
      <c r="H18" s="3">
        <v>932</v>
      </c>
      <c r="I18" s="3" t="s">
        <v>32</v>
      </c>
      <c r="J18" s="3">
        <v>914</v>
      </c>
      <c r="K18" s="3">
        <v>791</v>
      </c>
      <c r="L18" s="3" t="s">
        <v>33</v>
      </c>
      <c r="M18" s="3" t="s">
        <v>34</v>
      </c>
    </row>
    <row r="19" spans="3:13" ht="12.75" x14ac:dyDescent="0.2"/>
    <row r="20" spans="3:13" ht="12.75" x14ac:dyDescent="0.2">
      <c r="C20" s="3" t="s">
        <v>35</v>
      </c>
      <c r="D20" s="41"/>
      <c r="E20" s="3">
        <v>384</v>
      </c>
      <c r="F20" s="3">
        <v>386</v>
      </c>
      <c r="G20" s="3">
        <v>378</v>
      </c>
      <c r="H20" s="3">
        <v>279</v>
      </c>
      <c r="I20" s="3">
        <v>448</v>
      </c>
      <c r="J20" s="3">
        <v>670</v>
      </c>
      <c r="K20" s="3">
        <v>845</v>
      </c>
      <c r="L20" s="3" t="s">
        <v>36</v>
      </c>
      <c r="M20" s="3" t="s">
        <v>37</v>
      </c>
    </row>
    <row r="21" spans="3:13" ht="12.75" x14ac:dyDescent="0.2">
      <c r="C21" s="3" t="s">
        <v>38</v>
      </c>
      <c r="D21" s="41"/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</row>
    <row r="22" spans="3:13" ht="12.75" x14ac:dyDescent="0.2">
      <c r="C22" s="3" t="s">
        <v>39</v>
      </c>
      <c r="D22" s="41"/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</row>
    <row r="23" spans="3:13" ht="12.75" x14ac:dyDescent="0.2">
      <c r="C23" s="3" t="s">
        <v>40</v>
      </c>
      <c r="D23" s="41"/>
      <c r="E23" s="3">
        <v>8</v>
      </c>
      <c r="F23" s="3">
        <v>7</v>
      </c>
      <c r="G23" s="3">
        <v>6</v>
      </c>
      <c r="H23" s="3">
        <v>5</v>
      </c>
      <c r="I23" s="3">
        <v>6</v>
      </c>
      <c r="J23" s="3">
        <v>3</v>
      </c>
      <c r="K23" s="3">
        <v>2</v>
      </c>
      <c r="L23" s="3">
        <v>2</v>
      </c>
      <c r="M23" s="3">
        <v>18</v>
      </c>
    </row>
    <row r="24" spans="3:13" ht="12.75" x14ac:dyDescent="0.2">
      <c r="C24" s="3" t="s">
        <v>41</v>
      </c>
      <c r="D24" s="41"/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</row>
    <row r="25" spans="3:13" ht="12.75" x14ac:dyDescent="0.2">
      <c r="C25" s="3" t="s">
        <v>42</v>
      </c>
      <c r="D25" s="41"/>
      <c r="E25" s="3" t="s">
        <v>25</v>
      </c>
      <c r="F25" s="3" t="s">
        <v>25</v>
      </c>
      <c r="G25" s="3" t="s">
        <v>25</v>
      </c>
      <c r="H25" s="3">
        <v>7</v>
      </c>
      <c r="I25" s="3">
        <v>7</v>
      </c>
      <c r="J25" s="3">
        <v>7</v>
      </c>
      <c r="K25" s="3">
        <v>8</v>
      </c>
      <c r="L25" s="3">
        <v>8</v>
      </c>
      <c r="M25" s="3">
        <v>8</v>
      </c>
    </row>
    <row r="26" spans="3:13" ht="12.75" x14ac:dyDescent="0.2">
      <c r="C26" s="3" t="s">
        <v>43</v>
      </c>
      <c r="D26" s="41"/>
      <c r="E26" s="3">
        <v>38</v>
      </c>
      <c r="F26" s="3">
        <v>41</v>
      </c>
      <c r="G26" s="3">
        <v>21</v>
      </c>
      <c r="H26" s="3">
        <v>0</v>
      </c>
      <c r="I26" s="3">
        <v>0</v>
      </c>
      <c r="J26" s="3">
        <v>0</v>
      </c>
      <c r="K26" s="3">
        <v>133</v>
      </c>
      <c r="L26" s="3">
        <v>204</v>
      </c>
      <c r="M26" s="3">
        <v>110</v>
      </c>
    </row>
    <row r="27" spans="3:13" ht="12.75" x14ac:dyDescent="0.2">
      <c r="C27" s="3" t="s">
        <v>44</v>
      </c>
      <c r="D27" s="41"/>
      <c r="E27" s="3" t="s">
        <v>45</v>
      </c>
      <c r="F27" s="3" t="s">
        <v>46</v>
      </c>
      <c r="G27" s="3" t="s">
        <v>47</v>
      </c>
      <c r="H27" s="3" t="s">
        <v>48</v>
      </c>
      <c r="I27" s="3" t="s">
        <v>49</v>
      </c>
      <c r="J27" s="3" t="s">
        <v>50</v>
      </c>
      <c r="K27" s="3" t="s">
        <v>51</v>
      </c>
      <c r="L27" s="3" t="s">
        <v>52</v>
      </c>
      <c r="M27" s="3" t="s">
        <v>53</v>
      </c>
    </row>
    <row r="28" spans="3:13" ht="12.75" x14ac:dyDescent="0.2"/>
    <row r="29" spans="3:13" ht="12.75" x14ac:dyDescent="0.2">
      <c r="C29" s="3" t="s">
        <v>54</v>
      </c>
      <c r="D29" s="41"/>
      <c r="E29" s="3">
        <v>472</v>
      </c>
      <c r="F29" s="3">
        <v>455</v>
      </c>
      <c r="G29" s="3">
        <v>454</v>
      </c>
      <c r="H29" s="3">
        <v>185</v>
      </c>
      <c r="I29" s="3">
        <v>219</v>
      </c>
      <c r="J29" s="3">
        <v>176</v>
      </c>
      <c r="K29" s="3">
        <v>277</v>
      </c>
      <c r="L29" s="3">
        <v>294</v>
      </c>
      <c r="M29" s="3">
        <v>244</v>
      </c>
    </row>
    <row r="30" spans="3:13" ht="12.75" x14ac:dyDescent="0.2">
      <c r="C30" s="3" t="s">
        <v>55</v>
      </c>
      <c r="D30" s="41"/>
      <c r="E30" s="3">
        <v>12</v>
      </c>
      <c r="F30" s="3">
        <v>3</v>
      </c>
      <c r="G30" s="3">
        <v>2</v>
      </c>
      <c r="H30" s="3">
        <v>33</v>
      </c>
      <c r="I30" s="3">
        <v>104</v>
      </c>
      <c r="J30" s="3">
        <v>36</v>
      </c>
      <c r="K30" s="3">
        <v>38</v>
      </c>
      <c r="L30" s="3">
        <v>221</v>
      </c>
      <c r="M30" s="3">
        <v>153</v>
      </c>
    </row>
    <row r="31" spans="3:13" ht="12.75" x14ac:dyDescent="0.2">
      <c r="C31" s="3" t="s">
        <v>56</v>
      </c>
      <c r="D31" s="41"/>
      <c r="E31" s="3" t="s">
        <v>25</v>
      </c>
      <c r="F31" s="3" t="s">
        <v>25</v>
      </c>
      <c r="G31" s="3" t="s">
        <v>25</v>
      </c>
      <c r="H31" s="3">
        <v>121</v>
      </c>
      <c r="I31" s="3">
        <v>216</v>
      </c>
      <c r="J31" s="3">
        <v>267</v>
      </c>
      <c r="K31" s="3">
        <v>389</v>
      </c>
      <c r="L31" s="3">
        <v>429</v>
      </c>
      <c r="M31" s="3">
        <v>424</v>
      </c>
    </row>
    <row r="32" spans="3:13" ht="12.75" x14ac:dyDescent="0.2">
      <c r="C32" s="3" t="s">
        <v>57</v>
      </c>
      <c r="D32" s="41"/>
      <c r="E32" s="3" t="s">
        <v>58</v>
      </c>
      <c r="F32" s="3" t="s">
        <v>59</v>
      </c>
      <c r="G32" s="3" t="s">
        <v>60</v>
      </c>
      <c r="H32" s="3" t="s">
        <v>25</v>
      </c>
      <c r="I32" s="3" t="s">
        <v>25</v>
      </c>
      <c r="J32" s="3">
        <v>8</v>
      </c>
      <c r="K32" s="3">
        <v>15</v>
      </c>
      <c r="L32" s="3" t="s">
        <v>25</v>
      </c>
      <c r="M32" s="3" t="s">
        <v>25</v>
      </c>
    </row>
    <row r="33" spans="3:13" ht="12.75" x14ac:dyDescent="0.2">
      <c r="C33" s="3" t="s">
        <v>61</v>
      </c>
      <c r="D33" s="41"/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>
        <v>47</v>
      </c>
    </row>
    <row r="34" spans="3:13" ht="12.75" x14ac:dyDescent="0.2">
      <c r="C34" s="3" t="s">
        <v>62</v>
      </c>
      <c r="D34" s="41"/>
      <c r="E34" s="3">
        <v>636</v>
      </c>
      <c r="F34" s="3">
        <v>975</v>
      </c>
      <c r="G34" s="3" t="s">
        <v>63</v>
      </c>
      <c r="H34" s="3">
        <v>35</v>
      </c>
      <c r="I34" s="3">
        <v>40</v>
      </c>
      <c r="J34" s="3">
        <v>34</v>
      </c>
      <c r="K34" s="3">
        <v>128</v>
      </c>
      <c r="L34" s="3">
        <v>314</v>
      </c>
      <c r="M34" s="3">
        <v>38</v>
      </c>
    </row>
    <row r="35" spans="3:13" ht="12.75" x14ac:dyDescent="0.2">
      <c r="C35" s="3" t="s">
        <v>64</v>
      </c>
      <c r="D35" s="41"/>
      <c r="E35" s="3" t="s">
        <v>65</v>
      </c>
      <c r="F35" s="3" t="s">
        <v>66</v>
      </c>
      <c r="G35" s="3" t="s">
        <v>67</v>
      </c>
      <c r="H35" s="3">
        <v>374</v>
      </c>
      <c r="I35" s="3">
        <v>579</v>
      </c>
      <c r="J35" s="3">
        <v>521</v>
      </c>
      <c r="K35" s="3">
        <v>847</v>
      </c>
      <c r="L35" s="3" t="s">
        <v>68</v>
      </c>
      <c r="M35" s="3">
        <v>906</v>
      </c>
    </row>
    <row r="36" spans="3:13" ht="12.75" x14ac:dyDescent="0.2"/>
    <row r="37" spans="3:13" ht="12.75" x14ac:dyDescent="0.2">
      <c r="C37" s="3" t="s">
        <v>69</v>
      </c>
      <c r="D37" s="41"/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>
        <v>90</v>
      </c>
      <c r="K37" s="3">
        <v>113</v>
      </c>
      <c r="L37" s="3">
        <v>69</v>
      </c>
      <c r="M37" s="3">
        <v>54</v>
      </c>
    </row>
    <row r="38" spans="3:13" ht="12.75" x14ac:dyDescent="0.2">
      <c r="C38" s="3" t="s">
        <v>70</v>
      </c>
      <c r="D38" s="41"/>
      <c r="E38" s="3" t="s">
        <v>25</v>
      </c>
      <c r="F38" s="3" t="s">
        <v>25</v>
      </c>
      <c r="G38" s="3" t="s">
        <v>25</v>
      </c>
      <c r="H38" s="3">
        <v>25</v>
      </c>
      <c r="I38" s="3">
        <v>8</v>
      </c>
      <c r="J38" s="3">
        <v>47</v>
      </c>
      <c r="K38" s="3">
        <v>48</v>
      </c>
      <c r="L38" s="3">
        <v>44</v>
      </c>
      <c r="M38" s="3">
        <v>322</v>
      </c>
    </row>
    <row r="39" spans="3:13" ht="12.75" x14ac:dyDescent="0.2">
      <c r="C39" s="3" t="s">
        <v>71</v>
      </c>
      <c r="D39" s="41"/>
      <c r="E39" s="3" t="s">
        <v>72</v>
      </c>
      <c r="F39" s="3" t="s">
        <v>73</v>
      </c>
      <c r="G39" s="3" t="s">
        <v>74</v>
      </c>
      <c r="H39" s="3">
        <v>327</v>
      </c>
      <c r="I39" s="3">
        <v>500</v>
      </c>
      <c r="J39" s="3">
        <v>486</v>
      </c>
      <c r="K39" s="3">
        <v>490</v>
      </c>
      <c r="L39" s="3">
        <v>428</v>
      </c>
      <c r="M39" s="3">
        <v>444</v>
      </c>
    </row>
    <row r="40" spans="3:13" ht="12.75" x14ac:dyDescent="0.2">
      <c r="C40" s="3" t="s">
        <v>75</v>
      </c>
      <c r="D40" s="41"/>
      <c r="E40" s="3" t="s">
        <v>76</v>
      </c>
      <c r="F40" s="3" t="s">
        <v>77</v>
      </c>
      <c r="G40" s="3" t="s">
        <v>78</v>
      </c>
      <c r="H40" s="3">
        <v>726</v>
      </c>
      <c r="I40" s="3" t="s">
        <v>79</v>
      </c>
      <c r="J40" s="3" t="s">
        <v>80</v>
      </c>
      <c r="K40" s="3" t="s">
        <v>81</v>
      </c>
      <c r="L40" s="3" t="s">
        <v>82</v>
      </c>
      <c r="M40" s="3" t="s">
        <v>83</v>
      </c>
    </row>
    <row r="41" spans="3:13" ht="12.75" x14ac:dyDescent="0.2"/>
    <row r="42" spans="3:13" ht="12.75" x14ac:dyDescent="0.2">
      <c r="C42" s="3" t="s">
        <v>84</v>
      </c>
      <c r="D42" s="41"/>
      <c r="E42" s="3" t="s">
        <v>85</v>
      </c>
      <c r="F42" s="3" t="s">
        <v>85</v>
      </c>
      <c r="G42" s="3" t="s">
        <v>85</v>
      </c>
      <c r="H42" s="3">
        <v>512</v>
      </c>
      <c r="I42" s="3">
        <v>512</v>
      </c>
      <c r="J42" s="3">
        <v>512</v>
      </c>
      <c r="K42" s="3">
        <v>512</v>
      </c>
      <c r="L42" s="3">
        <v>446</v>
      </c>
      <c r="M42" s="3">
        <v>318</v>
      </c>
    </row>
    <row r="43" spans="3:13" ht="12.75" x14ac:dyDescent="0.2">
      <c r="C43" s="3" t="s">
        <v>86</v>
      </c>
      <c r="D43" s="41"/>
      <c r="E43" s="3">
        <v>430</v>
      </c>
      <c r="F43" s="3">
        <v>430</v>
      </c>
      <c r="G43" s="3">
        <v>430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</row>
    <row r="44" spans="3:13" ht="12.75" x14ac:dyDescent="0.2">
      <c r="C44" s="3" t="s">
        <v>87</v>
      </c>
      <c r="D44" s="41"/>
      <c r="E44" s="3" t="s">
        <v>88</v>
      </c>
      <c r="F44" s="3" t="s">
        <v>89</v>
      </c>
      <c r="G44" s="3" t="s">
        <v>90</v>
      </c>
      <c r="H44" s="3">
        <v>-15</v>
      </c>
      <c r="I44" s="3">
        <v>57</v>
      </c>
      <c r="J44" s="3">
        <v>-62</v>
      </c>
      <c r="K44" s="3">
        <v>-231</v>
      </c>
      <c r="L44" s="3">
        <v>992</v>
      </c>
      <c r="M44" s="3" t="s">
        <v>79</v>
      </c>
    </row>
    <row r="45" spans="3:13" ht="12.75" x14ac:dyDescent="0.2">
      <c r="C45" s="3" t="s">
        <v>91</v>
      </c>
      <c r="D45" s="41"/>
      <c r="E45" s="3" t="s">
        <v>25</v>
      </c>
      <c r="F45" s="3" t="s">
        <v>25</v>
      </c>
      <c r="G45" s="3" t="s">
        <v>25</v>
      </c>
      <c r="H45" s="3" t="s">
        <v>25</v>
      </c>
      <c r="I45" s="3">
        <v>-1</v>
      </c>
      <c r="J45" s="3" t="s">
        <v>25</v>
      </c>
      <c r="K45" s="3" t="s">
        <v>25</v>
      </c>
      <c r="L45" s="3" t="s">
        <v>25</v>
      </c>
      <c r="M45" s="3" t="s">
        <v>25</v>
      </c>
    </row>
    <row r="46" spans="3:13" ht="12.75" x14ac:dyDescent="0.2">
      <c r="C46" s="3" t="s">
        <v>92</v>
      </c>
      <c r="D46" s="41"/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93</v>
      </c>
      <c r="D47" s="41"/>
      <c r="E47" s="3" t="s">
        <v>94</v>
      </c>
      <c r="F47" s="3" t="s">
        <v>95</v>
      </c>
      <c r="G47" s="3" t="s">
        <v>96</v>
      </c>
      <c r="H47" s="3">
        <v>497</v>
      </c>
      <c r="I47" s="3">
        <v>568</v>
      </c>
      <c r="J47" s="3">
        <v>450</v>
      </c>
      <c r="K47" s="3">
        <v>281</v>
      </c>
      <c r="L47" s="3" t="s">
        <v>97</v>
      </c>
      <c r="M47" s="3" t="s">
        <v>98</v>
      </c>
    </row>
    <row r="48" spans="3:13" ht="12.75" x14ac:dyDescent="0.2">
      <c r="C48" s="3" t="s">
        <v>99</v>
      </c>
      <c r="D48" s="41"/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</row>
    <row r="49" spans="3:13" ht="12.75" x14ac:dyDescent="0.2">
      <c r="C49" s="3" t="s">
        <v>100</v>
      </c>
      <c r="D49" s="41"/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</row>
    <row r="50" spans="3:13" ht="12.75" x14ac:dyDescent="0.2">
      <c r="C50" s="3" t="s">
        <v>101</v>
      </c>
      <c r="D50" s="41"/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102</v>
      </c>
      <c r="D51" s="41"/>
      <c r="E51" s="3" t="s">
        <v>94</v>
      </c>
      <c r="F51" s="3" t="s">
        <v>95</v>
      </c>
      <c r="G51" s="3" t="s">
        <v>96</v>
      </c>
      <c r="H51" s="3">
        <v>497</v>
      </c>
      <c r="I51" s="3">
        <v>568</v>
      </c>
      <c r="J51" s="3">
        <v>450</v>
      </c>
      <c r="K51" s="3">
        <v>281</v>
      </c>
      <c r="L51" s="3" t="s">
        <v>97</v>
      </c>
      <c r="M51" s="3" t="s">
        <v>98</v>
      </c>
    </row>
    <row r="52" spans="3:13" ht="12.75" x14ac:dyDescent="0.2"/>
    <row r="53" spans="3:13" ht="12.75" x14ac:dyDescent="0.2">
      <c r="C53" s="3" t="s">
        <v>103</v>
      </c>
      <c r="D53" s="41"/>
      <c r="E53" s="3" t="s">
        <v>45</v>
      </c>
      <c r="F53" s="3" t="s">
        <v>46</v>
      </c>
      <c r="G53" s="3" t="s">
        <v>47</v>
      </c>
      <c r="H53" s="3" t="s">
        <v>48</v>
      </c>
      <c r="I53" s="3" t="s">
        <v>49</v>
      </c>
      <c r="J53" s="3" t="s">
        <v>50</v>
      </c>
      <c r="K53" s="3" t="s">
        <v>51</v>
      </c>
      <c r="L53" s="3" t="s">
        <v>52</v>
      </c>
      <c r="M53" s="3" t="s">
        <v>53</v>
      </c>
    </row>
    <row r="54" spans="3:13" ht="12.75" x14ac:dyDescent="0.2"/>
    <row r="55" spans="3:13" ht="12.75" x14ac:dyDescent="0.2">
      <c r="C55" s="3" t="s">
        <v>104</v>
      </c>
      <c r="D55" s="41"/>
      <c r="E55" s="3">
        <v>199</v>
      </c>
      <c r="F55" s="3">
        <v>162</v>
      </c>
      <c r="G55" s="3">
        <v>188</v>
      </c>
      <c r="H55" s="3">
        <v>250</v>
      </c>
      <c r="I55" s="3">
        <v>438</v>
      </c>
      <c r="J55" s="3">
        <v>257</v>
      </c>
      <c r="K55" s="3">
        <v>60</v>
      </c>
      <c r="L55" s="3">
        <v>957</v>
      </c>
      <c r="M55" s="3">
        <v>810</v>
      </c>
    </row>
    <row r="56" spans="3:13" ht="12.75" x14ac:dyDescent="0.2">
      <c r="C56" s="3" t="s">
        <v>105</v>
      </c>
      <c r="D56" s="41"/>
      <c r="E56" s="3" t="s">
        <v>58</v>
      </c>
      <c r="F56" s="3" t="s">
        <v>59</v>
      </c>
      <c r="G56" s="3" t="s">
        <v>60</v>
      </c>
      <c r="H56" s="3">
        <v>146</v>
      </c>
      <c r="I56" s="3">
        <v>224</v>
      </c>
      <c r="J56" s="3">
        <v>412</v>
      </c>
      <c r="K56" s="3">
        <v>565</v>
      </c>
      <c r="L56" s="3">
        <v>542</v>
      </c>
      <c r="M56" s="3">
        <v>847</v>
      </c>
    </row>
  </sheetData>
  <mergeCells count="2">
    <mergeCell ref="C2:F2"/>
    <mergeCell ref="C6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C9B1-A310-4229-B6E7-9D569674AF64}">
  <dimension ref="C2:M56"/>
  <sheetViews>
    <sheetView topLeftCell="A14" workbookViewId="0">
      <selection activeCell="F40" sqref="F40"/>
    </sheetView>
  </sheetViews>
  <sheetFormatPr defaultRowHeight="12.75" x14ac:dyDescent="0.2"/>
  <cols>
    <col min="1" max="2" width="2" customWidth="1"/>
    <col min="3" max="3" width="25" customWidth="1"/>
    <col min="4" max="4" width="12.5703125" style="39" customWidth="1"/>
  </cols>
  <sheetData>
    <row r="2" spans="3:13" ht="26.25" x14ac:dyDescent="0.4">
      <c r="C2" s="4" t="s">
        <v>0</v>
      </c>
      <c r="D2" s="4"/>
      <c r="E2" s="5"/>
      <c r="F2" s="5"/>
    </row>
    <row r="3" spans="3:13" x14ac:dyDescent="0.2">
      <c r="C3" s="1" t="s">
        <v>1</v>
      </c>
      <c r="D3" s="40"/>
    </row>
    <row r="6" spans="3:13" ht="15" x14ac:dyDescent="0.25">
      <c r="C6" s="6" t="s">
        <v>106</v>
      </c>
      <c r="D6" s="6"/>
      <c r="E6" s="7"/>
      <c r="F6" s="2"/>
      <c r="G6" s="2"/>
      <c r="H6" s="2"/>
      <c r="I6" s="2"/>
      <c r="J6" s="2"/>
      <c r="K6" s="2"/>
      <c r="L6" s="2"/>
      <c r="M6" s="2"/>
    </row>
    <row r="8" spans="3:13" x14ac:dyDescent="0.2">
      <c r="C8" s="3" t="s">
        <v>3</v>
      </c>
      <c r="D8" s="41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10" spans="3:13" x14ac:dyDescent="0.2">
      <c r="C10" s="3" t="s">
        <v>13</v>
      </c>
      <c r="D10" s="41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2" spans="3:13" x14ac:dyDescent="0.2">
      <c r="C12" s="3" t="s">
        <v>107</v>
      </c>
      <c r="D12" s="41"/>
      <c r="E12" s="3" t="s">
        <v>108</v>
      </c>
      <c r="F12" s="3" t="s">
        <v>109</v>
      </c>
      <c r="G12" s="3" t="s">
        <v>110</v>
      </c>
      <c r="H12" s="3" t="s">
        <v>111</v>
      </c>
      <c r="I12" s="3" t="s">
        <v>112</v>
      </c>
      <c r="J12" s="3" t="s">
        <v>113</v>
      </c>
      <c r="K12" s="3" t="s">
        <v>114</v>
      </c>
      <c r="L12" s="3" t="s">
        <v>115</v>
      </c>
      <c r="M12" s="3" t="s">
        <v>116</v>
      </c>
    </row>
    <row r="13" spans="3:13" x14ac:dyDescent="0.2">
      <c r="C13" s="3" t="s">
        <v>117</v>
      </c>
      <c r="D13" s="41"/>
      <c r="E13" s="3" t="s">
        <v>118</v>
      </c>
      <c r="F13" s="3" t="s">
        <v>119</v>
      </c>
      <c r="G13" s="3" t="s">
        <v>120</v>
      </c>
      <c r="H13" s="3" t="s">
        <v>121</v>
      </c>
      <c r="I13" s="3" t="s">
        <v>122</v>
      </c>
      <c r="J13" s="3" t="s">
        <v>123</v>
      </c>
      <c r="K13" s="3" t="s">
        <v>124</v>
      </c>
      <c r="L13" s="3" t="s">
        <v>125</v>
      </c>
      <c r="M13" s="3" t="s">
        <v>126</v>
      </c>
    </row>
    <row r="14" spans="3:13" x14ac:dyDescent="0.2">
      <c r="C14" s="3"/>
      <c r="D14" s="41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127</v>
      </c>
      <c r="D15" s="41"/>
      <c r="E15" s="3" t="s">
        <v>128</v>
      </c>
      <c r="F15" s="3" t="s">
        <v>129</v>
      </c>
      <c r="G15" s="3" t="s">
        <v>130</v>
      </c>
      <c r="H15" s="3" t="s">
        <v>131</v>
      </c>
      <c r="I15" s="3" t="s">
        <v>132</v>
      </c>
      <c r="J15" s="3" t="s">
        <v>133</v>
      </c>
      <c r="K15" s="3" t="s">
        <v>134</v>
      </c>
      <c r="L15" s="3" t="s">
        <v>135</v>
      </c>
      <c r="M15" s="3" t="s">
        <v>136</v>
      </c>
    </row>
    <row r="16" spans="3:13" x14ac:dyDescent="0.2">
      <c r="C16" s="3" t="s">
        <v>137</v>
      </c>
      <c r="D16" s="41"/>
      <c r="E16" s="3">
        <v>38</v>
      </c>
      <c r="F16" s="3">
        <v>-93</v>
      </c>
      <c r="G16" s="3">
        <v>15</v>
      </c>
      <c r="H16" s="3">
        <v>203.5</v>
      </c>
      <c r="I16" s="3">
        <v>532</v>
      </c>
      <c r="J16" s="3">
        <v>99</v>
      </c>
      <c r="K16" s="3">
        <v>-5</v>
      </c>
      <c r="L16" s="3" t="s">
        <v>138</v>
      </c>
      <c r="M16" s="3" t="s">
        <v>139</v>
      </c>
    </row>
    <row r="17" spans="3:13" x14ac:dyDescent="0.2">
      <c r="C17" s="3" t="s">
        <v>140</v>
      </c>
      <c r="D17" s="41"/>
      <c r="E17" s="3" t="s">
        <v>141</v>
      </c>
      <c r="F17" s="3" t="s">
        <v>142</v>
      </c>
      <c r="G17" s="3" t="s">
        <v>143</v>
      </c>
      <c r="H17" s="3" t="s">
        <v>144</v>
      </c>
      <c r="I17" s="3" t="s">
        <v>145</v>
      </c>
      <c r="J17" s="3" t="s">
        <v>146</v>
      </c>
      <c r="K17" s="3" t="s">
        <v>147</v>
      </c>
      <c r="L17" s="3" t="s">
        <v>148</v>
      </c>
      <c r="M17" s="3" t="s">
        <v>149</v>
      </c>
    </row>
    <row r="18" spans="3:13" x14ac:dyDescent="0.2">
      <c r="C18" s="3"/>
      <c r="D18" s="41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151</v>
      </c>
      <c r="D20" s="41"/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152</v>
      </c>
      <c r="D21" s="41"/>
      <c r="E21" s="3">
        <v>0</v>
      </c>
      <c r="F21" s="3">
        <v>0</v>
      </c>
      <c r="G21" s="3">
        <v>0</v>
      </c>
      <c r="H21" s="3">
        <v>-7</v>
      </c>
      <c r="I21" s="3">
        <v>-16</v>
      </c>
      <c r="J21" s="3">
        <v>-15</v>
      </c>
      <c r="K21" s="3">
        <v>-22</v>
      </c>
      <c r="L21" s="3">
        <v>-19</v>
      </c>
      <c r="M21" s="3">
        <v>-23</v>
      </c>
    </row>
    <row r="22" spans="3:13" x14ac:dyDescent="0.2">
      <c r="C22" s="3" t="s">
        <v>153</v>
      </c>
      <c r="D22" s="41"/>
      <c r="E22" s="3">
        <v>-86</v>
      </c>
      <c r="F22" s="3">
        <v>-114</v>
      </c>
      <c r="G22" s="3">
        <v>-52</v>
      </c>
      <c r="H22" s="3" t="s">
        <v>154</v>
      </c>
      <c r="I22" s="3">
        <v>-252</v>
      </c>
      <c r="J22" s="3">
        <v>-44</v>
      </c>
      <c r="K22" s="3">
        <v>-99</v>
      </c>
      <c r="L22" s="3">
        <v>-208</v>
      </c>
      <c r="M22" s="3">
        <v>150</v>
      </c>
    </row>
    <row r="23" spans="3:13" x14ac:dyDescent="0.2">
      <c r="C23" s="3" t="s">
        <v>155</v>
      </c>
      <c r="D23" s="41"/>
      <c r="E23" s="3">
        <v>-86</v>
      </c>
      <c r="F23" s="3">
        <v>-114</v>
      </c>
      <c r="G23" s="3">
        <v>-52</v>
      </c>
      <c r="H23" s="3" t="s">
        <v>156</v>
      </c>
      <c r="I23" s="3">
        <v>-268</v>
      </c>
      <c r="J23" s="3">
        <v>-59</v>
      </c>
      <c r="K23" s="3">
        <v>-121</v>
      </c>
      <c r="L23" s="3">
        <v>-227</v>
      </c>
      <c r="M23" s="3">
        <v>127</v>
      </c>
    </row>
    <row r="24" spans="3:13" x14ac:dyDescent="0.2">
      <c r="C24" s="3" t="s">
        <v>157</v>
      </c>
      <c r="D24" s="41"/>
      <c r="E24" s="3">
        <v>-48</v>
      </c>
      <c r="F24" s="3">
        <v>-207</v>
      </c>
      <c r="G24" s="3">
        <v>-37</v>
      </c>
      <c r="H24" s="3" t="s">
        <v>158</v>
      </c>
      <c r="I24" s="3">
        <v>264</v>
      </c>
      <c r="J24" s="3">
        <v>40</v>
      </c>
      <c r="K24" s="3">
        <v>-126</v>
      </c>
      <c r="L24" s="3" t="s">
        <v>159</v>
      </c>
      <c r="M24" s="3" t="s">
        <v>160</v>
      </c>
    </row>
    <row r="25" spans="3:13" x14ac:dyDescent="0.2">
      <c r="C25" s="3"/>
      <c r="D25" s="41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161</v>
      </c>
      <c r="D26" s="41"/>
      <c r="E26" s="3">
        <v>-185</v>
      </c>
      <c r="F26" s="3">
        <v>-182</v>
      </c>
      <c r="G26" s="3">
        <v>-199</v>
      </c>
      <c r="H26" s="3">
        <v>-110.5</v>
      </c>
      <c r="I26" s="3">
        <v>-11</v>
      </c>
      <c r="J26" s="3">
        <v>-20</v>
      </c>
      <c r="K26" s="3">
        <v>-33</v>
      </c>
      <c r="L26" s="3">
        <v>-32</v>
      </c>
      <c r="M26" s="3">
        <v>-27</v>
      </c>
    </row>
    <row r="27" spans="3:13" x14ac:dyDescent="0.2">
      <c r="C27" s="3" t="s">
        <v>162</v>
      </c>
      <c r="D27" s="41"/>
      <c r="E27" s="3">
        <v>-233</v>
      </c>
      <c r="F27" s="3">
        <v>-389</v>
      </c>
      <c r="G27" s="3">
        <v>-236</v>
      </c>
      <c r="H27" s="3" t="s">
        <v>163</v>
      </c>
      <c r="I27" s="3">
        <v>253</v>
      </c>
      <c r="J27" s="3">
        <v>20</v>
      </c>
      <c r="K27" s="3">
        <v>-159</v>
      </c>
      <c r="L27" s="3" t="s">
        <v>164</v>
      </c>
      <c r="M27" s="3" t="s">
        <v>165</v>
      </c>
    </row>
    <row r="28" spans="3:13" x14ac:dyDescent="0.2">
      <c r="C28" t="s">
        <v>166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167</v>
      </c>
      <c r="D29" s="41"/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-173</v>
      </c>
      <c r="M29" s="3">
        <v>-263</v>
      </c>
    </row>
    <row r="30" spans="3:13" x14ac:dyDescent="0.2">
      <c r="C30" s="3" t="s">
        <v>168</v>
      </c>
      <c r="D30" s="41"/>
      <c r="E30" s="3">
        <v>-233</v>
      </c>
      <c r="F30" s="3">
        <v>-389</v>
      </c>
      <c r="G30" s="3">
        <v>-236</v>
      </c>
      <c r="H30" s="3" t="s">
        <v>163</v>
      </c>
      <c r="I30" s="3">
        <v>253</v>
      </c>
      <c r="J30" s="3">
        <v>20</v>
      </c>
      <c r="K30" s="3">
        <v>-159</v>
      </c>
      <c r="L30" s="3" t="s">
        <v>169</v>
      </c>
      <c r="M30" s="3">
        <v>997</v>
      </c>
    </row>
    <row r="31" spans="3:13" x14ac:dyDescent="0.2">
      <c r="C31" s="3"/>
      <c r="D31" s="41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170</v>
      </c>
      <c r="D32" s="41"/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171</v>
      </c>
      <c r="D33" s="41"/>
      <c r="E33" s="3">
        <v>-233</v>
      </c>
      <c r="F33" s="3">
        <v>-389</v>
      </c>
      <c r="G33" s="3">
        <v>-236</v>
      </c>
      <c r="H33" s="3" t="s">
        <v>163</v>
      </c>
      <c r="I33" s="3">
        <v>253</v>
      </c>
      <c r="J33" s="3">
        <v>20</v>
      </c>
      <c r="K33" s="3">
        <v>-159</v>
      </c>
      <c r="L33" s="3" t="s">
        <v>169</v>
      </c>
      <c r="M33" s="3">
        <v>997</v>
      </c>
    </row>
    <row r="34" spans="3:13" x14ac:dyDescent="0.2">
      <c r="C34" s="3"/>
      <c r="D34" s="41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172</v>
      </c>
      <c r="D35" s="41"/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t="s">
        <v>173</v>
      </c>
      <c r="E36">
        <v>-233</v>
      </c>
      <c r="F36">
        <v>-389</v>
      </c>
      <c r="G36">
        <v>-236</v>
      </c>
      <c r="H36" t="s">
        <v>163</v>
      </c>
      <c r="I36">
        <v>253</v>
      </c>
      <c r="J36">
        <v>20</v>
      </c>
      <c r="K36">
        <v>-159</v>
      </c>
      <c r="L36" t="s">
        <v>169</v>
      </c>
      <c r="M36">
        <v>997</v>
      </c>
    </row>
    <row r="37" spans="3:13" x14ac:dyDescent="0.2">
      <c r="C37" s="3"/>
      <c r="D37" s="41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174</v>
      </c>
      <c r="D38" s="41"/>
      <c r="E38" s="3">
        <v>0</v>
      </c>
      <c r="F38" s="3">
        <v>0</v>
      </c>
      <c r="G38" s="3">
        <v>0</v>
      </c>
      <c r="H38" s="3">
        <v>67.89</v>
      </c>
      <c r="I38" s="3">
        <v>2.85</v>
      </c>
      <c r="J38" s="3">
        <v>0.23</v>
      </c>
      <c r="K38" s="3">
        <v>-1.79</v>
      </c>
      <c r="L38" s="3">
        <v>19.079999999999998</v>
      </c>
      <c r="M38" s="3">
        <v>14.64</v>
      </c>
    </row>
    <row r="39" spans="3:13" x14ac:dyDescent="0.2">
      <c r="C39" s="3" t="s">
        <v>175</v>
      </c>
      <c r="D39" s="41"/>
      <c r="E39" s="3" t="s">
        <v>3</v>
      </c>
      <c r="F39" s="3" t="s">
        <v>3</v>
      </c>
      <c r="G39" s="3" t="s">
        <v>3</v>
      </c>
      <c r="H39" s="3">
        <v>67.89</v>
      </c>
      <c r="I39" s="3">
        <v>2.85</v>
      </c>
      <c r="J39" s="3">
        <v>0.23</v>
      </c>
      <c r="K39" s="3">
        <v>-1.79</v>
      </c>
      <c r="L39" s="3">
        <v>19.079999999999998</v>
      </c>
      <c r="M39" s="3">
        <v>14.64</v>
      </c>
    </row>
    <row r="40" spans="3:13" x14ac:dyDescent="0.2">
      <c r="C40" s="3" t="s">
        <v>176</v>
      </c>
      <c r="D40" s="41"/>
      <c r="E40" s="3" t="s">
        <v>3</v>
      </c>
      <c r="F40" s="3" t="s">
        <v>3</v>
      </c>
      <c r="G40" s="3" t="s">
        <v>3</v>
      </c>
      <c r="H40" s="3">
        <v>79.034000000000006</v>
      </c>
      <c r="I40" s="3">
        <v>88.813999999999993</v>
      </c>
      <c r="J40" s="3">
        <v>88.745999999999995</v>
      </c>
      <c r="K40" s="3">
        <v>88.712999999999994</v>
      </c>
      <c r="L40" s="3">
        <v>84.340999999999994</v>
      </c>
      <c r="M40" s="3">
        <v>68.117999999999995</v>
      </c>
    </row>
    <row r="41" spans="3:13" x14ac:dyDescent="0.2">
      <c r="C41" t="s">
        <v>177</v>
      </c>
      <c r="E41" t="s">
        <v>3</v>
      </c>
      <c r="F41" t="s">
        <v>3</v>
      </c>
      <c r="G41" t="s">
        <v>3</v>
      </c>
      <c r="H41">
        <v>79.034000000000006</v>
      </c>
      <c r="I41">
        <v>88.813999999999993</v>
      </c>
      <c r="J41">
        <v>88.745999999999995</v>
      </c>
      <c r="K41">
        <v>88.712999999999994</v>
      </c>
      <c r="L41">
        <v>84.340999999999994</v>
      </c>
      <c r="M41">
        <v>68.117999999999995</v>
      </c>
    </row>
    <row r="42" spans="3:13" x14ac:dyDescent="0.2">
      <c r="C42" s="3"/>
      <c r="D42" s="41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178</v>
      </c>
      <c r="D43" s="41"/>
      <c r="E43" s="3">
        <v>19</v>
      </c>
      <c r="F43" s="3">
        <v>-94</v>
      </c>
      <c r="G43" s="3">
        <v>20</v>
      </c>
      <c r="H43" s="3">
        <v>169.5</v>
      </c>
      <c r="I43" s="3">
        <v>342</v>
      </c>
      <c r="J43" s="3">
        <v>85</v>
      </c>
      <c r="K43" s="3">
        <v>-19</v>
      </c>
      <c r="L43" s="3" t="s">
        <v>179</v>
      </c>
      <c r="M43" s="3" t="s">
        <v>180</v>
      </c>
    </row>
    <row r="44" spans="3:13" x14ac:dyDescent="0.2">
      <c r="C44" s="3" t="s">
        <v>181</v>
      </c>
      <c r="D44" s="41"/>
      <c r="E44" s="3">
        <v>-6</v>
      </c>
      <c r="F44" s="3">
        <v>-121</v>
      </c>
      <c r="G44" s="3">
        <v>-9</v>
      </c>
      <c r="H44" s="3">
        <v>142.5</v>
      </c>
      <c r="I44" s="3">
        <v>307</v>
      </c>
      <c r="J44" s="3">
        <v>44</v>
      </c>
      <c r="K44" s="3">
        <v>-78</v>
      </c>
      <c r="L44" s="3" t="s">
        <v>182</v>
      </c>
      <c r="M44" s="3" t="s">
        <v>183</v>
      </c>
    </row>
    <row r="45" spans="3:13" x14ac:dyDescent="0.2">
      <c r="C45" s="3"/>
      <c r="D45" s="41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184</v>
      </c>
      <c r="D46" s="41"/>
      <c r="E46" s="3" t="s">
        <v>108</v>
      </c>
      <c r="F46" s="3" t="s">
        <v>109</v>
      </c>
      <c r="G46" s="3" t="s">
        <v>110</v>
      </c>
      <c r="H46" s="3">
        <v>833.5</v>
      </c>
      <c r="I46" s="3" t="s">
        <v>112</v>
      </c>
      <c r="J46" s="3" t="s">
        <v>113</v>
      </c>
      <c r="K46" s="3" t="s">
        <v>114</v>
      </c>
      <c r="L46" s="3" t="s">
        <v>115</v>
      </c>
      <c r="M46" s="3" t="s">
        <v>116</v>
      </c>
    </row>
    <row r="47" spans="3:13" x14ac:dyDescent="0.2">
      <c r="C47" s="3" t="s">
        <v>185</v>
      </c>
      <c r="D47" s="41"/>
      <c r="E47" s="3">
        <v>-6</v>
      </c>
      <c r="F47" s="3">
        <v>-121</v>
      </c>
      <c r="G47" s="3">
        <v>-9</v>
      </c>
      <c r="H47" s="3">
        <v>80.5</v>
      </c>
      <c r="I47" s="3">
        <v>476</v>
      </c>
      <c r="J47" s="3">
        <v>50</v>
      </c>
      <c r="K47" s="3">
        <v>-7</v>
      </c>
      <c r="L47" s="3" t="s">
        <v>186</v>
      </c>
      <c r="M47" s="3" t="s">
        <v>187</v>
      </c>
    </row>
    <row r="48" spans="3:13" x14ac:dyDescent="0.2">
      <c r="C48" s="3" t="s">
        <v>188</v>
      </c>
      <c r="D48" s="41"/>
      <c r="E48" s="3">
        <v>-6</v>
      </c>
      <c r="F48" s="3">
        <v>-121</v>
      </c>
      <c r="G48" s="3">
        <v>-9</v>
      </c>
      <c r="H48" s="3">
        <v>142.5</v>
      </c>
      <c r="I48" s="3">
        <v>307</v>
      </c>
      <c r="J48" s="3">
        <v>44</v>
      </c>
      <c r="K48" s="3">
        <v>-78</v>
      </c>
      <c r="L48" s="3" t="s">
        <v>182</v>
      </c>
      <c r="M48" s="3" t="s">
        <v>183</v>
      </c>
    </row>
    <row r="49" spans="3:13" x14ac:dyDescent="0.2">
      <c r="C49" s="3"/>
      <c r="D49" s="41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41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41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41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41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41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F2"/>
    <mergeCell ref="C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0DDF-A2C5-4155-AA02-144566C1D0BE}">
  <dimension ref="C2:M56"/>
  <sheetViews>
    <sheetView workbookViewId="0">
      <selection activeCell="H30" sqref="E30:H30"/>
    </sheetView>
  </sheetViews>
  <sheetFormatPr defaultRowHeight="12.75" x14ac:dyDescent="0.2"/>
  <cols>
    <col min="1" max="2" width="2" customWidth="1"/>
    <col min="3" max="3" width="25" customWidth="1"/>
    <col min="4" max="4" width="12.85546875" style="39" customWidth="1"/>
  </cols>
  <sheetData>
    <row r="2" spans="3:13" ht="26.25" x14ac:dyDescent="0.4">
      <c r="C2" s="4" t="s">
        <v>0</v>
      </c>
      <c r="D2" s="4"/>
      <c r="E2" s="5"/>
      <c r="F2" s="5"/>
    </row>
    <row r="3" spans="3:13" x14ac:dyDescent="0.2">
      <c r="C3" s="1" t="s">
        <v>1</v>
      </c>
      <c r="D3" s="40"/>
    </row>
    <row r="6" spans="3:13" ht="15" x14ac:dyDescent="0.25">
      <c r="C6" s="6" t="s">
        <v>189</v>
      </c>
      <c r="D6" s="6"/>
      <c r="E6" s="7"/>
      <c r="F6" s="2"/>
      <c r="G6" s="2"/>
      <c r="H6" s="2"/>
      <c r="I6" s="2"/>
      <c r="J6" s="2"/>
      <c r="K6" s="2"/>
      <c r="L6" s="2"/>
      <c r="M6" s="2"/>
    </row>
    <row r="8" spans="3:13" x14ac:dyDescent="0.2">
      <c r="C8" s="3" t="s">
        <v>3</v>
      </c>
      <c r="D8" s="41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10" spans="3:13" x14ac:dyDescent="0.2">
      <c r="C10" s="3" t="s">
        <v>13</v>
      </c>
      <c r="D10" s="41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2" spans="3:13" x14ac:dyDescent="0.2">
      <c r="C12" s="3" t="s">
        <v>171</v>
      </c>
      <c r="D12" s="41"/>
      <c r="E12" s="3">
        <v>-233</v>
      </c>
      <c r="F12" s="3">
        <v>-389</v>
      </c>
      <c r="G12" s="3">
        <v>-236</v>
      </c>
      <c r="H12" s="3" t="s">
        <v>163</v>
      </c>
      <c r="I12" s="3">
        <v>253</v>
      </c>
      <c r="J12" s="3">
        <v>20</v>
      </c>
      <c r="K12" s="3">
        <v>-159</v>
      </c>
      <c r="L12" s="3" t="s">
        <v>169</v>
      </c>
      <c r="M12" s="3">
        <v>997</v>
      </c>
    </row>
    <row r="13" spans="3:13" x14ac:dyDescent="0.2">
      <c r="C13" s="3" t="s">
        <v>190</v>
      </c>
      <c r="D13" s="41"/>
      <c r="E13" s="3">
        <v>25</v>
      </c>
      <c r="F13" s="3">
        <v>27</v>
      </c>
      <c r="G13" s="3">
        <v>29</v>
      </c>
      <c r="H13" s="3">
        <v>27</v>
      </c>
      <c r="I13" s="3">
        <v>35</v>
      </c>
      <c r="J13" s="3">
        <v>51</v>
      </c>
      <c r="K13" s="3">
        <v>66</v>
      </c>
      <c r="L13" s="3">
        <v>69</v>
      </c>
      <c r="M13" s="3">
        <v>90</v>
      </c>
    </row>
    <row r="14" spans="3:13" x14ac:dyDescent="0.2">
      <c r="C14" s="3" t="s">
        <v>191</v>
      </c>
      <c r="D14" s="41"/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192</v>
      </c>
      <c r="D15" s="41"/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>
        <v>2</v>
      </c>
      <c r="K15" s="3">
        <v>4</v>
      </c>
      <c r="L15" s="3">
        <v>8</v>
      </c>
      <c r="M15" s="3">
        <v>22</v>
      </c>
    </row>
    <row r="16" spans="3:13" x14ac:dyDescent="0.2">
      <c r="C16" s="3" t="s">
        <v>193</v>
      </c>
      <c r="D16" s="41"/>
      <c r="E16" s="3">
        <v>-101</v>
      </c>
      <c r="F16" s="3">
        <v>88</v>
      </c>
      <c r="G16" s="3">
        <v>31</v>
      </c>
      <c r="H16" s="3">
        <v>-66</v>
      </c>
      <c r="I16" s="3">
        <v>-47</v>
      </c>
      <c r="J16" s="3">
        <v>94</v>
      </c>
      <c r="K16" s="3">
        <v>-25</v>
      </c>
      <c r="L16" s="3">
        <v>-231</v>
      </c>
      <c r="M16" s="3">
        <v>265</v>
      </c>
    </row>
    <row r="17" spans="3:13" x14ac:dyDescent="0.2">
      <c r="C17" s="3" t="s">
        <v>194</v>
      </c>
      <c r="D17" s="41"/>
      <c r="E17" s="3">
        <v>103</v>
      </c>
      <c r="F17" s="3">
        <v>123</v>
      </c>
      <c r="G17" s="3">
        <v>-32</v>
      </c>
      <c r="H17" s="3">
        <v>-124</v>
      </c>
      <c r="I17" s="3">
        <v>-17</v>
      </c>
      <c r="J17" s="3">
        <v>-26</v>
      </c>
      <c r="K17" s="3">
        <v>-26</v>
      </c>
      <c r="L17" s="3">
        <v>-108</v>
      </c>
      <c r="M17" s="3">
        <v>-172</v>
      </c>
    </row>
    <row r="18" spans="3:13" x14ac:dyDescent="0.2">
      <c r="C18" s="3" t="s">
        <v>195</v>
      </c>
      <c r="D18" s="41"/>
      <c r="E18" s="3">
        <v>-45</v>
      </c>
      <c r="F18" s="3">
        <v>-17</v>
      </c>
      <c r="G18" s="3">
        <v>3</v>
      </c>
      <c r="H18" s="3">
        <v>44</v>
      </c>
      <c r="I18" s="3">
        <v>-39</v>
      </c>
      <c r="J18" s="3">
        <v>-97</v>
      </c>
      <c r="K18" s="3">
        <v>-57</v>
      </c>
      <c r="L18" s="3">
        <v>-75</v>
      </c>
      <c r="M18" s="3">
        <v>-181</v>
      </c>
    </row>
    <row r="19" spans="3:13" x14ac:dyDescent="0.2">
      <c r="C19" t="s">
        <v>196</v>
      </c>
      <c r="E19">
        <v>434</v>
      </c>
      <c r="F19">
        <v>169</v>
      </c>
      <c r="G19">
        <v>248</v>
      </c>
      <c r="H19" t="s">
        <v>197</v>
      </c>
      <c r="I19">
        <v>205</v>
      </c>
      <c r="J19">
        <v>-30</v>
      </c>
      <c r="K19">
        <v>201</v>
      </c>
      <c r="L19">
        <v>335</v>
      </c>
      <c r="M19">
        <v>-434</v>
      </c>
    </row>
    <row r="20" spans="3:13" x14ac:dyDescent="0.2">
      <c r="C20" s="3" t="s">
        <v>198</v>
      </c>
      <c r="D20" s="41"/>
      <c r="E20" s="3">
        <v>183</v>
      </c>
      <c r="F20" s="3">
        <v>1</v>
      </c>
      <c r="G20" s="3">
        <v>43</v>
      </c>
      <c r="H20" s="3">
        <v>-204</v>
      </c>
      <c r="I20" s="3">
        <v>390</v>
      </c>
      <c r="J20" s="3">
        <v>14</v>
      </c>
      <c r="K20" s="3">
        <v>4</v>
      </c>
      <c r="L20" s="3" t="s">
        <v>199</v>
      </c>
      <c r="M20" s="3">
        <v>587</v>
      </c>
    </row>
    <row r="21" spans="3:13" x14ac:dyDescent="0.2">
      <c r="C21" s="3"/>
      <c r="D21" s="41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200</v>
      </c>
      <c r="D22" s="41"/>
      <c r="E22" s="3">
        <v>-24</v>
      </c>
      <c r="F22" s="3">
        <v>-32</v>
      </c>
      <c r="G22" s="3">
        <v>-21</v>
      </c>
      <c r="H22" s="3">
        <v>-38</v>
      </c>
      <c r="I22" s="3">
        <v>-101</v>
      </c>
      <c r="J22" s="3">
        <v>-210</v>
      </c>
      <c r="K22" s="3">
        <v>-226</v>
      </c>
      <c r="L22" s="3">
        <v>-236</v>
      </c>
      <c r="M22" s="3">
        <v>-195</v>
      </c>
    </row>
    <row r="23" spans="3:13" x14ac:dyDescent="0.2">
      <c r="C23" s="3" t="s">
        <v>201</v>
      </c>
      <c r="D23" s="41"/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202</v>
      </c>
      <c r="D24" s="41"/>
      <c r="E24" s="3">
        <v>-2</v>
      </c>
      <c r="F24" s="3">
        <v>-6</v>
      </c>
      <c r="G24" s="3">
        <v>4</v>
      </c>
      <c r="H24" s="3">
        <v>-3</v>
      </c>
      <c r="I24" s="3">
        <v>4</v>
      </c>
      <c r="J24" s="3">
        <v>0</v>
      </c>
      <c r="K24" s="3">
        <v>-133</v>
      </c>
      <c r="L24" s="3">
        <v>-12</v>
      </c>
      <c r="M24" s="3">
        <v>349</v>
      </c>
    </row>
    <row r="25" spans="3:13" x14ac:dyDescent="0.2">
      <c r="C25" s="3" t="s">
        <v>203</v>
      </c>
      <c r="D25" s="41"/>
      <c r="E25" s="3">
        <v>-26</v>
      </c>
      <c r="F25" s="3">
        <v>-38</v>
      </c>
      <c r="G25" s="3">
        <v>-17</v>
      </c>
      <c r="H25" s="3">
        <v>-41</v>
      </c>
      <c r="I25" s="3">
        <v>-97</v>
      </c>
      <c r="J25" s="3">
        <v>-210</v>
      </c>
      <c r="K25" s="3">
        <v>-359</v>
      </c>
      <c r="L25" s="3">
        <v>-248</v>
      </c>
      <c r="M25" s="3">
        <v>154</v>
      </c>
    </row>
    <row r="26" spans="3:13" x14ac:dyDescent="0.2">
      <c r="C26" s="3"/>
      <c r="D26" s="41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204</v>
      </c>
      <c r="D27" s="41"/>
      <c r="E27" s="3" t="s">
        <v>3</v>
      </c>
      <c r="F27" s="3" t="s">
        <v>3</v>
      </c>
      <c r="G27" s="3" t="s">
        <v>3</v>
      </c>
      <c r="H27" s="3" t="s">
        <v>3</v>
      </c>
      <c r="I27" s="3">
        <v>-36</v>
      </c>
      <c r="J27" s="3">
        <v>-36</v>
      </c>
      <c r="K27" s="3">
        <v>-9</v>
      </c>
      <c r="L27" s="3">
        <v>-56</v>
      </c>
      <c r="M27" s="3">
        <v>-251</v>
      </c>
    </row>
    <row r="28" spans="3:13" x14ac:dyDescent="0.2">
      <c r="C28" t="s">
        <v>205</v>
      </c>
      <c r="E28" t="s">
        <v>3</v>
      </c>
      <c r="F28" t="s">
        <v>3</v>
      </c>
      <c r="G28" t="s">
        <v>3</v>
      </c>
      <c r="H28" t="s">
        <v>3</v>
      </c>
      <c r="I28">
        <v>-150</v>
      </c>
      <c r="J28">
        <v>-100</v>
      </c>
      <c r="K28" t="s">
        <v>3</v>
      </c>
      <c r="L28" t="s">
        <v>3</v>
      </c>
      <c r="M28" t="s">
        <v>3</v>
      </c>
    </row>
    <row r="29" spans="3:13" x14ac:dyDescent="0.2">
      <c r="C29" s="3" t="s">
        <v>206</v>
      </c>
      <c r="D29" s="41"/>
      <c r="E29" s="3" t="s">
        <v>3</v>
      </c>
      <c r="F29" s="3" t="s">
        <v>3</v>
      </c>
      <c r="G29" s="3" t="s">
        <v>3</v>
      </c>
      <c r="H29" s="3" t="s">
        <v>3</v>
      </c>
      <c r="I29" s="3">
        <v>79</v>
      </c>
      <c r="J29" s="3">
        <v>181</v>
      </c>
      <c r="K29" s="3">
        <v>41</v>
      </c>
      <c r="L29" s="3">
        <v>18</v>
      </c>
      <c r="M29" s="3">
        <v>167</v>
      </c>
    </row>
    <row r="30" spans="3:13" x14ac:dyDescent="0.2">
      <c r="C30" s="3" t="s">
        <v>207</v>
      </c>
      <c r="D30" s="41"/>
      <c r="E30" s="42">
        <f t="shared" ref="E30:G30" si="0">(G30+F30)/2</f>
        <v>-84.125</v>
      </c>
      <c r="F30" s="42">
        <f t="shared" si="0"/>
        <v>-84.75</v>
      </c>
      <c r="G30" s="42">
        <f t="shared" si="0"/>
        <v>-83.5</v>
      </c>
      <c r="H30" s="42">
        <f>(J30+I30)/2</f>
        <v>-86</v>
      </c>
      <c r="I30" s="3">
        <v>-81</v>
      </c>
      <c r="J30" s="3">
        <v>-91</v>
      </c>
      <c r="K30" s="3">
        <v>-10</v>
      </c>
      <c r="L30" s="3">
        <v>-54</v>
      </c>
      <c r="M30" s="3">
        <v>-28</v>
      </c>
    </row>
    <row r="31" spans="3:13" x14ac:dyDescent="0.2">
      <c r="C31" s="3" t="s">
        <v>208</v>
      </c>
      <c r="D31" s="41"/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-399</v>
      </c>
      <c r="M31" s="3">
        <v>-783</v>
      </c>
    </row>
    <row r="32" spans="3:13" x14ac:dyDescent="0.2">
      <c r="C32" s="3" t="s">
        <v>209</v>
      </c>
      <c r="D32" s="41"/>
      <c r="E32" s="3" t="s">
        <v>3</v>
      </c>
      <c r="F32" s="3" t="s">
        <v>3</v>
      </c>
      <c r="G32" s="3" t="s">
        <v>3</v>
      </c>
      <c r="H32" s="3">
        <v>307</v>
      </c>
      <c r="I32" s="3">
        <v>83</v>
      </c>
      <c r="J32" s="3">
        <v>61</v>
      </c>
      <c r="K32" s="3">
        <v>135</v>
      </c>
      <c r="L32" s="3">
        <v>25</v>
      </c>
      <c r="M32" s="3">
        <v>-30</v>
      </c>
    </row>
    <row r="33" spans="3:13" x14ac:dyDescent="0.2">
      <c r="C33" s="3" t="s">
        <v>210</v>
      </c>
      <c r="D33" s="41"/>
      <c r="E33" s="3" t="s">
        <v>3</v>
      </c>
      <c r="F33" s="3" t="s">
        <v>3</v>
      </c>
      <c r="G33" s="3" t="s">
        <v>3</v>
      </c>
      <c r="H33" s="3">
        <v>307</v>
      </c>
      <c r="I33" s="3">
        <v>-105</v>
      </c>
      <c r="J33" s="3">
        <v>15</v>
      </c>
      <c r="K33" s="3">
        <v>157</v>
      </c>
      <c r="L33" s="3">
        <v>-466</v>
      </c>
      <c r="M33" s="3">
        <v>-925</v>
      </c>
    </row>
    <row r="34" spans="3:13" x14ac:dyDescent="0.2">
      <c r="C34" s="3"/>
      <c r="D34" s="41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211</v>
      </c>
      <c r="D35" s="41"/>
      <c r="E35" s="3" t="s">
        <v>3</v>
      </c>
      <c r="F35" s="3">
        <v>199</v>
      </c>
      <c r="G35" s="3">
        <v>162</v>
      </c>
      <c r="H35" s="3">
        <v>188</v>
      </c>
      <c r="I35" s="3" t="s">
        <v>3</v>
      </c>
      <c r="J35" s="3">
        <v>438</v>
      </c>
      <c r="K35" s="3">
        <v>257</v>
      </c>
      <c r="L35" s="3">
        <v>59</v>
      </c>
      <c r="M35" s="3">
        <v>955</v>
      </c>
    </row>
    <row r="36" spans="3:13" x14ac:dyDescent="0.2">
      <c r="C36" t="s">
        <v>212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>
        <v>3</v>
      </c>
      <c r="M36">
        <v>38</v>
      </c>
    </row>
    <row r="37" spans="3:13" x14ac:dyDescent="0.2">
      <c r="C37" s="3" t="s">
        <v>213</v>
      </c>
      <c r="D37" s="41"/>
      <c r="E37" s="3" t="s">
        <v>3</v>
      </c>
      <c r="F37" s="3">
        <v>-37</v>
      </c>
      <c r="G37" s="3">
        <v>26</v>
      </c>
      <c r="H37" s="3" t="s">
        <v>3</v>
      </c>
      <c r="I37" s="3" t="s">
        <v>3</v>
      </c>
      <c r="J37" s="3">
        <v>-181</v>
      </c>
      <c r="K37" s="3">
        <v>-198</v>
      </c>
      <c r="L37" s="3">
        <v>893</v>
      </c>
      <c r="M37" s="3">
        <v>-184</v>
      </c>
    </row>
    <row r="38" spans="3:13" x14ac:dyDescent="0.2">
      <c r="C38" s="3" t="s">
        <v>214</v>
      </c>
      <c r="D38" s="41"/>
      <c r="E38" s="3">
        <v>199</v>
      </c>
      <c r="F38" s="3">
        <v>162</v>
      </c>
      <c r="G38" s="3">
        <v>188</v>
      </c>
      <c r="H38" s="3" t="s">
        <v>3</v>
      </c>
      <c r="I38" s="3">
        <v>438</v>
      </c>
      <c r="J38" s="3">
        <v>257</v>
      </c>
      <c r="K38" s="3">
        <v>59</v>
      </c>
      <c r="L38" s="3">
        <v>955</v>
      </c>
      <c r="M38" s="3">
        <v>809</v>
      </c>
    </row>
    <row r="39" spans="3:13" x14ac:dyDescent="0.2">
      <c r="C39" s="3"/>
      <c r="D39" s="41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215</v>
      </c>
      <c r="D40" s="41"/>
      <c r="E40" s="3">
        <v>159</v>
      </c>
      <c r="F40" s="3">
        <v>-31</v>
      </c>
      <c r="G40" s="3">
        <v>22</v>
      </c>
      <c r="H40" s="3">
        <v>-242</v>
      </c>
      <c r="I40" s="3">
        <v>289</v>
      </c>
      <c r="J40" s="3">
        <v>-196</v>
      </c>
      <c r="K40" s="3">
        <v>-222</v>
      </c>
      <c r="L40" s="3" t="s">
        <v>216</v>
      </c>
      <c r="M40" s="3">
        <v>392</v>
      </c>
    </row>
    <row r="41" spans="3:13" x14ac:dyDescent="0.2">
      <c r="C41" t="s">
        <v>217</v>
      </c>
      <c r="E41" t="s">
        <v>3</v>
      </c>
      <c r="F41" t="s">
        <v>3</v>
      </c>
      <c r="G41" t="s">
        <v>3</v>
      </c>
      <c r="H41">
        <v>1</v>
      </c>
      <c r="I41">
        <v>13</v>
      </c>
      <c r="J41">
        <v>23</v>
      </c>
      <c r="K41">
        <v>30</v>
      </c>
      <c r="L41">
        <v>32</v>
      </c>
      <c r="M41">
        <v>34</v>
      </c>
    </row>
    <row r="42" spans="3:13" x14ac:dyDescent="0.2">
      <c r="C42" s="3"/>
      <c r="D42" s="41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41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41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41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41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41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41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41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41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41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41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41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41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F2"/>
    <mergeCell ref="C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2B3B-A3B6-49E3-B912-A8579EC2B234}">
  <dimension ref="C2:M56"/>
  <sheetViews>
    <sheetView workbookViewId="0">
      <selection activeCell="D1" sqref="D1:D1048576"/>
    </sheetView>
  </sheetViews>
  <sheetFormatPr defaultRowHeight="12.75" x14ac:dyDescent="0.2"/>
  <cols>
    <col min="1" max="2" width="2" customWidth="1"/>
    <col min="3" max="3" width="25" customWidth="1"/>
    <col min="4" max="4" width="10.7109375" style="39" customWidth="1"/>
    <col min="15" max="15" width="2" customWidth="1"/>
  </cols>
  <sheetData>
    <row r="2" spans="3:13" ht="26.25" x14ac:dyDescent="0.4">
      <c r="C2" s="4" t="s">
        <v>0</v>
      </c>
      <c r="D2" s="4"/>
      <c r="E2" s="5"/>
      <c r="F2" s="5"/>
    </row>
    <row r="3" spans="3:13" x14ac:dyDescent="0.2">
      <c r="C3" s="1" t="s">
        <v>1</v>
      </c>
      <c r="D3" s="40"/>
    </row>
    <row r="6" spans="3:13" ht="15" x14ac:dyDescent="0.25">
      <c r="C6" s="6" t="s">
        <v>218</v>
      </c>
      <c r="D6" s="6"/>
      <c r="E6" s="7"/>
      <c r="F6" s="2"/>
      <c r="G6" s="2"/>
      <c r="H6" s="2"/>
      <c r="I6" s="2"/>
      <c r="J6" s="2"/>
      <c r="K6" s="2"/>
      <c r="L6" s="2"/>
      <c r="M6" s="2"/>
    </row>
    <row r="8" spans="3:13" x14ac:dyDescent="0.2">
      <c r="C8" s="3" t="s">
        <v>3</v>
      </c>
      <c r="D8" s="41"/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</row>
    <row r="10" spans="3:13" x14ac:dyDescent="0.2">
      <c r="C10" s="3" t="s">
        <v>13</v>
      </c>
      <c r="D10" s="41">
        <v>2013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</row>
    <row r="12" spans="3:13" x14ac:dyDescent="0.2">
      <c r="C12" s="3" t="s">
        <v>219</v>
      </c>
      <c r="D12" s="41"/>
      <c r="E12" s="3" t="s">
        <v>3</v>
      </c>
      <c r="F12" s="3" t="s">
        <v>3</v>
      </c>
      <c r="G12" s="3" t="s">
        <v>3</v>
      </c>
      <c r="H12" s="3">
        <v>22.89</v>
      </c>
      <c r="I12" s="3">
        <v>15.06</v>
      </c>
      <c r="J12" s="3">
        <v>10.91</v>
      </c>
      <c r="K12" s="3">
        <v>22.73</v>
      </c>
      <c r="L12" s="3">
        <v>41.22</v>
      </c>
      <c r="M12" s="3">
        <v>44.29</v>
      </c>
    </row>
    <row r="13" spans="3:13" x14ac:dyDescent="0.2">
      <c r="C13" s="3" t="s">
        <v>220</v>
      </c>
      <c r="D13" s="41"/>
      <c r="E13" s="3" t="s">
        <v>3</v>
      </c>
      <c r="F13" s="3" t="s">
        <v>3</v>
      </c>
      <c r="G13" s="3" t="s">
        <v>3</v>
      </c>
      <c r="H13" s="3" t="s">
        <v>221</v>
      </c>
      <c r="I13" s="3" t="s">
        <v>222</v>
      </c>
      <c r="J13" s="3">
        <v>968.03300000000002</v>
      </c>
      <c r="K13" s="3" t="s">
        <v>223</v>
      </c>
      <c r="L13" s="3" t="s">
        <v>224</v>
      </c>
      <c r="M13" s="3" t="s">
        <v>225</v>
      </c>
    </row>
    <row r="14" spans="3:13" x14ac:dyDescent="0.2">
      <c r="C14" s="3"/>
      <c r="D14" s="41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226</v>
      </c>
      <c r="D15" s="41"/>
      <c r="E15" s="3" t="s">
        <v>3</v>
      </c>
      <c r="F15" s="3" t="s">
        <v>3</v>
      </c>
      <c r="G15" s="3" t="s">
        <v>3</v>
      </c>
      <c r="H15" s="3" t="s">
        <v>227</v>
      </c>
      <c r="I15" s="3" t="s">
        <v>228</v>
      </c>
      <c r="J15" s="3">
        <v>975.03300000000002</v>
      </c>
      <c r="K15" s="3" t="s">
        <v>229</v>
      </c>
      <c r="L15" s="3" t="s">
        <v>230</v>
      </c>
      <c r="M15" s="3" t="s">
        <v>231</v>
      </c>
    </row>
    <row r="16" spans="3:13" x14ac:dyDescent="0.2">
      <c r="C16" s="3" t="s">
        <v>232</v>
      </c>
      <c r="D16" s="41"/>
      <c r="E16" s="3" t="s">
        <v>233</v>
      </c>
      <c r="F16" s="3" t="s">
        <v>233</v>
      </c>
      <c r="G16" s="3" t="s">
        <v>233</v>
      </c>
      <c r="H16" s="3" t="s">
        <v>227</v>
      </c>
      <c r="I16" s="3" t="s">
        <v>228</v>
      </c>
      <c r="J16" s="3">
        <v>975.03300000000002</v>
      </c>
      <c r="K16" s="3" t="s">
        <v>229</v>
      </c>
      <c r="L16" s="3" t="s">
        <v>230</v>
      </c>
      <c r="M16" s="3" t="s">
        <v>234</v>
      </c>
    </row>
    <row r="17" spans="3:13" x14ac:dyDescent="0.2">
      <c r="C17" s="3" t="s">
        <v>235</v>
      </c>
      <c r="D17" s="41"/>
      <c r="E17" s="3" t="s">
        <v>233</v>
      </c>
      <c r="F17" s="3" t="s">
        <v>233</v>
      </c>
      <c r="G17" s="3" t="s">
        <v>233</v>
      </c>
      <c r="H17" s="3" t="s">
        <v>236</v>
      </c>
      <c r="I17" s="3" t="s">
        <v>237</v>
      </c>
      <c r="J17" s="3" t="s">
        <v>238</v>
      </c>
      <c r="K17" s="3" t="s">
        <v>239</v>
      </c>
      <c r="L17" s="3" t="s">
        <v>240</v>
      </c>
      <c r="M17" s="3" t="s">
        <v>240</v>
      </c>
    </row>
    <row r="18" spans="3:13" x14ac:dyDescent="0.2">
      <c r="C18" s="3" t="s">
        <v>241</v>
      </c>
      <c r="D18" s="41"/>
      <c r="E18" s="3" t="s">
        <v>233</v>
      </c>
      <c r="F18" s="3" t="s">
        <v>233</v>
      </c>
      <c r="G18" s="3" t="s">
        <v>233</v>
      </c>
      <c r="H18" s="3" t="s">
        <v>242</v>
      </c>
      <c r="I18" s="3" t="s">
        <v>243</v>
      </c>
      <c r="J18" s="3" t="s">
        <v>244</v>
      </c>
      <c r="K18" s="3" t="s">
        <v>245</v>
      </c>
      <c r="L18" s="3" t="s">
        <v>246</v>
      </c>
      <c r="M18" s="3" t="s">
        <v>246</v>
      </c>
    </row>
    <row r="19" spans="3:13" x14ac:dyDescent="0.2">
      <c r="C19" t="s">
        <v>247</v>
      </c>
      <c r="E19" t="s">
        <v>233</v>
      </c>
      <c r="F19" t="s">
        <v>233</v>
      </c>
      <c r="G19" t="s">
        <v>233</v>
      </c>
      <c r="H19" t="s">
        <v>248</v>
      </c>
      <c r="I19" t="s">
        <v>249</v>
      </c>
      <c r="J19" t="s">
        <v>250</v>
      </c>
      <c r="K19" t="s">
        <v>251</v>
      </c>
      <c r="L19" t="s">
        <v>252</v>
      </c>
      <c r="M19" t="s">
        <v>253</v>
      </c>
    </row>
    <row r="20" spans="3:13" x14ac:dyDescent="0.2">
      <c r="C20" s="3" t="s">
        <v>254</v>
      </c>
      <c r="D20" s="41"/>
      <c r="E20" s="3" t="s">
        <v>118</v>
      </c>
      <c r="F20" s="3" t="s">
        <v>118</v>
      </c>
      <c r="G20" s="3" t="s">
        <v>118</v>
      </c>
      <c r="H20" s="3" t="s">
        <v>255</v>
      </c>
      <c r="I20" s="3" t="s">
        <v>256</v>
      </c>
      <c r="J20" s="3" t="s">
        <v>257</v>
      </c>
      <c r="K20" s="3" t="s">
        <v>258</v>
      </c>
      <c r="L20" s="3" t="s">
        <v>259</v>
      </c>
      <c r="M20" s="3" t="s">
        <v>260</v>
      </c>
    </row>
    <row r="21" spans="3:13" x14ac:dyDescent="0.2">
      <c r="C21" s="3" t="s">
        <v>261</v>
      </c>
      <c r="D21" s="41"/>
      <c r="E21" s="3" t="s">
        <v>118</v>
      </c>
      <c r="F21" s="3" t="s">
        <v>118</v>
      </c>
      <c r="G21" s="3" t="s">
        <v>118</v>
      </c>
      <c r="H21" s="3" t="s">
        <v>262</v>
      </c>
      <c r="I21" s="3" t="s">
        <v>263</v>
      </c>
      <c r="J21" s="3" t="s">
        <v>264</v>
      </c>
      <c r="K21" s="3" t="s">
        <v>265</v>
      </c>
      <c r="L21" s="3" t="s">
        <v>266</v>
      </c>
      <c r="M21" s="3" t="s">
        <v>264</v>
      </c>
    </row>
    <row r="22" spans="3:13" x14ac:dyDescent="0.2">
      <c r="C22" s="3" t="s">
        <v>267</v>
      </c>
      <c r="D22" s="41"/>
      <c r="E22" s="3" t="s">
        <v>233</v>
      </c>
      <c r="F22" s="3" t="s">
        <v>233</v>
      </c>
      <c r="G22" s="3" t="s">
        <v>233</v>
      </c>
      <c r="H22" s="3" t="s">
        <v>268</v>
      </c>
      <c r="I22" s="3" t="s">
        <v>269</v>
      </c>
      <c r="J22" s="3" t="s">
        <v>269</v>
      </c>
      <c r="K22" s="3" t="s">
        <v>270</v>
      </c>
      <c r="L22" s="3" t="s">
        <v>271</v>
      </c>
      <c r="M22" s="3" t="s">
        <v>272</v>
      </c>
    </row>
    <row r="23" spans="3:13" x14ac:dyDescent="0.2">
      <c r="C23" s="3"/>
      <c r="D23" s="41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273</v>
      </c>
      <c r="D24" s="41"/>
      <c r="E24" s="3" t="s">
        <v>233</v>
      </c>
      <c r="F24" s="3" t="s">
        <v>233</v>
      </c>
      <c r="G24" s="3" t="s">
        <v>233</v>
      </c>
      <c r="H24" s="3" t="s">
        <v>274</v>
      </c>
      <c r="I24" s="3" t="s">
        <v>275</v>
      </c>
      <c r="J24" s="3" t="s">
        <v>244</v>
      </c>
      <c r="K24" s="3" t="s">
        <v>276</v>
      </c>
      <c r="L24" s="3" t="s">
        <v>253</v>
      </c>
      <c r="M24" s="3" t="s">
        <v>277</v>
      </c>
    </row>
    <row r="25" spans="3:13" x14ac:dyDescent="0.2">
      <c r="C25" s="3" t="s">
        <v>278</v>
      </c>
      <c r="D25" s="41"/>
      <c r="E25" s="3" t="s">
        <v>233</v>
      </c>
      <c r="F25" s="3" t="s">
        <v>233</v>
      </c>
      <c r="G25" s="3" t="s">
        <v>233</v>
      </c>
      <c r="H25" s="3" t="s">
        <v>279</v>
      </c>
      <c r="I25" s="3" t="s">
        <v>265</v>
      </c>
      <c r="J25" s="3" t="s">
        <v>280</v>
      </c>
      <c r="K25" s="3" t="s">
        <v>281</v>
      </c>
      <c r="L25" s="3" t="s">
        <v>282</v>
      </c>
      <c r="M25" s="3" t="s">
        <v>280</v>
      </c>
    </row>
    <row r="26" spans="3:13" x14ac:dyDescent="0.2">
      <c r="C26" s="3" t="s">
        <v>283</v>
      </c>
      <c r="D26" s="41"/>
      <c r="E26" s="3" t="s">
        <v>233</v>
      </c>
      <c r="F26" s="3" t="s">
        <v>233</v>
      </c>
      <c r="G26" s="3" t="s">
        <v>233</v>
      </c>
      <c r="H26" s="3" t="s">
        <v>284</v>
      </c>
      <c r="I26" s="3" t="s">
        <v>285</v>
      </c>
      <c r="J26" s="3" t="s">
        <v>286</v>
      </c>
      <c r="K26" s="3" t="s">
        <v>287</v>
      </c>
      <c r="L26" s="3" t="s">
        <v>288</v>
      </c>
      <c r="M26" s="3" t="s">
        <v>249</v>
      </c>
    </row>
    <row r="27" spans="3:13" x14ac:dyDescent="0.2">
      <c r="C27" s="3" t="s">
        <v>289</v>
      </c>
      <c r="D27" s="41"/>
      <c r="E27" s="3" t="s">
        <v>233</v>
      </c>
      <c r="F27" s="3" t="s">
        <v>233</v>
      </c>
      <c r="G27" s="3" t="s">
        <v>233</v>
      </c>
      <c r="H27" s="3" t="s">
        <v>268</v>
      </c>
      <c r="I27" s="3" t="s">
        <v>274</v>
      </c>
      <c r="J27" s="3" t="s">
        <v>269</v>
      </c>
      <c r="K27" s="3" t="s">
        <v>290</v>
      </c>
      <c r="L27" s="3" t="s">
        <v>291</v>
      </c>
      <c r="M27" s="3" t="s">
        <v>272</v>
      </c>
    </row>
    <row r="29" spans="3:13" x14ac:dyDescent="0.2">
      <c r="C29" s="3" t="s">
        <v>292</v>
      </c>
      <c r="D29" s="41"/>
      <c r="E29" s="3" t="s">
        <v>233</v>
      </c>
      <c r="F29" s="3" t="s">
        <v>233</v>
      </c>
      <c r="G29" s="3" t="s">
        <v>233</v>
      </c>
      <c r="H29" s="3">
        <v>7.7</v>
      </c>
      <c r="I29" s="3">
        <v>7.6</v>
      </c>
      <c r="J29" s="3">
        <v>5.3</v>
      </c>
      <c r="K29" s="3">
        <v>2.5</v>
      </c>
      <c r="L29" s="3">
        <v>10.5</v>
      </c>
      <c r="M29" s="3">
        <v>9.4</v>
      </c>
    </row>
    <row r="30" spans="3:13" x14ac:dyDescent="0.2">
      <c r="C30" s="3" t="s">
        <v>293</v>
      </c>
      <c r="D30" s="41"/>
      <c r="E30" s="3">
        <v>4</v>
      </c>
      <c r="F30" s="3">
        <v>2</v>
      </c>
      <c r="G30" s="3">
        <v>3</v>
      </c>
      <c r="H30" s="3">
        <v>4</v>
      </c>
      <c r="I30" s="3">
        <v>4</v>
      </c>
      <c r="J30" s="3">
        <v>3</v>
      </c>
      <c r="K30" s="3">
        <v>1</v>
      </c>
      <c r="L30" s="3">
        <v>9</v>
      </c>
      <c r="M30" s="3">
        <v>4</v>
      </c>
    </row>
    <row r="31" spans="3:13" x14ac:dyDescent="0.2">
      <c r="C31" s="3" t="s">
        <v>294</v>
      </c>
      <c r="D31" s="41"/>
      <c r="E31" s="3" t="s">
        <v>3</v>
      </c>
      <c r="F31" s="3" t="s">
        <v>3</v>
      </c>
      <c r="G31" s="3" t="s">
        <v>3</v>
      </c>
      <c r="H31" s="3" t="s">
        <v>3</v>
      </c>
      <c r="I31" s="3">
        <v>0.4</v>
      </c>
      <c r="J31" s="3">
        <v>0.4</v>
      </c>
      <c r="K31" s="3">
        <v>0.4</v>
      </c>
      <c r="L31" s="3">
        <v>1.2</v>
      </c>
      <c r="M31" s="3">
        <v>13.68</v>
      </c>
    </row>
    <row r="32" spans="3:13" x14ac:dyDescent="0.2">
      <c r="C32" s="3" t="s">
        <v>295</v>
      </c>
      <c r="D32" s="41"/>
      <c r="E32" s="3" t="s">
        <v>3</v>
      </c>
      <c r="F32" s="3" t="s">
        <v>3</v>
      </c>
      <c r="G32" s="3" t="s">
        <v>3</v>
      </c>
      <c r="H32" s="3" t="s">
        <v>296</v>
      </c>
      <c r="I32" s="3" t="s">
        <v>297</v>
      </c>
      <c r="J32" s="3" t="s">
        <v>298</v>
      </c>
      <c r="K32" s="3" t="s">
        <v>141</v>
      </c>
      <c r="L32" s="3" t="s">
        <v>299</v>
      </c>
      <c r="M32" s="3" t="s">
        <v>300</v>
      </c>
    </row>
    <row r="33" spans="3:13" x14ac:dyDescent="0.2">
      <c r="C33" s="3"/>
      <c r="D33" s="41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41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41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41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41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41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41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41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41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41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41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41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41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41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41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41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41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41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41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41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F2"/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32D7-A6B4-4F63-BC7E-853A34B02D93}">
  <dimension ref="A3:BJ22"/>
  <sheetViews>
    <sheetView showGridLines="0" tabSelected="1" topLeftCell="X1" workbookViewId="0">
      <selection activeCell="AO22" sqref="AO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301</v>
      </c>
      <c r="C3" s="9"/>
      <c r="D3" s="9"/>
      <c r="E3" s="9"/>
      <c r="F3" s="9"/>
      <c r="H3" s="9" t="s">
        <v>302</v>
      </c>
      <c r="I3" s="9"/>
      <c r="J3" s="9"/>
      <c r="K3" s="9"/>
      <c r="L3" s="9"/>
      <c r="N3" s="11" t="s">
        <v>303</v>
      </c>
      <c r="O3" s="11"/>
      <c r="P3" s="11"/>
      <c r="Q3" s="11"/>
      <c r="R3" s="11"/>
      <c r="S3" s="11"/>
      <c r="T3" s="11"/>
      <c r="V3" s="9" t="s">
        <v>304</v>
      </c>
      <c r="W3" s="9"/>
      <c r="X3" s="9"/>
      <c r="Y3" s="9"/>
      <c r="AA3" s="9" t="s">
        <v>305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306</v>
      </c>
      <c r="C4" s="15" t="s">
        <v>307</v>
      </c>
      <c r="D4" s="14" t="s">
        <v>308</v>
      </c>
      <c r="E4" s="15" t="s">
        <v>309</v>
      </c>
      <c r="F4" s="14" t="s">
        <v>310</v>
      </c>
      <c r="H4" s="16" t="s">
        <v>311</v>
      </c>
      <c r="I4" s="17" t="s">
        <v>312</v>
      </c>
      <c r="J4" s="16" t="s">
        <v>313</v>
      </c>
      <c r="K4" s="17" t="s">
        <v>314</v>
      </c>
      <c r="L4" s="16" t="s">
        <v>315</v>
      </c>
      <c r="N4" s="18" t="s">
        <v>316</v>
      </c>
      <c r="O4" s="19" t="s">
        <v>317</v>
      </c>
      <c r="P4" s="18" t="s">
        <v>318</v>
      </c>
      <c r="Q4" s="19" t="s">
        <v>319</v>
      </c>
      <c r="R4" s="18" t="s">
        <v>320</v>
      </c>
      <c r="S4" s="19" t="s">
        <v>321</v>
      </c>
      <c r="T4" s="18" t="s">
        <v>322</v>
      </c>
      <c r="V4" s="19" t="s">
        <v>323</v>
      </c>
      <c r="W4" s="18" t="s">
        <v>324</v>
      </c>
      <c r="X4" s="19" t="s">
        <v>325</v>
      </c>
      <c r="Y4" s="18" t="s">
        <v>326</v>
      </c>
      <c r="AA4" s="20" t="s">
        <v>178</v>
      </c>
      <c r="AB4" s="21" t="s">
        <v>235</v>
      </c>
      <c r="AC4" s="20" t="s">
        <v>241</v>
      </c>
      <c r="AD4" s="21" t="s">
        <v>254</v>
      </c>
      <c r="AE4" s="20" t="s">
        <v>261</v>
      </c>
      <c r="AF4" s="21" t="s">
        <v>267</v>
      </c>
      <c r="AG4" s="20" t="s">
        <v>273</v>
      </c>
      <c r="AH4" s="21" t="s">
        <v>278</v>
      </c>
      <c r="AI4" s="20" t="s">
        <v>294</v>
      </c>
      <c r="AJ4" s="22"/>
      <c r="AK4" s="21" t="s">
        <v>292</v>
      </c>
      <c r="AL4" s="20" t="s">
        <v>293</v>
      </c>
    </row>
    <row r="5" spans="1:62" ht="63" x14ac:dyDescent="0.2">
      <c r="A5" s="23" t="s">
        <v>327</v>
      </c>
      <c r="B5" s="18" t="s">
        <v>328</v>
      </c>
      <c r="C5" s="24" t="s">
        <v>329</v>
      </c>
      <c r="D5" s="25" t="s">
        <v>330</v>
      </c>
      <c r="E5" s="19" t="s">
        <v>331</v>
      </c>
      <c r="F5" s="18" t="s">
        <v>328</v>
      </c>
      <c r="H5" s="19" t="s">
        <v>332</v>
      </c>
      <c r="I5" s="18" t="s">
        <v>333</v>
      </c>
      <c r="J5" s="19" t="s">
        <v>334</v>
      </c>
      <c r="K5" s="18" t="s">
        <v>335</v>
      </c>
      <c r="L5" s="19" t="s">
        <v>336</v>
      </c>
      <c r="N5" s="18" t="s">
        <v>337</v>
      </c>
      <c r="O5" s="19" t="s">
        <v>338</v>
      </c>
      <c r="P5" s="18" t="s">
        <v>339</v>
      </c>
      <c r="Q5" s="19" t="s">
        <v>340</v>
      </c>
      <c r="R5" s="18" t="s">
        <v>341</v>
      </c>
      <c r="S5" s="19" t="s">
        <v>342</v>
      </c>
      <c r="T5" s="18" t="s">
        <v>343</v>
      </c>
      <c r="V5" s="19" t="s">
        <v>344</v>
      </c>
      <c r="W5" s="18" t="s">
        <v>345</v>
      </c>
      <c r="X5" s="19" t="s">
        <v>346</v>
      </c>
      <c r="Y5" s="18" t="s">
        <v>347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 t="e">
        <f>sheet!D18/sheet!D35</f>
        <v>#DIV/0!</v>
      </c>
      <c r="C7" s="31" t="e">
        <f>(sheet!D18-sheet!D15)/sheet!D35</f>
        <v>#DIV/0!</v>
      </c>
      <c r="D7" s="31" t="e">
        <f>sheet!D12/sheet!D35</f>
        <v>#DIV/0!</v>
      </c>
      <c r="E7" s="31" t="e">
        <f>Sheet2!D20/sheet!D35</f>
        <v>#DIV/0!</v>
      </c>
      <c r="F7" s="31" t="e">
        <f>sheet!D18/sheet!D35</f>
        <v>#DIV/0!</v>
      </c>
      <c r="G7" s="29"/>
      <c r="H7" s="32" t="e">
        <f>Sheet1!D33/sheet!D51</f>
        <v>#DIV/0!</v>
      </c>
      <c r="I7" s="32" t="e">
        <f>Sheet1!D33/Sheet1!D12</f>
        <v>#DIV/0!</v>
      </c>
      <c r="J7" s="32" t="e">
        <f>Sheet1!D12/sheet!D27</f>
        <v>#DIV/0!</v>
      </c>
      <c r="K7" s="32" t="e">
        <f>Sheet1!D30/sheet!D27</f>
        <v>#DIV/0!</v>
      </c>
      <c r="L7" s="32">
        <f>Sheet1!D38</f>
        <v>0</v>
      </c>
      <c r="M7" s="29"/>
      <c r="N7" s="32" t="e">
        <f>sheet!D40/sheet!D27</f>
        <v>#DIV/0!</v>
      </c>
      <c r="O7" s="32" t="e">
        <f>sheet!D51/sheet!D27</f>
        <v>#DIV/0!</v>
      </c>
      <c r="P7" s="32" t="e">
        <f>sheet!D40/sheet!D51</f>
        <v>#DIV/0!</v>
      </c>
      <c r="Q7" s="31" t="e">
        <f>Sheet1!D24/Sheet1!D26</f>
        <v>#DIV/0!</v>
      </c>
      <c r="R7" s="31" t="e">
        <f>ABS(Sheet2!D20/(Sheet1!D26+Sheet2!D30))</f>
        <v>#DIV/0!</v>
      </c>
      <c r="S7" s="31" t="e">
        <f>sheet!D40/Sheet1!D43</f>
        <v>#DIV/0!</v>
      </c>
      <c r="T7" s="31" t="e">
        <f>Sheet2!D20/sheet!D40</f>
        <v>#DIV/0!</v>
      </c>
      <c r="V7" s="31" t="e">
        <f>ABS(Sheet1!D15/sheet!D15)</f>
        <v>#DIV/0!</v>
      </c>
      <c r="W7" s="31" t="e">
        <f>Sheet1!D12/sheet!D14</f>
        <v>#DIV/0!</v>
      </c>
      <c r="X7" s="31" t="e">
        <f>Sheet1!D12/sheet!D27</f>
        <v>#DIV/0!</v>
      </c>
      <c r="Y7" s="31" t="e">
        <f>Sheet1!D12/(sheet!D18-sheet!D35)</f>
        <v>#DIV/0!</v>
      </c>
      <c r="AA7" s="17">
        <f>Sheet1!D43</f>
        <v>0</v>
      </c>
      <c r="AB7" s="17">
        <f>Sheet3!D17</f>
        <v>0</v>
      </c>
      <c r="AC7" s="17">
        <f>Sheet3!D18</f>
        <v>0</v>
      </c>
      <c r="AD7" s="17">
        <f>Sheet3!D20</f>
        <v>0</v>
      </c>
      <c r="AE7" s="17">
        <f>Sheet3!D21</f>
        <v>0</v>
      </c>
      <c r="AF7" s="17">
        <f>Sheet3!D22</f>
        <v>0</v>
      </c>
      <c r="AG7" s="17">
        <f>Sheet3!D24</f>
        <v>0</v>
      </c>
      <c r="AH7" s="17">
        <f>Sheet3!D25</f>
        <v>0</v>
      </c>
      <c r="AI7" s="17">
        <f>Sheet3!D31</f>
        <v>0</v>
      </c>
      <c r="AK7" s="17">
        <f>Sheet3!D29</f>
        <v>0</v>
      </c>
      <c r="AL7" s="17">
        <f>Sheet3!D30</f>
        <v>0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0.35018919848641211</v>
      </c>
      <c r="C8" s="34">
        <f>(sheet!E18-sheet!E15)/sheet!E35</f>
        <v>0.2108703130374957</v>
      </c>
      <c r="D8" s="34">
        <f>sheet!E12/sheet!E35</f>
        <v>6.8455452356381147E-2</v>
      </c>
      <c r="E8" s="34">
        <f>Sheet2!E20/sheet!E35</f>
        <v>6.2951496388028896E-2</v>
      </c>
      <c r="F8" s="34">
        <f>sheet!E18/sheet!E35</f>
        <v>0.35018919848641211</v>
      </c>
      <c r="G8" s="29"/>
      <c r="H8" s="35">
        <f>Sheet1!E33/sheet!E51</f>
        <v>8.3963963963963967E-2</v>
      </c>
      <c r="I8" s="35">
        <f>Sheet1!E33/Sheet1!E12</f>
        <v>-0.1230850501848917</v>
      </c>
      <c r="J8" s="35">
        <f>Sheet1!E12/sheet!E27</f>
        <v>1.3073204419889504</v>
      </c>
      <c r="K8" s="35">
        <f>Sheet1!E30/sheet!E27</f>
        <v>-0.16091160220994474</v>
      </c>
      <c r="L8" s="35">
        <f>Sheet1!E38</f>
        <v>0</v>
      </c>
      <c r="M8" s="29"/>
      <c r="N8" s="35">
        <f>sheet!E40/sheet!E27</f>
        <v>2.916436464088398</v>
      </c>
      <c r="O8" s="35">
        <f>sheet!E51/sheet!E27</f>
        <v>-1.9164364640883977</v>
      </c>
      <c r="P8" s="35">
        <f>sheet!E40/sheet!E51</f>
        <v>-1.5218018018018018</v>
      </c>
      <c r="Q8" s="34">
        <f>Sheet1!E24/Sheet1!E26</f>
        <v>0.25945945945945947</v>
      </c>
      <c r="R8" s="34">
        <f>ABS(Sheet2!E20/(Sheet1!E26+Sheet2!E30))</f>
        <v>0.67998142127264283</v>
      </c>
      <c r="S8" s="34">
        <f>sheet!E40/Sheet1!E43</f>
        <v>222.26315789473685</v>
      </c>
      <c r="T8" s="34">
        <f>Sheet2!E20/sheet!E40</f>
        <v>4.3334122661614967E-2</v>
      </c>
      <c r="U8" s="12"/>
      <c r="V8" s="34">
        <f>ABS(Sheet1!E15/sheet!E15)</f>
        <v>4.5802469135802468</v>
      </c>
      <c r="W8" s="34">
        <f>Sheet1!E12/sheet!E14</f>
        <v>5.214876033057851</v>
      </c>
      <c r="X8" s="34">
        <f>Sheet1!E12/sheet!E27</f>
        <v>1.3073204419889504</v>
      </c>
      <c r="Y8" s="34">
        <f>Sheet1!E12/(sheet!E18-sheet!E35)</f>
        <v>-1.0021175224986765</v>
      </c>
      <c r="Z8" s="12"/>
      <c r="AA8" s="36">
        <f>Sheet1!E43</f>
        <v>19</v>
      </c>
      <c r="AB8" s="36" t="str">
        <f>Sheet3!E17</f>
        <v>NA</v>
      </c>
      <c r="AC8" s="36" t="str">
        <f>Sheet3!E18</f>
        <v>NA</v>
      </c>
      <c r="AD8" s="36" t="str">
        <f>Sheet3!E20</f>
        <v>NM</v>
      </c>
      <c r="AE8" s="36" t="str">
        <f>Sheet3!E21</f>
        <v>NM</v>
      </c>
      <c r="AF8" s="36" t="str">
        <f>Sheet3!E22</f>
        <v>NA</v>
      </c>
      <c r="AG8" s="36" t="str">
        <f>Sheet3!E24</f>
        <v>NA</v>
      </c>
      <c r="AH8" s="36" t="str">
        <f>Sheet3!E25</f>
        <v>NA</v>
      </c>
      <c r="AI8" s="36" t="str">
        <f>Sheet3!E31</f>
        <v/>
      </c>
      <c r="AK8" s="36" t="str">
        <f>Sheet3!E29</f>
        <v>NA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0.23635806253832006</v>
      </c>
      <c r="C9" s="31">
        <f>(sheet!F18-sheet!F15)/sheet!F35</f>
        <v>0.1499080318822808</v>
      </c>
      <c r="D9" s="31">
        <f>sheet!F12/sheet!F35</f>
        <v>4.966278356836297E-2</v>
      </c>
      <c r="E9" s="31">
        <f>Sheet2!F20/sheet!F35</f>
        <v>3.0656039239730225E-4</v>
      </c>
      <c r="F9" s="31">
        <f>sheet!F18/sheet!F35</f>
        <v>0.23635806253832006</v>
      </c>
      <c r="G9" s="29"/>
      <c r="H9" s="32">
        <f>Sheet1!F33/sheet!F51</f>
        <v>0.1250401800064288</v>
      </c>
      <c r="I9" s="32">
        <f>Sheet1!F33/Sheet1!F12</f>
        <v>-0.28878990348923533</v>
      </c>
      <c r="J9" s="32">
        <f>Sheet1!F12/sheet!F27</f>
        <v>1.1178423236514523</v>
      </c>
      <c r="K9" s="32">
        <f>Sheet1!F30/sheet!F27</f>
        <v>-0.3228215767634855</v>
      </c>
      <c r="L9" s="32">
        <f>Sheet1!F38</f>
        <v>0</v>
      </c>
      <c r="M9" s="29"/>
      <c r="N9" s="32">
        <f>sheet!F40/sheet!F27</f>
        <v>3.5817427385892118</v>
      </c>
      <c r="O9" s="32">
        <f>sheet!F51/sheet!F27</f>
        <v>-2.5817427385892118</v>
      </c>
      <c r="P9" s="32">
        <f>sheet!F40/sheet!F51</f>
        <v>-1.3873352619736419</v>
      </c>
      <c r="Q9" s="31">
        <f>Sheet1!F24/Sheet1!F26</f>
        <v>1.1373626373626373</v>
      </c>
      <c r="R9" s="31">
        <f>ABS(Sheet2!F20/(Sheet1!F26+Sheet2!F30))</f>
        <v>3.7488284910965324E-3</v>
      </c>
      <c r="S9" s="31">
        <f>sheet!F40/Sheet1!F43</f>
        <v>-45.914893617021278</v>
      </c>
      <c r="T9" s="31">
        <f>Sheet2!F20/sheet!F40</f>
        <v>2.3169601482854495E-4</v>
      </c>
      <c r="V9" s="31">
        <f>ABS(Sheet1!F15/sheet!F15)</f>
        <v>5.1063829787234045</v>
      </c>
      <c r="W9" s="31">
        <f>Sheet1!F12/sheet!F14</f>
        <v>5.0830188679245287</v>
      </c>
      <c r="X9" s="31">
        <f>Sheet1!F12/sheet!F27</f>
        <v>1.1178423236514523</v>
      </c>
      <c r="Y9" s="31">
        <f>Sheet1!F12/(sheet!F18-sheet!F35)</f>
        <v>-0.54074668807707749</v>
      </c>
      <c r="AA9" s="17">
        <f>Sheet1!F43</f>
        <v>-94</v>
      </c>
      <c r="AB9" s="17" t="str">
        <f>Sheet3!F17</f>
        <v>NA</v>
      </c>
      <c r="AC9" s="17" t="str">
        <f>Sheet3!F18</f>
        <v>NA</v>
      </c>
      <c r="AD9" s="17" t="str">
        <f>Sheet3!F20</f>
        <v>NM</v>
      </c>
      <c r="AE9" s="17" t="str">
        <f>Sheet3!F21</f>
        <v>NM</v>
      </c>
      <c r="AF9" s="17" t="str">
        <f>Sheet3!F22</f>
        <v>NA</v>
      </c>
      <c r="AG9" s="17" t="str">
        <f>Sheet3!F24</f>
        <v>NA</v>
      </c>
      <c r="AH9" s="17" t="str">
        <f>Sheet3!F25</f>
        <v>NA</v>
      </c>
      <c r="AI9" s="17" t="str">
        <f>Sheet3!F31</f>
        <v/>
      </c>
      <c r="AK9" s="17" t="str">
        <f>Sheet3!F29</f>
        <v>NA</v>
      </c>
      <c r="AL9" s="17">
        <f>Sheet3!F30</f>
        <v>2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0.23036800927267459</v>
      </c>
      <c r="C10" s="34">
        <f>(sheet!G18-sheet!G15)/sheet!G35</f>
        <v>0.13937988988698927</v>
      </c>
      <c r="D10" s="34">
        <f>sheet!G12/sheet!G35</f>
        <v>5.4476963199072734E-2</v>
      </c>
      <c r="E10" s="34">
        <f>Sheet2!G20/sheet!G35</f>
        <v>1.2460156476383656E-2</v>
      </c>
      <c r="F10" s="34">
        <f>sheet!G18/sheet!G35</f>
        <v>0.23036800927267459</v>
      </c>
      <c r="G10" s="29"/>
      <c r="H10" s="35">
        <f>Sheet1!G33/sheet!G51</f>
        <v>7.1797992090051721E-2</v>
      </c>
      <c r="I10" s="35">
        <f>Sheet1!G33/Sheet1!G12</f>
        <v>-0.18125960061443933</v>
      </c>
      <c r="J10" s="35">
        <f>Sheet1!G12/sheet!G27</f>
        <v>1.085</v>
      </c>
      <c r="K10" s="35">
        <f>Sheet1!G30/sheet!G27</f>
        <v>-0.19666666666666666</v>
      </c>
      <c r="L10" s="35">
        <f>Sheet1!G38</f>
        <v>0</v>
      </c>
      <c r="M10" s="29"/>
      <c r="N10" s="35">
        <f>sheet!G40/sheet!G27</f>
        <v>3.7391666666666667</v>
      </c>
      <c r="O10" s="35">
        <f>sheet!G51/sheet!G27</f>
        <v>-2.7391666666666667</v>
      </c>
      <c r="P10" s="35">
        <f>sheet!G40/sheet!G51</f>
        <v>-1.3650745360511105</v>
      </c>
      <c r="Q10" s="34">
        <f>Sheet1!G24/Sheet1!G26</f>
        <v>0.18592964824120603</v>
      </c>
      <c r="R10" s="34">
        <f>ABS(Sheet2!G20/(Sheet1!G26+Sheet2!G30))</f>
        <v>0.15221238938053097</v>
      </c>
      <c r="S10" s="34">
        <f>sheet!G40/Sheet1!G43</f>
        <v>224.35</v>
      </c>
      <c r="T10" s="34">
        <f>Sheet2!G20/sheet!G40</f>
        <v>9.5832404724760425E-3</v>
      </c>
      <c r="U10" s="12"/>
      <c r="V10" s="34">
        <f>ABS(Sheet1!G15/sheet!G15)</f>
        <v>4.0987261146496818</v>
      </c>
      <c r="W10" s="34">
        <f>Sheet1!G12/sheet!G14</f>
        <v>5.5879828326180254</v>
      </c>
      <c r="X10" s="34">
        <f>Sheet1!G12/sheet!G27</f>
        <v>1.085</v>
      </c>
      <c r="Y10" s="34">
        <f>Sheet1!G12/(sheet!G18-sheet!G35)</f>
        <v>-0.49021084337349397</v>
      </c>
      <c r="Z10" s="12"/>
      <c r="AA10" s="36">
        <f>Sheet1!G43</f>
        <v>20</v>
      </c>
      <c r="AB10" s="36" t="str">
        <f>Sheet3!G17</f>
        <v>NA</v>
      </c>
      <c r="AC10" s="36" t="str">
        <f>Sheet3!G18</f>
        <v>NA</v>
      </c>
      <c r="AD10" s="36" t="str">
        <f>Sheet3!G20</f>
        <v>NM</v>
      </c>
      <c r="AE10" s="36" t="str">
        <f>Sheet3!G21</f>
        <v>NM</v>
      </c>
      <c r="AF10" s="36" t="str">
        <f>Sheet3!G22</f>
        <v>NA</v>
      </c>
      <c r="AG10" s="36" t="str">
        <f>Sheet3!G24</f>
        <v>NA</v>
      </c>
      <c r="AH10" s="36" t="str">
        <f>Sheet3!G25</f>
        <v>NA</v>
      </c>
      <c r="AI10" s="36" t="str">
        <f>Sheet3!G31</f>
        <v/>
      </c>
      <c r="AK10" s="36" t="str">
        <f>Sheet3!G29</f>
        <v>NA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2.4919786096256686</v>
      </c>
      <c r="C11" s="31">
        <f>(sheet!H18-sheet!H15)/sheet!H35</f>
        <v>1.2941176470588236</v>
      </c>
      <c r="D11" s="31">
        <f>sheet!H12/sheet!H35</f>
        <v>0.66844919786096257</v>
      </c>
      <c r="E11" s="31">
        <f>Sheet2!H20/sheet!H35</f>
        <v>-0.54545454545454541</v>
      </c>
      <c r="F11" s="31">
        <f>sheet!H18/sheet!H35</f>
        <v>2.4919786096256686</v>
      </c>
      <c r="G11" s="29"/>
      <c r="H11" s="32">
        <f>Sheet1!H33/sheet!H51</f>
        <v>10.796780684104627</v>
      </c>
      <c r="I11" s="32">
        <f>Sheet1!H33/Sheet1!H12</f>
        <v>3.3092815294480418</v>
      </c>
      <c r="J11" s="32">
        <f>Sheet1!H12/sheet!H27</f>
        <v>1.3258381030253474</v>
      </c>
      <c r="K11" s="32">
        <f>Sheet1!H30/sheet!H27</f>
        <v>4.3875715453802124</v>
      </c>
      <c r="L11" s="32">
        <f>Sheet1!H38</f>
        <v>67.89</v>
      </c>
      <c r="M11" s="29"/>
      <c r="N11" s="32">
        <f>sheet!H40/sheet!H27</f>
        <v>0.59362224039247746</v>
      </c>
      <c r="O11" s="32">
        <f>sheet!H51/sheet!H27</f>
        <v>0.40637775960752248</v>
      </c>
      <c r="P11" s="32">
        <f>sheet!H40/sheet!H51</f>
        <v>1.4607645875251509</v>
      </c>
      <c r="Q11" s="31">
        <f>Sheet1!H24/Sheet1!H26</f>
        <v>-49.561085972850677</v>
      </c>
      <c r="R11" s="31">
        <f>ABS(Sheet2!H20/(Sheet1!H26+Sheet2!H30))</f>
        <v>1.0381679389312977</v>
      </c>
      <c r="S11" s="31">
        <f>sheet!H40/Sheet1!H43</f>
        <v>4.283185840707965</v>
      </c>
      <c r="T11" s="31">
        <f>Sheet2!H20/sheet!H40</f>
        <v>-0.28099173553719009</v>
      </c>
      <c r="V11" s="31">
        <f>ABS(Sheet1!H15/sheet!H15)</f>
        <v>3.1651785714285716</v>
      </c>
      <c r="W11" s="31">
        <f>Sheet1!H12/sheet!H14</f>
        <v>8.1074999999999999</v>
      </c>
      <c r="X11" s="31">
        <f>Sheet1!H12/sheet!H27</f>
        <v>1.3258381030253474</v>
      </c>
      <c r="Y11" s="31">
        <f>Sheet1!H12/(sheet!H18-sheet!H35)</f>
        <v>2.9059139784946235</v>
      </c>
      <c r="AA11" s="17">
        <f>Sheet1!H43</f>
        <v>169.5</v>
      </c>
      <c r="AB11" s="17" t="str">
        <f>Sheet3!H17</f>
        <v>20.2x</v>
      </c>
      <c r="AC11" s="17" t="str">
        <f>Sheet3!H18</f>
        <v>28.1x</v>
      </c>
      <c r="AD11" s="17" t="str">
        <f>Sheet3!H20</f>
        <v>-8.8x</v>
      </c>
      <c r="AE11" s="17" t="str">
        <f>Sheet3!H21</f>
        <v>6.7x</v>
      </c>
      <c r="AF11" s="17" t="str">
        <f>Sheet3!H22</f>
        <v>1.4x</v>
      </c>
      <c r="AG11" s="17" t="str">
        <f>Sheet3!H24</f>
        <v>0.6x</v>
      </c>
      <c r="AH11" s="17" t="str">
        <f>Sheet3!H25</f>
        <v>6.9x</v>
      </c>
      <c r="AI11" s="17" t="str">
        <f>Sheet3!H31</f>
        <v/>
      </c>
      <c r="AK11" s="17">
        <f>Sheet3!H29</f>
        <v>7.7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2.062176165803109</v>
      </c>
      <c r="C12" s="34">
        <f>(sheet!I18-sheet!I15)/sheet!I35</f>
        <v>1.2538860103626943</v>
      </c>
      <c r="D12" s="34">
        <f>sheet!I12/sheet!I35</f>
        <v>0.75647668393782386</v>
      </c>
      <c r="E12" s="34">
        <f>Sheet2!I20/sheet!I35</f>
        <v>0.67357512953367871</v>
      </c>
      <c r="F12" s="34">
        <f>sheet!I18/sheet!I35</f>
        <v>2.062176165803109</v>
      </c>
      <c r="G12" s="29"/>
      <c r="H12" s="35">
        <f>Sheet1!I33/sheet!I51</f>
        <v>0.44542253521126762</v>
      </c>
      <c r="I12" s="35">
        <f>Sheet1!I33/Sheet1!I12</f>
        <v>0.10284552845528455</v>
      </c>
      <c r="J12" s="35">
        <f>Sheet1!I12/sheet!I27</f>
        <v>1.4864048338368581</v>
      </c>
      <c r="K12" s="35">
        <f>Sheet1!I30/sheet!I27</f>
        <v>0.1528700906344411</v>
      </c>
      <c r="L12" s="35">
        <f>Sheet1!I38</f>
        <v>2.85</v>
      </c>
      <c r="M12" s="29"/>
      <c r="N12" s="35">
        <f>sheet!I40/sheet!I27</f>
        <v>0.65679758308157099</v>
      </c>
      <c r="O12" s="35">
        <f>sheet!I51/sheet!I27</f>
        <v>0.34320241691842901</v>
      </c>
      <c r="P12" s="35">
        <f>sheet!I40/sheet!I51</f>
        <v>1.9137323943661972</v>
      </c>
      <c r="Q12" s="34">
        <f>Sheet1!I24/Sheet1!I26</f>
        <v>-24</v>
      </c>
      <c r="R12" s="34">
        <f>ABS(Sheet2!I20/(Sheet1!I26+Sheet2!I30))</f>
        <v>4.2391304347826084</v>
      </c>
      <c r="S12" s="34">
        <f>sheet!I40/Sheet1!I43</f>
        <v>3.1783625730994154</v>
      </c>
      <c r="T12" s="34">
        <f>Sheet2!I20/sheet!I40</f>
        <v>0.35878564857405704</v>
      </c>
      <c r="U12" s="12"/>
      <c r="V12" s="34">
        <f>ABS(Sheet1!I15/sheet!I15)</f>
        <v>4.1196581196581192</v>
      </c>
      <c r="W12" s="34">
        <f>Sheet1!I12/sheet!I14</f>
        <v>9.8795180722891569</v>
      </c>
      <c r="X12" s="34">
        <f>Sheet1!I12/sheet!I27</f>
        <v>1.4864048338368581</v>
      </c>
      <c r="Y12" s="34">
        <f>Sheet1!I12/(sheet!I18-sheet!I35)</f>
        <v>4</v>
      </c>
      <c r="Z12" s="12"/>
      <c r="AA12" s="36">
        <f>Sheet1!I43</f>
        <v>342</v>
      </c>
      <c r="AB12" s="36" t="str">
        <f>Sheet3!I17</f>
        <v>3.7x</v>
      </c>
      <c r="AC12" s="36" t="str">
        <f>Sheet3!I18</f>
        <v>4.0x</v>
      </c>
      <c r="AD12" s="36" t="str">
        <f>Sheet3!I20</f>
        <v>9.7x</v>
      </c>
      <c r="AE12" s="36" t="str">
        <f>Sheet3!I21</f>
        <v>1.8x</v>
      </c>
      <c r="AF12" s="36" t="str">
        <f>Sheet3!I22</f>
        <v>0.5x</v>
      </c>
      <c r="AG12" s="36" t="str">
        <f>Sheet3!I24</f>
        <v>0.7x</v>
      </c>
      <c r="AH12" s="36" t="str">
        <f>Sheet3!I25</f>
        <v>2.9x</v>
      </c>
      <c r="AI12" s="36">
        <f>Sheet3!I31</f>
        <v>0.4</v>
      </c>
      <c r="AK12" s="36">
        <f>Sheet3!I29</f>
        <v>7.6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1.7543186180422266</v>
      </c>
      <c r="C13" s="31">
        <f>(sheet!J18-sheet!J15)/sheet!J35</f>
        <v>0.82725527831094048</v>
      </c>
      <c r="D13" s="31">
        <f>sheet!J12/sheet!J35</f>
        <v>0.49328214971209211</v>
      </c>
      <c r="E13" s="31">
        <f>Sheet2!J20/sheet!J35</f>
        <v>2.6871401151631478E-2</v>
      </c>
      <c r="F13" s="31">
        <f>sheet!J18/sheet!J35</f>
        <v>1.7543186180422266</v>
      </c>
      <c r="G13" s="29"/>
      <c r="H13" s="32">
        <f>Sheet1!J33/sheet!J51</f>
        <v>4.4444444444444446E-2</v>
      </c>
      <c r="I13" s="32">
        <f>Sheet1!J33/Sheet1!J12</f>
        <v>1.0863661053775122E-2</v>
      </c>
      <c r="J13" s="32">
        <f>Sheet1!J12/sheet!J27</f>
        <v>1.1549560853199499</v>
      </c>
      <c r="K13" s="32">
        <f>Sheet1!J30/sheet!J27</f>
        <v>1.2547051442910916E-2</v>
      </c>
      <c r="L13" s="32">
        <f>Sheet1!J38</f>
        <v>0.23</v>
      </c>
      <c r="M13" s="29"/>
      <c r="N13" s="32">
        <f>sheet!J40/sheet!J27</f>
        <v>0.7176913425345044</v>
      </c>
      <c r="O13" s="32">
        <f>sheet!J51/sheet!J27</f>
        <v>0.2823086574654956</v>
      </c>
      <c r="P13" s="32">
        <f>sheet!J40/sheet!J51</f>
        <v>2.5422222222222222</v>
      </c>
      <c r="Q13" s="31">
        <f>Sheet1!J24/Sheet1!J26</f>
        <v>-2</v>
      </c>
      <c r="R13" s="31">
        <f>ABS(Sheet2!J20/(Sheet1!J26+Sheet2!J30))</f>
        <v>0.12612612612612611</v>
      </c>
      <c r="S13" s="31">
        <f>sheet!J40/Sheet1!J43</f>
        <v>13.458823529411765</v>
      </c>
      <c r="T13" s="31">
        <f>Sheet2!J20/sheet!J40</f>
        <v>1.2237762237762238E-2</v>
      </c>
      <c r="V13" s="31">
        <f>ABS(Sheet1!J15/sheet!J15)</f>
        <v>3.6066252587991721</v>
      </c>
      <c r="W13" s="31">
        <f>Sheet1!J12/sheet!J14</f>
        <v>12.111842105263158</v>
      </c>
      <c r="X13" s="31">
        <f>Sheet1!J12/sheet!J27</f>
        <v>1.1549560853199499</v>
      </c>
      <c r="Y13" s="31">
        <f>Sheet1!J12/(sheet!J18-sheet!J35)</f>
        <v>4.6844783715012719</v>
      </c>
      <c r="AA13" s="17">
        <f>Sheet1!J43</f>
        <v>85</v>
      </c>
      <c r="AB13" s="17" t="str">
        <f>Sheet3!J17</f>
        <v>4.8x</v>
      </c>
      <c r="AC13" s="17" t="str">
        <f>Sheet3!J18</f>
        <v>6.3x</v>
      </c>
      <c r="AD13" s="17" t="str">
        <f>Sheet3!J20</f>
        <v>93.4x</v>
      </c>
      <c r="AE13" s="17" t="str">
        <f>Sheet3!J21</f>
        <v>1.2x</v>
      </c>
      <c r="AF13" s="17" t="str">
        <f>Sheet3!J22</f>
        <v>0.5x</v>
      </c>
      <c r="AG13" s="17" t="str">
        <f>Sheet3!J24</f>
        <v>6.3x</v>
      </c>
      <c r="AH13" s="17" t="str">
        <f>Sheet3!J25</f>
        <v>2.0x</v>
      </c>
      <c r="AI13" s="17">
        <f>Sheet3!J31</f>
        <v>0.4</v>
      </c>
      <c r="AK13" s="17">
        <f>Sheet3!J29</f>
        <v>5.3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0.93388429752066116</v>
      </c>
      <c r="C14" s="34">
        <f>(sheet!K18-sheet!K15)/sheet!K35</f>
        <v>0.33293978748524206</v>
      </c>
      <c r="D14" s="34">
        <f>sheet!K12/sheet!K35</f>
        <v>6.9657615112160565E-2</v>
      </c>
      <c r="E14" s="34">
        <f>Sheet2!K20/sheet!K35</f>
        <v>4.7225501770956314E-3</v>
      </c>
      <c r="F14" s="34">
        <f>sheet!K18/sheet!K35</f>
        <v>0.93388429752066116</v>
      </c>
      <c r="G14" s="29"/>
      <c r="H14" s="35">
        <f>Sheet1!K33/sheet!K51</f>
        <v>-0.5658362989323843</v>
      </c>
      <c r="I14" s="35">
        <f>Sheet1!K33/Sheet1!K12</f>
        <v>-0.10481212920237311</v>
      </c>
      <c r="J14" s="35">
        <f>Sheet1!K12/sheet!K27</f>
        <v>0.85272625070264196</v>
      </c>
      <c r="K14" s="35">
        <f>Sheet1!K30/sheet!K27</f>
        <v>-8.9376053962900506E-2</v>
      </c>
      <c r="L14" s="35">
        <f>Sheet1!K38</f>
        <v>-1.79</v>
      </c>
      <c r="M14" s="29"/>
      <c r="N14" s="35">
        <f>sheet!K40/sheet!K27</f>
        <v>0.84204609331084879</v>
      </c>
      <c r="O14" s="35">
        <f>sheet!K51/sheet!K27</f>
        <v>0.15795390668915121</v>
      </c>
      <c r="P14" s="35">
        <f>sheet!K40/sheet!K51</f>
        <v>5.3309608540925266</v>
      </c>
      <c r="Q14" s="34">
        <f>Sheet1!K24/Sheet1!K26</f>
        <v>3.8181818181818183</v>
      </c>
      <c r="R14" s="34">
        <f>ABS(Sheet2!K20/(Sheet1!K26+Sheet2!K30))</f>
        <v>9.3023255813953487E-2</v>
      </c>
      <c r="S14" s="34">
        <f>sheet!K40/Sheet1!K43</f>
        <v>-78.84210526315789</v>
      </c>
      <c r="T14" s="34">
        <f>Sheet2!K20/sheet!K40</f>
        <v>2.6702269692923898E-3</v>
      </c>
      <c r="U14" s="12"/>
      <c r="V14" s="34">
        <f>ABS(Sheet1!K15/sheet!K15)</f>
        <v>2.9901768172888015</v>
      </c>
      <c r="W14" s="34">
        <f>Sheet1!K12/sheet!K14</f>
        <v>8.871345029239766</v>
      </c>
      <c r="X14" s="34">
        <f>Sheet1!K12/sheet!K27</f>
        <v>0.85272625070264196</v>
      </c>
      <c r="Y14" s="34">
        <f>Sheet1!K12/(sheet!K18-sheet!K35)</f>
        <v>-27.089285714285715</v>
      </c>
      <c r="Z14" s="12"/>
      <c r="AA14" s="36">
        <f>Sheet1!K43</f>
        <v>-19</v>
      </c>
      <c r="AB14" s="36" t="str">
        <f>Sheet3!K17</f>
        <v>-29.2x</v>
      </c>
      <c r="AC14" s="36" t="str">
        <f>Sheet3!K18</f>
        <v>-17.6x</v>
      </c>
      <c r="AD14" s="36" t="str">
        <f>Sheet3!K20</f>
        <v>-8.5x</v>
      </c>
      <c r="AE14" s="36" t="str">
        <f>Sheet3!K21</f>
        <v>2.9x</v>
      </c>
      <c r="AF14" s="36" t="str">
        <f>Sheet3!K22</f>
        <v>1.6x</v>
      </c>
      <c r="AG14" s="36" t="str">
        <f>Sheet3!K24</f>
        <v>-14.8x</v>
      </c>
      <c r="AH14" s="36" t="str">
        <f>Sheet3!K25</f>
        <v>6.1x</v>
      </c>
      <c r="AI14" s="36">
        <f>Sheet3!K31</f>
        <v>0.4</v>
      </c>
      <c r="AK14" s="36">
        <f>Sheet3!K29</f>
        <v>2.5</v>
      </c>
      <c r="AL14" s="36">
        <f>Sheet3!K30</f>
        <v>1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1.6017488076311606</v>
      </c>
      <c r="C15" s="31">
        <f>(sheet!L18-sheet!L15)/sheet!L35</f>
        <v>1.1112877583465819</v>
      </c>
      <c r="D15" s="31">
        <f>sheet!L12/sheet!L35</f>
        <v>0.75914149443561207</v>
      </c>
      <c r="E15" s="31">
        <f>Sheet2!L20/sheet!L35</f>
        <v>1.2774244833068362</v>
      </c>
      <c r="F15" s="31">
        <f>sheet!L18/sheet!L35</f>
        <v>1.6017488076311606</v>
      </c>
      <c r="G15" s="29"/>
      <c r="H15" s="32">
        <f>Sheet1!L33/sheet!L51</f>
        <v>1.1189151599443672</v>
      </c>
      <c r="I15" s="32">
        <f>Sheet1!L33/Sheet1!L12</f>
        <v>0.39024981809362114</v>
      </c>
      <c r="J15" s="32">
        <f>Sheet1!L12/sheet!L27</f>
        <v>1.2737102255174544</v>
      </c>
      <c r="K15" s="32">
        <f>Sheet1!L30/sheet!L27</f>
        <v>0.49706518381217174</v>
      </c>
      <c r="L15" s="32">
        <f>Sheet1!L38</f>
        <v>19.079999999999998</v>
      </c>
      <c r="M15" s="29"/>
      <c r="N15" s="32">
        <f>sheet!L40/sheet!L27</f>
        <v>0.55576150756873643</v>
      </c>
      <c r="O15" s="32">
        <f>sheet!L51/sheet!L27</f>
        <v>0.44423849243126351</v>
      </c>
      <c r="P15" s="32">
        <f>sheet!L40/sheet!L51</f>
        <v>1.2510431154381085</v>
      </c>
      <c r="Q15" s="31">
        <f>Sheet1!L24/Sheet1!L26</f>
        <v>-56.6875</v>
      </c>
      <c r="R15" s="31">
        <f>ABS(Sheet2!L20/(Sheet1!L26+Sheet2!L30))</f>
        <v>18.686046511627907</v>
      </c>
      <c r="S15" s="31">
        <f>sheet!L40/Sheet1!L43</f>
        <v>0.94089958158995812</v>
      </c>
      <c r="T15" s="31">
        <f>Sheet2!L20/sheet!L40</f>
        <v>0.89327404113396336</v>
      </c>
      <c r="V15" s="31">
        <f>ABS(Sheet1!L15/sheet!L15)</f>
        <v>3.3743922204213939</v>
      </c>
      <c r="W15" s="31">
        <f>Sheet1!L12/sheet!L14</f>
        <v>10.256218905472636</v>
      </c>
      <c r="X15" s="31">
        <f>Sheet1!L12/sheet!L27</f>
        <v>1.2737102255174544</v>
      </c>
      <c r="Y15" s="31">
        <f>Sheet1!L12/(sheet!L18-sheet!L35)</f>
        <v>5.4464993394980183</v>
      </c>
      <c r="AA15" s="17" t="str">
        <f>Sheet1!L43</f>
        <v>1,912</v>
      </c>
      <c r="AB15" s="17" t="str">
        <f>Sheet3!L17</f>
        <v>2.5x</v>
      </c>
      <c r="AC15" s="17" t="str">
        <f>Sheet3!L18</f>
        <v>2.7x</v>
      </c>
      <c r="AD15" s="17" t="str">
        <f>Sheet3!L20</f>
        <v>3.6x</v>
      </c>
      <c r="AE15" s="17" t="str">
        <f>Sheet3!L21</f>
        <v>2.2x</v>
      </c>
      <c r="AF15" s="17" t="str">
        <f>Sheet3!L22</f>
        <v>1.0x</v>
      </c>
      <c r="AG15" s="17" t="str">
        <f>Sheet3!L24</f>
        <v>3.0x</v>
      </c>
      <c r="AH15" s="17" t="str">
        <f>Sheet3!L25</f>
        <v>3.4x</v>
      </c>
      <c r="AI15" s="17">
        <f>Sheet3!L31</f>
        <v>1.2</v>
      </c>
      <c r="AK15" s="17">
        <f>Sheet3!L29</f>
        <v>10.5</v>
      </c>
      <c r="AL15" s="17">
        <f>Sheet3!L30</f>
        <v>9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1.9823399558498895</v>
      </c>
      <c r="C16" s="34">
        <f>(sheet!M18-sheet!M15)/sheet!M35</f>
        <v>1.1114790286975718</v>
      </c>
      <c r="D16" s="34">
        <f>sheet!M12/sheet!M35</f>
        <v>0.89293598233995586</v>
      </c>
      <c r="E16" s="34">
        <f>Sheet2!M20/sheet!M35</f>
        <v>0.64790286975717437</v>
      </c>
      <c r="F16" s="34">
        <f>sheet!M18/sheet!M35</f>
        <v>1.9823399558498895</v>
      </c>
      <c r="G16" s="29"/>
      <c r="H16" s="35">
        <f>Sheet1!M33/sheet!M51</f>
        <v>0.70960854092526693</v>
      </c>
      <c r="I16" s="35">
        <f>Sheet1!M33/Sheet1!M12</f>
        <v>0.28790066416401966</v>
      </c>
      <c r="J16" s="35">
        <f>Sheet1!M12/sheet!M27</f>
        <v>1.1060364100926221</v>
      </c>
      <c r="K16" s="35">
        <f>Sheet1!M30/sheet!M27</f>
        <v>0.31842861705525394</v>
      </c>
      <c r="L16" s="35">
        <f>Sheet1!M38</f>
        <v>14.64</v>
      </c>
      <c r="M16" s="29"/>
      <c r="N16" s="35">
        <f>sheet!M40/sheet!M27</f>
        <v>0.5512615777706803</v>
      </c>
      <c r="O16" s="35">
        <f>sheet!M51/sheet!M27</f>
        <v>0.4487384222293197</v>
      </c>
      <c r="P16" s="35">
        <f>sheet!M40/sheet!M51</f>
        <v>1.2284697508896798</v>
      </c>
      <c r="Q16" s="34">
        <f>Sheet1!M24/Sheet1!M26</f>
        <v>-47.666666666666664</v>
      </c>
      <c r="R16" s="34">
        <f>ABS(Sheet2!M20/(Sheet1!M26+Sheet2!M30))</f>
        <v>10.672727272727272</v>
      </c>
      <c r="S16" s="34">
        <f>sheet!M40/Sheet1!M43</f>
        <v>1.5328596802841918</v>
      </c>
      <c r="T16" s="34">
        <f>Sheet2!M20/sheet!M40</f>
        <v>0.34009269988412516</v>
      </c>
      <c r="U16" s="12"/>
      <c r="V16" s="34">
        <f>ABS(Sheet1!M15/sheet!M15)</f>
        <v>2.9188846641318125</v>
      </c>
      <c r="W16" s="34">
        <f>Sheet1!M12/sheet!M14</f>
        <v>25.843283582089551</v>
      </c>
      <c r="X16" s="34">
        <f>Sheet1!M12/sheet!M27</f>
        <v>1.1060364100926221</v>
      </c>
      <c r="Y16" s="34">
        <f>Sheet1!M12/(sheet!M18-sheet!M35)</f>
        <v>3.8910112359550562</v>
      </c>
      <c r="Z16" s="12"/>
      <c r="AA16" s="36" t="str">
        <f>Sheet1!M43</f>
        <v>1,126</v>
      </c>
      <c r="AB16" s="36" t="str">
        <f>Sheet3!M17</f>
        <v>2.5x</v>
      </c>
      <c r="AC16" s="36" t="str">
        <f>Sheet3!M18</f>
        <v>2.7x</v>
      </c>
      <c r="AD16" s="36" t="str">
        <f>Sheet3!M20</f>
        <v>6.0x</v>
      </c>
      <c r="AE16" s="36" t="str">
        <f>Sheet3!M21</f>
        <v>1.2x</v>
      </c>
      <c r="AF16" s="36" t="str">
        <f>Sheet3!M22</f>
        <v>0.8x</v>
      </c>
      <c r="AG16" s="36" t="str">
        <f>Sheet3!M24</f>
        <v>2.8x</v>
      </c>
      <c r="AH16" s="36" t="str">
        <f>Sheet3!M25</f>
        <v>2.0x</v>
      </c>
      <c r="AI16" s="36">
        <f>Sheet3!M31</f>
        <v>13.68</v>
      </c>
      <c r="AK16" s="36">
        <f>Sheet3!M29</f>
        <v>9.4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2023-04-20T20:49:25Z</dcterms:created>
  <dcterms:modified xsi:type="dcterms:W3CDTF">2023-05-07T16:31:22Z</dcterms:modified>
  <cp:category/>
  <dc:identifier/>
  <cp:version/>
</cp:coreProperties>
</file>