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63" documentId="8_{C16DDF3F-24A0-4926-BA34-8A1F16EA08E7}" xr6:coauthVersionLast="47" xr6:coauthVersionMax="47" xr10:uidLastSave="{D9EC9839-DA37-4366-BF69-1A30E7C2F41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3" l="1"/>
  <c r="G15" i="1"/>
  <c r="V10" i="5" s="1"/>
  <c r="M15" i="1"/>
  <c r="V16" i="5" s="1"/>
  <c r="K15" i="1"/>
  <c r="G14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<sst xmlns="http://schemas.openxmlformats.org/spreadsheetml/2006/main" count="551" uniqueCount="231">
  <si>
    <t>Triple Flag Precious Metals Corp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</si>
  <si>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</si>
  <si>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</si>
  <si>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</si>
  <si>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</si>
  <si>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</si>
  <si>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</si>
  <si>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</si>
  <si>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</si>
  <si>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</si>
  <si>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</si>
  <si>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</si>
  <si>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</si>
  <si>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</si>
  <si>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</si>
  <si>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</si>
  <si>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</si>
  <si>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</si>
  <si>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</si>
  <si>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</si>
  <si>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</si>
  <si>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</si>
  <si>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</si>
  <si>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</si>
  <si>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</si>
  <si>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</si>
  <si>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</si>
  <si>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</si>
  <si>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1,565.625</t>
  </si>
  <si>
    <t>1,551.046</t>
  </si>
  <si>
    <t>1,665.728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</si>
  <si>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</si>
  <si>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</si>
  <si>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</si>
  <si>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</si>
  <si>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</si>
  <si>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</si>
  <si>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</si>
  <si>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1,655.315</t>
  </si>
  <si>
    <t>1,648.2</t>
  </si>
  <si>
    <t>1,810.273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</si>
  <si>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</si>
  <si>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</si>
  <si>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</si>
  <si>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</si>
  <si>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</si>
  <si>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</si>
  <si>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</si>
  <si>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</si>
  <si>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</si>
  <si>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</si>
  <si>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</si>
  <si>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</si>
  <si>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1,284.064</t>
  </si>
  <si>
    <t>1,584.473</t>
  </si>
  <si>
    <t>1,692.7</t>
  </si>
  <si>
    <t>Additional Paid In Capital</t>
  </si>
  <si>
    <t>Retained Earnings</t>
  </si>
  <si>
    <t>Treasury Stock</t>
  </si>
  <si>
    <t>Other Common Equity Adj</t>
  </si>
  <si>
    <t>Common Equity</t>
  </si>
  <si>
    <t>1,296.523</t>
  </si>
  <si>
    <t>1,637.088</t>
  </si>
  <si>
    <t>1,785.155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</si>
  <si>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</si>
  <si>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</si>
  <si>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</si>
  <si>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</si>
  <si>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</si>
  <si>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</si>
  <si>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</si>
  <si>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</si>
  <si>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</si>
  <si>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</si>
  <si>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</si>
  <si>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5.0%</t>
  </si>
  <si>
    <t>37.4%</t>
  </si>
  <si>
    <t>90.3%</t>
  </si>
  <si>
    <t>33.6%</t>
  </si>
  <si>
    <t>1.0%</t>
  </si>
  <si>
    <t>Cost of Revenues</t>
  </si>
  <si>
    <t>Gross Profit</t>
  </si>
  <si>
    <t>Gross Profit Margin</t>
  </si>
  <si>
    <t>89.2%</t>
  </si>
  <si>
    <t>87.3%</t>
  </si>
  <si>
    <t>91.0%</t>
  </si>
  <si>
    <t>91.8%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</si>
  <si>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</si>
  <si>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</si>
  <si>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</si>
  <si>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</si>
  <si>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</si>
  <si>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</si>
  <si>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</si>
  <si>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</si>
  <si>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</si>
  <si>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</si>
  <si>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</si>
  <si>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</si>
  <si>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</si>
  <si>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</si>
  <si>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</si>
  <si>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</si>
  <si>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</si>
  <si>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</si>
  <si>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</si>
  <si>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</si>
  <si>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</si>
  <si>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</si>
  <si>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</si>
  <si>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</si>
  <si>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</si>
  <si>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</si>
  <si>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</si>
  <si>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</si>
  <si>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</si>
  <si>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</si>
  <si>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</si>
  <si>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</si>
  <si>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</si>
  <si>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</si>
  <si>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</si>
  <si>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</si>
  <si>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</si>
  <si>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</si>
  <si>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</si>
  <si>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</si>
  <si>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</si>
  <si>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</si>
  <si>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</si>
  <si>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</si>
  <si>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</si>
  <si>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</si>
  <si>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</si>
  <si>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</si>
  <si>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</si>
  <si>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</si>
  <si>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</si>
  <si>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</si>
  <si>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</si>
  <si>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2,372.567</t>
  </si>
  <si>
    <t>2,919.693</t>
  </si>
  <si>
    <t>Total Enterprise Value (TEV)</t>
  </si>
  <si>
    <t>2,323.471</t>
  </si>
  <si>
    <t>2,802.286</t>
  </si>
  <si>
    <t>Enterprise Value (EV)</t>
  </si>
  <si>
    <t>NA</t>
  </si>
  <si>
    <t>4,319.757</t>
  </si>
  <si>
    <t>EV/EBITDA</t>
  </si>
  <si>
    <t>14.0x</t>
  </si>
  <si>
    <t>27.0x</t>
  </si>
  <si>
    <t>EV / EBIT</t>
  </si>
  <si>
    <t>24.7x</t>
  </si>
  <si>
    <t>49.8x</t>
  </si>
  <si>
    <t>EV / LTM EBITDA - CAPEX</t>
  </si>
  <si>
    <t>21.7x</t>
  </si>
  <si>
    <t>48.4x</t>
  </si>
  <si>
    <t>EV / Free Cash Flow</t>
  </si>
  <si>
    <t>28.6x</t>
  </si>
  <si>
    <t>44.6x</t>
  </si>
  <si>
    <t>EV / Invested Capital</t>
  </si>
  <si>
    <t>1.4x</t>
  </si>
  <si>
    <t>2.4x</t>
  </si>
  <si>
    <t>EV / Revenue</t>
  </si>
  <si>
    <t>11.8x</t>
  </si>
  <si>
    <t>21.0x</t>
  </si>
  <si>
    <t>P/E Ratio</t>
  </si>
  <si>
    <t>21.8x</t>
  </si>
  <si>
    <t>59.3x</t>
  </si>
  <si>
    <t>Price/Book</t>
  </si>
  <si>
    <t>0.0x</t>
  </si>
  <si>
    <t>1.5x</t>
  </si>
  <si>
    <t>2.5x</t>
  </si>
  <si>
    <t>Price / Operating Cash Flow</t>
  </si>
  <si>
    <t>15.4x</t>
  </si>
  <si>
    <t>27.6x</t>
  </si>
  <si>
    <t>Price / LTM Sales</t>
  </si>
  <si>
    <t>12.1x</t>
  </si>
  <si>
    <t>21.5x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</si>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</sst>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B9252FA-086D-EABA-FD48-0256EEDA00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G15" sqref="G15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8.85546875" style="39" customWidth="1"/>
  </cols>
  <sheetData>
    <row r="1" spans="3:15" ht="13.5" customHeight="1" x14ac:dyDescent="0.2"/>
    <row r="2" spans="3:15" ht="33" customHeight="1" x14ac:dyDescent="0.4">
      <c r="C2" s="4" t="s">
        <v>0</v>
      </c>
      <c r="D2" s="4"/>
      <c r="E2" s="4"/>
      <c r="F2" s="4"/>
      <c r="G2" s="5"/>
      <c r="H2" s="5"/>
    </row>
    <row r="3" spans="3:15" ht="12.75" x14ac:dyDescent="0.2">
      <c r="C3" s="1" t="s">
        <v>1</v>
      </c>
      <c r="D3" s="40"/>
      <c r="E3" s="40"/>
      <c r="F3" s="40"/>
    </row>
    <row r="4" spans="3:15" ht="12.75" x14ac:dyDescent="0.2"/>
    <row r="5" spans="3:15" ht="12.75" x14ac:dyDescent="0.2"/>
    <row r="6" spans="3:15" x14ac:dyDescent="0.25">
      <c r="C6" s="6" t="s">
        <v>2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41"/>
      <c r="E8" s="41"/>
      <c r="F8" s="41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41">
        <v>2013</v>
      </c>
      <c r="E10" s="41">
        <v>2014</v>
      </c>
      <c r="F10" s="41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41"/>
      <c r="E12" s="41"/>
      <c r="F12" s="41"/>
      <c r="G12" s="3">
        <v>0.77200000000000002</v>
      </c>
      <c r="H12" s="3">
        <v>3.9940000000000002</v>
      </c>
      <c r="I12" s="3">
        <v>12.738</v>
      </c>
      <c r="J12" s="3">
        <v>13.981999999999999</v>
      </c>
      <c r="K12" s="3">
        <v>26.259</v>
      </c>
      <c r="L12" s="3">
        <v>51.430999999999997</v>
      </c>
      <c r="M12" s="3">
        <v>96.263000000000005</v>
      </c>
    </row>
    <row r="13" spans="3:15" ht="12.75" x14ac:dyDescent="0.2">
      <c r="C13" s="3" t="s">
        <v>20</v>
      </c>
      <c r="D13" s="41"/>
      <c r="E13" s="41"/>
      <c r="F13" s="41"/>
      <c r="G13" s="3" t="s">
        <v>21</v>
      </c>
      <c r="H13" s="3">
        <v>14.914</v>
      </c>
      <c r="I13" s="3">
        <v>23.195</v>
      </c>
      <c r="J13" s="3">
        <v>27.434000000000001</v>
      </c>
      <c r="K13" s="3">
        <v>35.090000000000003</v>
      </c>
      <c r="L13" s="3">
        <v>17.289000000000001</v>
      </c>
      <c r="M13" s="3">
        <v>7.2729999999999997</v>
      </c>
    </row>
    <row r="14" spans="3:15" ht="12.75" x14ac:dyDescent="0.2">
      <c r="C14" s="3" t="s">
        <v>22</v>
      </c>
      <c r="D14" s="41"/>
      <c r="E14" s="41"/>
      <c r="F14" s="41"/>
      <c r="G14" s="42">
        <f>(H14+I14)/2</f>
        <v>11.4895</v>
      </c>
      <c r="H14" s="3">
        <v>9.0329999999999995</v>
      </c>
      <c r="I14" s="3">
        <v>13.946</v>
      </c>
      <c r="J14" s="3">
        <v>10.031000000000001</v>
      </c>
      <c r="K14" s="3">
        <v>11.382</v>
      </c>
      <c r="L14" s="3">
        <v>7.9829999999999997</v>
      </c>
      <c r="M14" s="3">
        <v>10.167999999999999</v>
      </c>
    </row>
    <row r="15" spans="3:15" ht="12.75" x14ac:dyDescent="0.2">
      <c r="C15" s="3" t="s">
        <v>23</v>
      </c>
      <c r="D15" s="41"/>
      <c r="E15" s="41"/>
      <c r="F15" s="41"/>
      <c r="G15" s="42">
        <f>(I15+H15)/2</f>
        <v>3.5665</v>
      </c>
      <c r="H15" s="3">
        <v>1.1639999999999999</v>
      </c>
      <c r="I15" s="3">
        <v>5.9690000000000003</v>
      </c>
      <c r="J15" s="3">
        <v>2.6850000000000001</v>
      </c>
      <c r="K15" s="42">
        <f>(J15+L15)/2</f>
        <v>2.21</v>
      </c>
      <c r="L15" s="3">
        <v>1.7350000000000001</v>
      </c>
      <c r="M15" s="42">
        <f>(L15+K15)/2</f>
        <v>1.9725000000000001</v>
      </c>
    </row>
    <row r="16" spans="3:15" ht="12.75" x14ac:dyDescent="0.2">
      <c r="C16" s="3" t="s">
        <v>24</v>
      </c>
      <c r="D16" s="41"/>
      <c r="E16" s="41"/>
      <c r="F16" s="41"/>
      <c r="G16" s="3" t="s">
        <v>21</v>
      </c>
      <c r="H16" s="3" t="s">
        <v>21</v>
      </c>
      <c r="I16" s="3" t="s">
        <v>21</v>
      </c>
      <c r="J16" s="3" t="s">
        <v>21</v>
      </c>
      <c r="K16" s="3">
        <v>0.30499999999999999</v>
      </c>
      <c r="L16" s="3">
        <v>0.80600000000000005</v>
      </c>
      <c r="M16" s="3">
        <v>1.768</v>
      </c>
    </row>
    <row r="17" spans="3:13" ht="12.75" x14ac:dyDescent="0.2">
      <c r="C17" s="3" t="s">
        <v>25</v>
      </c>
      <c r="D17" s="41"/>
      <c r="E17" s="41"/>
      <c r="F17" s="41"/>
      <c r="G17" s="3">
        <v>0.153</v>
      </c>
      <c r="H17" s="3">
        <v>0.496</v>
      </c>
      <c r="I17" s="3">
        <v>0.14499999999999999</v>
      </c>
      <c r="J17" s="3">
        <v>3.8010000000000002</v>
      </c>
      <c r="K17" s="3">
        <v>1.4930000000000001</v>
      </c>
      <c r="L17" s="3">
        <v>12.343999999999999</v>
      </c>
      <c r="M17" s="3">
        <v>7.2039999999999997</v>
      </c>
    </row>
    <row r="18" spans="3:13" ht="12.75" x14ac:dyDescent="0.2">
      <c r="C18" s="3" t="s">
        <v>26</v>
      </c>
      <c r="D18" s="41"/>
      <c r="E18" s="41"/>
      <c r="F18" s="41"/>
      <c r="G18" s="3">
        <v>0.92400000000000004</v>
      </c>
      <c r="H18" s="3">
        <v>29.600999999999999</v>
      </c>
      <c r="I18" s="3">
        <v>55.993000000000002</v>
      </c>
      <c r="J18" s="3">
        <v>57.933</v>
      </c>
      <c r="K18" s="3">
        <v>74.528000000000006</v>
      </c>
      <c r="L18" s="3">
        <v>91.587000000000003</v>
      </c>
      <c r="M18" s="3">
        <v>122.67700000000001</v>
      </c>
    </row>
    <row r="19" spans="3:13" ht="12.75" x14ac:dyDescent="0.2"/>
    <row r="20" spans="3:13" ht="12.75" x14ac:dyDescent="0.2">
      <c r="C20" s="3" t="s">
        <v>27</v>
      </c>
      <c r="D20" s="41"/>
      <c r="E20" s="41"/>
      <c r="F20" s="41"/>
      <c r="G20" s="3">
        <v>336.36099999999999</v>
      </c>
      <c r="H20" s="3">
        <v>496.339</v>
      </c>
      <c r="I20" s="3">
        <v>713.66099999999994</v>
      </c>
      <c r="J20" s="3">
        <v>788.8</v>
      </c>
      <c r="K20" s="3" t="s">
        <v>28</v>
      </c>
      <c r="L20" s="3" t="s">
        <v>29</v>
      </c>
      <c r="M20" s="3" t="s">
        <v>30</v>
      </c>
    </row>
    <row r="21" spans="3:13" ht="12.75" x14ac:dyDescent="0.2">
      <c r="C21" s="3" t="s">
        <v>31</v>
      </c>
      <c r="D21" s="41"/>
      <c r="E21" s="41"/>
      <c r="F21" s="41"/>
      <c r="G21" s="3" t="s">
        <v>21</v>
      </c>
      <c r="H21" s="3" t="s">
        <v>21</v>
      </c>
      <c r="I21" s="3" t="s">
        <v>21</v>
      </c>
      <c r="J21" s="3" t="s">
        <v>21</v>
      </c>
      <c r="K21" s="3" t="s">
        <v>21</v>
      </c>
      <c r="L21" s="3" t="s">
        <v>21</v>
      </c>
      <c r="M21" s="3" t="s">
        <v>21</v>
      </c>
    </row>
    <row r="22" spans="3:13" ht="12.75" x14ac:dyDescent="0.2">
      <c r="C22" s="3" t="s">
        <v>32</v>
      </c>
      <c r="D22" s="41"/>
      <c r="E22" s="41"/>
      <c r="F22" s="41"/>
      <c r="G22" s="3" t="s">
        <v>21</v>
      </c>
      <c r="H22" s="3" t="s">
        <v>21</v>
      </c>
      <c r="I22" s="3" t="s">
        <v>21</v>
      </c>
      <c r="J22" s="3" t="s">
        <v>21</v>
      </c>
      <c r="K22" s="3" t="s">
        <v>21</v>
      </c>
      <c r="L22" s="3" t="s">
        <v>21</v>
      </c>
      <c r="M22" s="3" t="s">
        <v>21</v>
      </c>
    </row>
    <row r="23" spans="3:13" ht="12.75" x14ac:dyDescent="0.2">
      <c r="C23" s="3" t="s">
        <v>33</v>
      </c>
      <c r="D23" s="41"/>
      <c r="E23" s="41"/>
      <c r="F23" s="41"/>
      <c r="G23" s="3" t="s">
        <v>21</v>
      </c>
      <c r="H23" s="3" t="s">
        <v>21</v>
      </c>
      <c r="I23" s="3" t="s">
        <v>21</v>
      </c>
      <c r="J23" s="3" t="s">
        <v>21</v>
      </c>
      <c r="K23" s="3" t="s">
        <v>21</v>
      </c>
      <c r="L23" s="3" t="s">
        <v>21</v>
      </c>
      <c r="M23" s="3" t="s">
        <v>21</v>
      </c>
    </row>
    <row r="24" spans="3:13" ht="12.75" x14ac:dyDescent="0.2">
      <c r="C24" s="3" t="s">
        <v>34</v>
      </c>
      <c r="D24" s="41"/>
      <c r="E24" s="41"/>
      <c r="F24" s="41"/>
      <c r="G24" s="3" t="s">
        <v>21</v>
      </c>
      <c r="H24" s="3" t="s">
        <v>21</v>
      </c>
      <c r="I24" s="3" t="s">
        <v>21</v>
      </c>
      <c r="J24" s="3" t="s">
        <v>21</v>
      </c>
      <c r="K24" s="3" t="s">
        <v>21</v>
      </c>
      <c r="L24" s="3" t="s">
        <v>21</v>
      </c>
      <c r="M24" s="3" t="s">
        <v>21</v>
      </c>
    </row>
    <row r="25" spans="3:13" ht="12.75" x14ac:dyDescent="0.2">
      <c r="C25" s="3" t="s">
        <v>35</v>
      </c>
      <c r="D25" s="41"/>
      <c r="E25" s="41"/>
      <c r="F25" s="41"/>
      <c r="G25" s="3">
        <v>0.105</v>
      </c>
      <c r="H25" s="3">
        <v>0.158</v>
      </c>
      <c r="I25" s="3">
        <v>0.13</v>
      </c>
      <c r="J25" s="3">
        <v>8.4000000000000005E-2</v>
      </c>
      <c r="K25" s="3">
        <v>4.4999999999999998E-2</v>
      </c>
      <c r="L25" s="3" t="s">
        <v>21</v>
      </c>
      <c r="M25" s="3" t="s">
        <v>21</v>
      </c>
    </row>
    <row r="26" spans="3:13" ht="12.75" x14ac:dyDescent="0.2">
      <c r="C26" s="3" t="s">
        <v>36</v>
      </c>
      <c r="D26" s="41"/>
      <c r="E26" s="41"/>
      <c r="F26" s="41"/>
      <c r="G26" s="3">
        <v>7.6999999999999999E-2</v>
      </c>
      <c r="H26" s="3">
        <v>0</v>
      </c>
      <c r="I26" s="3">
        <v>2.093</v>
      </c>
      <c r="J26" s="3">
        <v>7.5339999999999998</v>
      </c>
      <c r="K26" s="3">
        <v>15.118</v>
      </c>
      <c r="L26" s="3">
        <v>5.5659999999999998</v>
      </c>
      <c r="M26" s="3">
        <v>21.867999999999999</v>
      </c>
    </row>
    <row r="27" spans="3:13" ht="12.75" x14ac:dyDescent="0.2">
      <c r="C27" s="3" t="s">
        <v>37</v>
      </c>
      <c r="D27" s="41"/>
      <c r="E27" s="41"/>
      <c r="F27" s="41"/>
      <c r="G27" s="3">
        <v>337.46699999999998</v>
      </c>
      <c r="H27" s="3">
        <v>526.09799999999996</v>
      </c>
      <c r="I27" s="3">
        <v>771.87599999999998</v>
      </c>
      <c r="J27" s="3">
        <v>854.35199999999998</v>
      </c>
      <c r="K27" s="3" t="s">
        <v>38</v>
      </c>
      <c r="L27" s="3" t="s">
        <v>39</v>
      </c>
      <c r="M27" s="3" t="s">
        <v>40</v>
      </c>
    </row>
    <row r="28" spans="3:13" ht="12.75" x14ac:dyDescent="0.2"/>
    <row r="29" spans="3:13" ht="12.75" x14ac:dyDescent="0.2">
      <c r="C29" s="3" t="s">
        <v>41</v>
      </c>
      <c r="D29" s="41"/>
      <c r="E29" s="41"/>
      <c r="F29" s="41"/>
      <c r="G29" s="3" t="s">
        <v>21</v>
      </c>
      <c r="H29" s="3" t="s">
        <v>21</v>
      </c>
      <c r="I29" s="3">
        <v>0.75800000000000001</v>
      </c>
      <c r="J29" s="3">
        <v>0.875</v>
      </c>
      <c r="K29" s="3">
        <v>0.98599999999999999</v>
      </c>
      <c r="L29" s="3">
        <v>0.186</v>
      </c>
      <c r="M29" s="3">
        <v>1.391</v>
      </c>
    </row>
    <row r="30" spans="3:13" ht="12.75" x14ac:dyDescent="0.2">
      <c r="C30" s="3" t="s">
        <v>42</v>
      </c>
      <c r="D30" s="41"/>
      <c r="E30" s="41"/>
      <c r="F30" s="41"/>
      <c r="G30" s="3" t="s">
        <v>21</v>
      </c>
      <c r="H30" s="3">
        <v>4.0860000000000003</v>
      </c>
      <c r="I30" s="3">
        <v>6.6559999999999997</v>
      </c>
      <c r="J30" s="3">
        <v>3.7679999999999998</v>
      </c>
      <c r="K30" s="3">
        <v>3.25</v>
      </c>
      <c r="L30" s="3">
        <v>4.7030000000000003</v>
      </c>
      <c r="M30" s="3">
        <v>13.936</v>
      </c>
    </row>
    <row r="31" spans="3:13" ht="12.75" x14ac:dyDescent="0.2">
      <c r="C31" s="3" t="s">
        <v>43</v>
      </c>
      <c r="D31" s="41"/>
      <c r="E31" s="41"/>
      <c r="F31" s="41"/>
      <c r="G31" s="3">
        <v>340.00900000000001</v>
      </c>
      <c r="H31" s="3">
        <v>560.02200000000005</v>
      </c>
      <c r="I31" s="3" t="s">
        <v>21</v>
      </c>
      <c r="J31" s="3" t="s">
        <v>21</v>
      </c>
      <c r="K31" s="3" t="s">
        <v>21</v>
      </c>
      <c r="L31" s="3" t="s">
        <v>21</v>
      </c>
      <c r="M31" s="3" t="s">
        <v>21</v>
      </c>
    </row>
    <row r="32" spans="3:13" ht="12.75" x14ac:dyDescent="0.2">
      <c r="C32" s="3" t="s">
        <v>44</v>
      </c>
      <c r="D32" s="41"/>
      <c r="E32" s="41"/>
      <c r="F32" s="41"/>
      <c r="G32" s="3" t="s">
        <v>21</v>
      </c>
      <c r="H32" s="3" t="s">
        <v>21</v>
      </c>
      <c r="I32" s="3" t="s">
        <v>21</v>
      </c>
      <c r="J32" s="3" t="s">
        <v>21</v>
      </c>
      <c r="K32" s="3" t="s">
        <v>21</v>
      </c>
      <c r="L32" s="3" t="s">
        <v>21</v>
      </c>
      <c r="M32" s="3" t="s">
        <v>21</v>
      </c>
    </row>
    <row r="33" spans="3:13" ht="12.75" x14ac:dyDescent="0.2">
      <c r="C33" s="3" t="s">
        <v>45</v>
      </c>
      <c r="D33" s="41"/>
      <c r="E33" s="41"/>
      <c r="F33" s="41"/>
      <c r="G33" s="3" t="s">
        <v>21</v>
      </c>
      <c r="H33" s="3" t="s">
        <v>21</v>
      </c>
      <c r="I33" s="3" t="s">
        <v>21</v>
      </c>
      <c r="J33" s="3">
        <v>0.29199999999999998</v>
      </c>
      <c r="K33" s="3">
        <v>0.32100000000000001</v>
      </c>
      <c r="L33" s="3">
        <v>0.34100000000000003</v>
      </c>
      <c r="M33" s="3">
        <v>0.375</v>
      </c>
    </row>
    <row r="34" spans="3:13" ht="12.75" x14ac:dyDescent="0.2">
      <c r="C34" s="3" t="s">
        <v>46</v>
      </c>
      <c r="D34" s="41"/>
      <c r="E34" s="41"/>
      <c r="F34" s="41"/>
      <c r="G34" s="3">
        <v>1.139</v>
      </c>
      <c r="H34" s="3">
        <v>1.899</v>
      </c>
      <c r="I34" s="3">
        <v>0.53</v>
      </c>
      <c r="J34" s="3">
        <v>0</v>
      </c>
      <c r="K34" s="3">
        <v>0.68500000000000005</v>
      </c>
      <c r="L34" s="3">
        <v>0.42199999999999999</v>
      </c>
      <c r="M34" s="3">
        <v>1.339</v>
      </c>
    </row>
    <row r="35" spans="3:13" ht="12.75" x14ac:dyDescent="0.2">
      <c r="C35" s="3" t="s">
        <v>47</v>
      </c>
      <c r="D35" s="41"/>
      <c r="E35" s="41"/>
      <c r="F35" s="41"/>
      <c r="G35" s="3">
        <v>341.14800000000002</v>
      </c>
      <c r="H35" s="3">
        <v>566.00699999999995</v>
      </c>
      <c r="I35" s="3">
        <v>7.9429999999999996</v>
      </c>
      <c r="J35" s="3">
        <v>4.9359999999999999</v>
      </c>
      <c r="K35" s="3">
        <v>5.2409999999999997</v>
      </c>
      <c r="L35" s="3">
        <v>5.6520000000000001</v>
      </c>
      <c r="M35" s="3">
        <v>17.041</v>
      </c>
    </row>
    <row r="36" spans="3:13" ht="12.75" x14ac:dyDescent="0.2"/>
    <row r="37" spans="3:13" ht="12.75" x14ac:dyDescent="0.2">
      <c r="C37" s="3" t="s">
        <v>48</v>
      </c>
      <c r="D37" s="41"/>
      <c r="E37" s="41"/>
      <c r="F37" s="41"/>
      <c r="G37" s="3" t="s">
        <v>21</v>
      </c>
      <c r="H37" s="3" t="s">
        <v>21</v>
      </c>
      <c r="I37" s="3">
        <v>162.43299999999999</v>
      </c>
      <c r="J37" s="3">
        <v>74.013999999999996</v>
      </c>
      <c r="K37" s="3">
        <v>350.33699999999999</v>
      </c>
      <c r="L37" s="3" t="s">
        <v>21</v>
      </c>
      <c r="M37" s="3" t="s">
        <v>21</v>
      </c>
    </row>
    <row r="38" spans="3:13" ht="12.75" x14ac:dyDescent="0.2">
      <c r="C38" s="3" t="s">
        <v>49</v>
      </c>
      <c r="D38" s="41"/>
      <c r="E38" s="41"/>
      <c r="F38" s="41"/>
      <c r="G38" s="3" t="s">
        <v>21</v>
      </c>
      <c r="H38" s="3" t="s">
        <v>21</v>
      </c>
      <c r="I38" s="3" t="s">
        <v>21</v>
      </c>
      <c r="J38" s="3">
        <v>1.7490000000000001</v>
      </c>
      <c r="K38" s="3">
        <v>1.4330000000000001</v>
      </c>
      <c r="L38" s="3">
        <v>1.0840000000000001</v>
      </c>
      <c r="M38" s="3">
        <v>2.2200000000000002</v>
      </c>
    </row>
    <row r="39" spans="3:13" ht="12.75" x14ac:dyDescent="0.2">
      <c r="C39" s="3" t="s">
        <v>50</v>
      </c>
      <c r="D39" s="41"/>
      <c r="E39" s="41"/>
      <c r="F39" s="41"/>
      <c r="G39" s="3">
        <v>0</v>
      </c>
      <c r="H39" s="3">
        <v>0</v>
      </c>
      <c r="I39" s="3">
        <v>1.5149999999999999</v>
      </c>
      <c r="J39" s="3">
        <v>2.8420000000000001</v>
      </c>
      <c r="K39" s="3">
        <v>1.7809999999999999</v>
      </c>
      <c r="L39" s="3">
        <v>4.375</v>
      </c>
      <c r="M39" s="3">
        <v>5.8570000000000002</v>
      </c>
    </row>
    <row r="40" spans="3:13" ht="12.75" x14ac:dyDescent="0.2">
      <c r="C40" s="3" t="s">
        <v>51</v>
      </c>
      <c r="D40" s="41"/>
      <c r="E40" s="41"/>
      <c r="F40" s="41"/>
      <c r="G40" s="3">
        <v>341.14800000000002</v>
      </c>
      <c r="H40" s="3">
        <v>566.00699999999995</v>
      </c>
      <c r="I40" s="3">
        <v>171.89099999999999</v>
      </c>
      <c r="J40" s="3">
        <v>83.540999999999997</v>
      </c>
      <c r="K40" s="3">
        <v>358.79199999999997</v>
      </c>
      <c r="L40" s="3">
        <v>11.111000000000001</v>
      </c>
      <c r="M40" s="3">
        <v>25.117999999999999</v>
      </c>
    </row>
    <row r="41" spans="3:13" ht="12.75" x14ac:dyDescent="0.2"/>
    <row r="42" spans="3:13" ht="12.75" x14ac:dyDescent="0.2">
      <c r="C42" s="3" t="s">
        <v>52</v>
      </c>
      <c r="D42" s="41"/>
      <c r="E42" s="41"/>
      <c r="F42" s="41"/>
      <c r="G42" s="3">
        <v>0</v>
      </c>
      <c r="H42" s="3">
        <v>0</v>
      </c>
      <c r="I42" s="3">
        <v>643.36</v>
      </c>
      <c r="J42" s="3">
        <v>829.93100000000004</v>
      </c>
      <c r="K42" s="3" t="s">
        <v>53</v>
      </c>
      <c r="L42" s="3" t="s">
        <v>54</v>
      </c>
      <c r="M42" s="3" t="s">
        <v>55</v>
      </c>
    </row>
    <row r="43" spans="3:13" ht="12.75" x14ac:dyDescent="0.2">
      <c r="C43" s="3" t="s">
        <v>56</v>
      </c>
      <c r="D43" s="41"/>
      <c r="E43" s="41"/>
      <c r="F43" s="41"/>
      <c r="G43" s="3" t="s">
        <v>21</v>
      </c>
      <c r="H43" s="3" t="s">
        <v>21</v>
      </c>
      <c r="I43" s="3" t="s">
        <v>21</v>
      </c>
      <c r="J43" s="3" t="s">
        <v>21</v>
      </c>
      <c r="K43" s="3" t="s">
        <v>21</v>
      </c>
      <c r="L43" s="3" t="s">
        <v>21</v>
      </c>
      <c r="M43" s="3" t="s">
        <v>21</v>
      </c>
    </row>
    <row r="44" spans="3:13" ht="12.75" x14ac:dyDescent="0.2">
      <c r="C44" s="3" t="s">
        <v>57</v>
      </c>
      <c r="D44" s="41"/>
      <c r="E44" s="41"/>
      <c r="F44" s="41"/>
      <c r="G44" s="3">
        <v>-3.681</v>
      </c>
      <c r="H44" s="3">
        <v>-39.908999999999999</v>
      </c>
      <c r="I44" s="3">
        <v>-43.375</v>
      </c>
      <c r="J44" s="3">
        <v>-59.12</v>
      </c>
      <c r="K44" s="3">
        <v>12.769</v>
      </c>
      <c r="L44" s="3">
        <v>50.957999999999998</v>
      </c>
      <c r="M44" s="3">
        <v>86.206000000000003</v>
      </c>
    </row>
    <row r="45" spans="3:13" ht="12.75" x14ac:dyDescent="0.2">
      <c r="C45" s="3" t="s">
        <v>58</v>
      </c>
      <c r="D45" s="41"/>
      <c r="E45" s="41"/>
      <c r="F45" s="41"/>
      <c r="G45" s="3" t="s">
        <v>21</v>
      </c>
      <c r="H45" s="3" t="s">
        <v>21</v>
      </c>
      <c r="I45" s="3" t="s">
        <v>21</v>
      </c>
      <c r="J45" s="3" t="s">
        <v>21</v>
      </c>
      <c r="K45" s="3" t="s">
        <v>21</v>
      </c>
      <c r="L45" s="3" t="s">
        <v>21</v>
      </c>
      <c r="M45" s="3" t="s">
        <v>21</v>
      </c>
    </row>
    <row r="46" spans="3:13" ht="12.75" x14ac:dyDescent="0.2">
      <c r="C46" s="3" t="s">
        <v>59</v>
      </c>
      <c r="D46" s="41"/>
      <c r="E46" s="41"/>
      <c r="F46" s="41"/>
      <c r="G46" s="3">
        <v>0</v>
      </c>
      <c r="H46" s="3">
        <v>0</v>
      </c>
      <c r="I46" s="3">
        <v>0</v>
      </c>
      <c r="J46" s="3">
        <v>0</v>
      </c>
      <c r="K46" s="3">
        <v>-0.309</v>
      </c>
      <c r="L46" s="3">
        <v>1.6579999999999999</v>
      </c>
      <c r="M46" s="3">
        <v>6.2480000000000002</v>
      </c>
    </row>
    <row r="47" spans="3:13" ht="12.75" x14ac:dyDescent="0.2">
      <c r="C47" s="3" t="s">
        <v>60</v>
      </c>
      <c r="D47" s="41"/>
      <c r="E47" s="41"/>
      <c r="F47" s="41"/>
      <c r="G47" s="3">
        <v>-3.68</v>
      </c>
      <c r="H47" s="3">
        <v>-39.908999999999999</v>
      </c>
      <c r="I47" s="3">
        <v>599.98500000000001</v>
      </c>
      <c r="J47" s="3">
        <v>770.81100000000004</v>
      </c>
      <c r="K47" s="3" t="s">
        <v>61</v>
      </c>
      <c r="L47" s="3" t="s">
        <v>62</v>
      </c>
      <c r="M47" s="3" t="s">
        <v>63</v>
      </c>
    </row>
    <row r="48" spans="3:13" ht="12.75" x14ac:dyDescent="0.2">
      <c r="C48" s="3" t="s">
        <v>64</v>
      </c>
      <c r="D48" s="41"/>
      <c r="E48" s="41"/>
      <c r="F48" s="41"/>
      <c r="G48" s="3" t="s">
        <v>21</v>
      </c>
      <c r="H48" s="3" t="s">
        <v>21</v>
      </c>
      <c r="I48" s="3" t="s">
        <v>21</v>
      </c>
      <c r="J48" s="3" t="s">
        <v>21</v>
      </c>
      <c r="K48" s="3" t="s">
        <v>21</v>
      </c>
      <c r="L48" s="3" t="s">
        <v>21</v>
      </c>
      <c r="M48" s="3" t="s">
        <v>21</v>
      </c>
    </row>
    <row r="49" spans="3:13" ht="12.75" x14ac:dyDescent="0.2">
      <c r="C49" s="3" t="s">
        <v>65</v>
      </c>
      <c r="D49" s="41"/>
      <c r="E49" s="41"/>
      <c r="F49" s="41"/>
      <c r="G49" s="3" t="s">
        <v>21</v>
      </c>
      <c r="H49" s="3" t="s">
        <v>21</v>
      </c>
      <c r="I49" s="3" t="s">
        <v>21</v>
      </c>
      <c r="J49" s="3" t="s">
        <v>21</v>
      </c>
      <c r="K49" s="3" t="s">
        <v>21</v>
      </c>
      <c r="L49" s="3" t="s">
        <v>21</v>
      </c>
      <c r="M49" s="3" t="s">
        <v>21</v>
      </c>
    </row>
    <row r="50" spans="3:13" ht="12.75" x14ac:dyDescent="0.2">
      <c r="C50" s="3" t="s">
        <v>66</v>
      </c>
      <c r="D50" s="41"/>
      <c r="E50" s="41"/>
      <c r="F50" s="41"/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67</v>
      </c>
      <c r="D51" s="41"/>
      <c r="E51" s="41"/>
      <c r="F51" s="41"/>
      <c r="G51" s="3">
        <v>-3.68</v>
      </c>
      <c r="H51" s="3">
        <v>-39.908999999999999</v>
      </c>
      <c r="I51" s="3">
        <v>599.98500000000001</v>
      </c>
      <c r="J51" s="3">
        <v>770.81100000000004</v>
      </c>
      <c r="K51" s="3" t="s">
        <v>61</v>
      </c>
      <c r="L51" s="3" t="s">
        <v>62</v>
      </c>
      <c r="M51" s="3" t="s">
        <v>63</v>
      </c>
    </row>
    <row r="52" spans="3:13" ht="12.75" x14ac:dyDescent="0.2"/>
    <row r="53" spans="3:13" ht="12.75" x14ac:dyDescent="0.2">
      <c r="C53" s="3" t="s">
        <v>68</v>
      </c>
      <c r="D53" s="41"/>
      <c r="E53" s="41"/>
      <c r="F53" s="41"/>
      <c r="G53" s="3">
        <v>337.46699999999998</v>
      </c>
      <c r="H53" s="3">
        <v>526.09799999999996</v>
      </c>
      <c r="I53" s="3">
        <v>771.87599999999998</v>
      </c>
      <c r="J53" s="3">
        <v>854.35199999999998</v>
      </c>
      <c r="K53" s="3" t="s">
        <v>38</v>
      </c>
      <c r="L53" s="3" t="s">
        <v>39</v>
      </c>
      <c r="M53" s="3" t="s">
        <v>40</v>
      </c>
    </row>
    <row r="54" spans="3:13" ht="12.75" x14ac:dyDescent="0.2"/>
    <row r="55" spans="3:13" ht="12.75" x14ac:dyDescent="0.2">
      <c r="C55" s="3" t="s">
        <v>69</v>
      </c>
      <c r="D55" s="41"/>
      <c r="E55" s="41"/>
      <c r="F55" s="41"/>
      <c r="G55" s="3">
        <v>0.77200000000000002</v>
      </c>
      <c r="H55" s="3">
        <v>18.908000000000001</v>
      </c>
      <c r="I55" s="3">
        <v>35.933</v>
      </c>
      <c r="J55" s="3">
        <v>41.417000000000002</v>
      </c>
      <c r="K55" s="3">
        <v>61.347999999999999</v>
      </c>
      <c r="L55" s="3">
        <v>68.72</v>
      </c>
      <c r="M55" s="3">
        <v>103.53700000000001</v>
      </c>
    </row>
    <row r="56" spans="3:13" ht="12.75" x14ac:dyDescent="0.2">
      <c r="C56" s="3" t="s">
        <v>70</v>
      </c>
      <c r="D56" s="41"/>
      <c r="E56" s="41"/>
      <c r="F56" s="41"/>
      <c r="G56" s="3">
        <v>340.00900000000001</v>
      </c>
      <c r="H56" s="3">
        <v>560.02200000000005</v>
      </c>
      <c r="I56" s="3">
        <v>162.43299999999999</v>
      </c>
      <c r="J56" s="3">
        <v>76.055000000000007</v>
      </c>
      <c r="K56" s="3">
        <v>352.09</v>
      </c>
      <c r="L56" s="3">
        <v>1.425</v>
      </c>
      <c r="M56" s="3">
        <v>2.5960000000000001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B994-5502-4219-8CEC-A781DF3A0CBB}">
  <dimension ref="C2:N56"/>
  <sheetViews>
    <sheetView topLeftCell="A8" workbookViewId="0">
      <selection activeCell="F46" sqref="F46"/>
    </sheetView>
  </sheetViews>
  <sheetFormatPr defaultRowHeight="12.75" x14ac:dyDescent="0.2"/>
  <cols>
    <col min="1" max="2" width="2" customWidth="1"/>
    <col min="3" max="3" width="25" customWidth="1"/>
    <col min="4" max="6" width="10.140625" style="39" customWidth="1"/>
    <col min="7" max="14" width="15"/>
    <col min="15" max="16" width="2" customWidth="1"/>
  </cols>
  <sheetData>
    <row r="2" spans="3:14" ht="26.25" x14ac:dyDescent="0.4">
      <c r="C2" s="4" t="s">
        <v>0</v>
      </c>
      <c r="D2" s="4"/>
      <c r="E2" s="4"/>
      <c r="F2" s="4"/>
      <c r="G2" s="5"/>
      <c r="H2" s="5"/>
    </row>
    <row r="3" spans="3:14" x14ac:dyDescent="0.2">
      <c r="C3" s="1" t="s">
        <v>1</v>
      </c>
      <c r="D3" s="40"/>
      <c r="E3" s="40"/>
      <c r="F3" s="40"/>
    </row>
    <row r="6" spans="3:14" ht="15" x14ac:dyDescent="0.25">
      <c r="C6" s="6" t="s">
        <v>71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</row>
    <row r="8" spans="3:14" x14ac:dyDescent="0.2">
      <c r="C8" s="3" t="s">
        <v>3</v>
      </c>
      <c r="D8" s="41"/>
      <c r="E8" s="41"/>
      <c r="F8" s="41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4" x14ac:dyDescent="0.2">
      <c r="C10" s="3" t="s">
        <v>11</v>
      </c>
      <c r="D10" s="41">
        <v>2013</v>
      </c>
      <c r="E10" s="41">
        <v>2014</v>
      </c>
      <c r="F10" s="41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4" x14ac:dyDescent="0.2">
      <c r="C12" s="3" t="s">
        <v>72</v>
      </c>
      <c r="D12" s="41"/>
      <c r="E12" s="41"/>
      <c r="F12" s="41"/>
      <c r="G12" s="3">
        <v>0</v>
      </c>
      <c r="H12" s="3">
        <v>51.533000000000001</v>
      </c>
      <c r="I12" s="3">
        <v>58.750999999999998</v>
      </c>
      <c r="J12" s="3">
        <v>76.802999999999997</v>
      </c>
      <c r="K12" s="3">
        <v>143.25899999999999</v>
      </c>
      <c r="L12" s="3">
        <v>190.21199999999999</v>
      </c>
      <c r="M12" s="3">
        <v>205.64500000000001</v>
      </c>
    </row>
    <row r="13" spans="3:14" x14ac:dyDescent="0.2">
      <c r="C13" s="3" t="s">
        <v>73</v>
      </c>
      <c r="D13" s="41"/>
      <c r="E13" s="41"/>
      <c r="F13" s="41"/>
      <c r="G13" s="3" t="s">
        <v>74</v>
      </c>
      <c r="H13" s="3" t="s">
        <v>74</v>
      </c>
      <c r="I13" s="3" t="s">
        <v>75</v>
      </c>
      <c r="J13" s="3" t="s">
        <v>76</v>
      </c>
      <c r="K13" s="3" t="s">
        <v>77</v>
      </c>
      <c r="L13" s="3" t="s">
        <v>78</v>
      </c>
      <c r="M13" s="3" t="s">
        <v>79</v>
      </c>
    </row>
    <row r="14" spans="3:14" x14ac:dyDescent="0.2">
      <c r="C14" s="3"/>
      <c r="D14" s="41"/>
      <c r="E14" s="41"/>
      <c r="F14" s="41"/>
      <c r="G14" s="3"/>
      <c r="H14" s="3"/>
      <c r="I14" s="3"/>
      <c r="J14" s="3"/>
      <c r="K14" s="3"/>
      <c r="L14" s="3"/>
      <c r="M14" s="3"/>
    </row>
    <row r="15" spans="3:14" x14ac:dyDescent="0.2">
      <c r="C15" s="3" t="s">
        <v>80</v>
      </c>
      <c r="D15" s="41"/>
      <c r="E15" s="41"/>
      <c r="F15" s="41"/>
      <c r="G15" s="3">
        <v>0</v>
      </c>
      <c r="H15" s="3">
        <v>-5.5780000000000003</v>
      </c>
      <c r="I15" s="3">
        <v>-7.4729999999999999</v>
      </c>
      <c r="J15" s="3">
        <v>-6.95</v>
      </c>
      <c r="K15" s="3">
        <v>-11.781000000000001</v>
      </c>
      <c r="L15" s="3">
        <v>-17.065999999999999</v>
      </c>
      <c r="M15" s="3">
        <v>-20.033000000000001</v>
      </c>
    </row>
    <row r="16" spans="3:14" x14ac:dyDescent="0.2">
      <c r="C16" s="3" t="s">
        <v>81</v>
      </c>
      <c r="D16" s="41"/>
      <c r="E16" s="41"/>
      <c r="F16" s="41"/>
      <c r="G16" s="3" t="s">
        <v>3</v>
      </c>
      <c r="H16" s="3">
        <v>45.954000000000001</v>
      </c>
      <c r="I16" s="3">
        <v>51.277999999999999</v>
      </c>
      <c r="J16" s="3">
        <v>69.853999999999999</v>
      </c>
      <c r="K16" s="3">
        <v>131.47800000000001</v>
      </c>
      <c r="L16" s="3">
        <v>173.14599999999999</v>
      </c>
      <c r="M16" s="3">
        <v>185.61199999999999</v>
      </c>
    </row>
    <row r="17" spans="3:13" x14ac:dyDescent="0.2">
      <c r="C17" s="3" t="s">
        <v>82</v>
      </c>
      <c r="D17" s="41"/>
      <c r="E17" s="41"/>
      <c r="F17" s="41"/>
      <c r="G17" s="3" t="s">
        <v>3</v>
      </c>
      <c r="H17" s="3" t="s">
        <v>83</v>
      </c>
      <c r="I17" s="3" t="s">
        <v>84</v>
      </c>
      <c r="J17" s="3" t="s">
        <v>85</v>
      </c>
      <c r="K17" s="3" t="s">
        <v>86</v>
      </c>
      <c r="L17" s="3" t="s">
        <v>85</v>
      </c>
      <c r="M17" s="3" t="s">
        <v>77</v>
      </c>
    </row>
    <row r="18" spans="3:13" x14ac:dyDescent="0.2">
      <c r="C18" s="3"/>
      <c r="D18" s="41"/>
      <c r="E18" s="41"/>
      <c r="F18" s="41"/>
      <c r="G18" s="3"/>
      <c r="H18" s="3"/>
      <c r="I18" s="3"/>
      <c r="J18" s="3"/>
      <c r="K18" s="3"/>
      <c r="L18" s="3"/>
      <c r="M18" s="3"/>
    </row>
    <row r="19" spans="3:13" x14ac:dyDescent="0.2">
      <c r="C19" t="s">
        <v>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88</v>
      </c>
      <c r="D20" s="41"/>
      <c r="E20" s="41"/>
      <c r="F20" s="41"/>
      <c r="G20" s="3">
        <v>-1.1339999999999999</v>
      </c>
      <c r="H20" s="3">
        <v>-1.544</v>
      </c>
      <c r="I20" s="3">
        <v>-0.47599999999999998</v>
      </c>
      <c r="J20" s="3">
        <v>-0.16600000000000001</v>
      </c>
      <c r="K20" s="3">
        <v>-0.151</v>
      </c>
      <c r="L20" s="3">
        <v>-0.97499999999999998</v>
      </c>
      <c r="M20" s="3">
        <v>-4.0289999999999999</v>
      </c>
    </row>
    <row r="21" spans="3:13" x14ac:dyDescent="0.2">
      <c r="C21" s="3" t="s">
        <v>89</v>
      </c>
      <c r="D21" s="41"/>
      <c r="E21" s="41"/>
      <c r="F21" s="41"/>
      <c r="G21" s="3">
        <v>-0.84699999999999998</v>
      </c>
      <c r="H21" s="3">
        <v>-0.76700000000000002</v>
      </c>
      <c r="I21" s="3">
        <v>-6.9589999999999996</v>
      </c>
      <c r="J21" s="3">
        <v>-9.8620000000000001</v>
      </c>
      <c r="K21" s="3">
        <v>-9.4079999999999995</v>
      </c>
      <c r="L21" s="3">
        <v>-15.444000000000001</v>
      </c>
      <c r="M21" s="3">
        <v>-21.007999999999999</v>
      </c>
    </row>
    <row r="22" spans="3:13" x14ac:dyDescent="0.2">
      <c r="C22" s="3" t="s">
        <v>90</v>
      </c>
      <c r="D22" s="41"/>
      <c r="E22" s="41"/>
      <c r="F22" s="41"/>
      <c r="G22" s="3">
        <v>-7.0380000000000003</v>
      </c>
      <c r="H22" s="3">
        <v>-79.784999999999997</v>
      </c>
      <c r="I22" s="3">
        <v>-37.881999999999998</v>
      </c>
      <c r="J22" s="3">
        <v>-97.695999999999998</v>
      </c>
      <c r="K22" s="3">
        <v>-30.279</v>
      </c>
      <c r="L22" s="3">
        <v>-83.844999999999999</v>
      </c>
      <c r="M22" s="3">
        <v>-77.593999999999994</v>
      </c>
    </row>
    <row r="23" spans="3:13" x14ac:dyDescent="0.2">
      <c r="C23" s="3" t="s">
        <v>91</v>
      </c>
      <c r="D23" s="41"/>
      <c r="E23" s="41"/>
      <c r="F23" s="41"/>
      <c r="G23" s="3">
        <v>-9.0190000000000001</v>
      </c>
      <c r="H23" s="3">
        <v>-82.096000000000004</v>
      </c>
      <c r="I23" s="3">
        <v>-45.317</v>
      </c>
      <c r="J23" s="3">
        <v>-107.724</v>
      </c>
      <c r="K23" s="3">
        <v>-39.838000000000001</v>
      </c>
      <c r="L23" s="3">
        <v>-100.26300000000001</v>
      </c>
      <c r="M23" s="3">
        <v>-102.631</v>
      </c>
    </row>
    <row r="24" spans="3:13" x14ac:dyDescent="0.2">
      <c r="C24" s="3" t="s">
        <v>92</v>
      </c>
      <c r="D24" s="41"/>
      <c r="E24" s="41"/>
      <c r="F24" s="41"/>
      <c r="G24" s="3">
        <v>-9.0190000000000001</v>
      </c>
      <c r="H24" s="3">
        <v>-36.140999999999998</v>
      </c>
      <c r="I24" s="3">
        <v>5.9610000000000003</v>
      </c>
      <c r="J24" s="3">
        <v>-37.869999999999997</v>
      </c>
      <c r="K24" s="3">
        <v>91.64</v>
      </c>
      <c r="L24" s="3">
        <v>72.882000000000005</v>
      </c>
      <c r="M24" s="3">
        <v>82.980999999999995</v>
      </c>
    </row>
    <row r="25" spans="3:13" x14ac:dyDescent="0.2">
      <c r="C25" s="3"/>
      <c r="D25" s="41"/>
      <c r="E25" s="41"/>
      <c r="F25" s="41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93</v>
      </c>
      <c r="D26" s="41"/>
      <c r="E26" s="41"/>
      <c r="F26" s="41"/>
      <c r="G26" s="42">
        <v>-3.2090000000000001</v>
      </c>
      <c r="H26" s="42">
        <v>-3.2090000000000001</v>
      </c>
      <c r="I26" s="3">
        <v>-3.2090000000000001</v>
      </c>
      <c r="J26" s="3">
        <v>-10.879</v>
      </c>
      <c r="K26" s="3">
        <v>-12.545999999999999</v>
      </c>
      <c r="L26" s="3">
        <v>-7.1740000000000004</v>
      </c>
      <c r="M26" s="3">
        <v>-1.913</v>
      </c>
    </row>
    <row r="27" spans="3:13" x14ac:dyDescent="0.2">
      <c r="C27" s="3" t="s">
        <v>94</v>
      </c>
      <c r="D27" s="41"/>
      <c r="E27" s="41"/>
      <c r="F27" s="41"/>
      <c r="G27" s="3">
        <v>-9.0190000000000001</v>
      </c>
      <c r="H27" s="3">
        <v>-36.140999999999998</v>
      </c>
      <c r="I27" s="3">
        <v>2.7519999999999998</v>
      </c>
      <c r="J27" s="3">
        <v>-48.749000000000002</v>
      </c>
      <c r="K27" s="3">
        <v>79.093999999999994</v>
      </c>
      <c r="L27" s="3">
        <v>65.709000000000003</v>
      </c>
      <c r="M27" s="3">
        <v>81.067999999999998</v>
      </c>
    </row>
    <row r="28" spans="3:13" x14ac:dyDescent="0.2">
      <c r="C28" t="s">
        <v>95</v>
      </c>
      <c r="G28" t="s">
        <v>3</v>
      </c>
      <c r="H28">
        <v>-0.05</v>
      </c>
      <c r="I28">
        <v>1.863</v>
      </c>
      <c r="J28">
        <v>35.892000000000003</v>
      </c>
      <c r="K28" t="s">
        <v>3</v>
      </c>
      <c r="L28" t="s">
        <v>3</v>
      </c>
      <c r="M28" t="s">
        <v>3</v>
      </c>
    </row>
    <row r="29" spans="3:13" x14ac:dyDescent="0.2">
      <c r="C29" s="3" t="s">
        <v>96</v>
      </c>
      <c r="D29" s="41"/>
      <c r="E29" s="41"/>
      <c r="F29" s="41"/>
      <c r="G29" s="3">
        <v>0.186</v>
      </c>
      <c r="H29" s="3">
        <v>-0.27200000000000002</v>
      </c>
      <c r="I29" s="3">
        <v>-4.6589999999999998</v>
      </c>
      <c r="J29" s="3">
        <v>-5</v>
      </c>
      <c r="K29" s="3">
        <v>-8.3919999999999995</v>
      </c>
      <c r="L29" s="3">
        <v>-8.1389999999999993</v>
      </c>
      <c r="M29" s="3">
        <v>-6.484</v>
      </c>
    </row>
    <row r="30" spans="3:13" x14ac:dyDescent="0.2">
      <c r="C30" s="3" t="s">
        <v>97</v>
      </c>
      <c r="D30" s="41"/>
      <c r="E30" s="41"/>
      <c r="F30" s="41"/>
      <c r="G30" s="3">
        <v>-8.8330000000000002</v>
      </c>
      <c r="H30" s="3">
        <v>-36.463000000000001</v>
      </c>
      <c r="I30" s="3">
        <v>-4.3999999999999997E-2</v>
      </c>
      <c r="J30" s="3">
        <v>-17.858000000000001</v>
      </c>
      <c r="K30" s="3">
        <v>70.701999999999998</v>
      </c>
      <c r="L30" s="3">
        <v>57.57</v>
      </c>
      <c r="M30" s="3">
        <v>74.584000000000003</v>
      </c>
    </row>
    <row r="31" spans="3:13" x14ac:dyDescent="0.2">
      <c r="C31" s="3"/>
      <c r="D31" s="41"/>
      <c r="E31" s="41"/>
      <c r="F31" s="41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98</v>
      </c>
      <c r="D32" s="41"/>
      <c r="E32" s="41"/>
      <c r="F32" s="41"/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99</v>
      </c>
      <c r="D33" s="41"/>
      <c r="E33" s="41"/>
      <c r="F33" s="41"/>
      <c r="G33" s="3">
        <v>-8.8330000000000002</v>
      </c>
      <c r="H33" s="3">
        <v>-36.463000000000001</v>
      </c>
      <c r="I33" s="3">
        <v>-4.3999999999999997E-2</v>
      </c>
      <c r="J33" s="3">
        <v>-17.858000000000001</v>
      </c>
      <c r="K33" s="3">
        <v>70.701999999999998</v>
      </c>
      <c r="L33" s="3">
        <v>57.57</v>
      </c>
      <c r="M33" s="3">
        <v>74.584000000000003</v>
      </c>
    </row>
    <row r="34" spans="3:13" x14ac:dyDescent="0.2">
      <c r="C34" s="3"/>
      <c r="D34" s="41"/>
      <c r="E34" s="41"/>
      <c r="F34" s="41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100</v>
      </c>
      <c r="D35" s="41"/>
      <c r="E35" s="41"/>
      <c r="F35" s="41"/>
      <c r="G35" s="3">
        <v>0</v>
      </c>
      <c r="H35" s="3">
        <v>0.05</v>
      </c>
      <c r="I35" s="3">
        <v>-1.863</v>
      </c>
      <c r="J35" s="3">
        <v>-35.892000000000003</v>
      </c>
      <c r="K35" s="3">
        <v>0</v>
      </c>
      <c r="L35" s="3">
        <v>0</v>
      </c>
      <c r="M35" s="3">
        <v>0</v>
      </c>
    </row>
    <row r="36" spans="3:13" x14ac:dyDescent="0.2">
      <c r="C36" t="s">
        <v>101</v>
      </c>
      <c r="G36">
        <v>-8.8330000000000002</v>
      </c>
      <c r="H36">
        <v>-36.412999999999997</v>
      </c>
      <c r="I36">
        <v>-1.907</v>
      </c>
      <c r="J36">
        <v>-53.75</v>
      </c>
      <c r="K36">
        <v>70.701999999999998</v>
      </c>
      <c r="L36">
        <v>57.57</v>
      </c>
      <c r="M36">
        <v>74.584000000000003</v>
      </c>
    </row>
    <row r="37" spans="3:13" x14ac:dyDescent="0.2">
      <c r="C37" s="3"/>
      <c r="D37" s="41"/>
      <c r="E37" s="41"/>
      <c r="F37" s="41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102</v>
      </c>
      <c r="D38" s="41"/>
      <c r="E38" s="41">
        <v>0</v>
      </c>
      <c r="F38" s="41">
        <v>0</v>
      </c>
      <c r="G38" s="3">
        <v>0</v>
      </c>
      <c r="H38" s="3">
        <v>0</v>
      </c>
      <c r="I38" s="3">
        <v>-4.3999999999999997E-2</v>
      </c>
      <c r="J38" s="3">
        <v>-0.65</v>
      </c>
      <c r="K38" s="3">
        <v>0.61</v>
      </c>
      <c r="L38" s="3">
        <v>0.39</v>
      </c>
      <c r="M38" s="3">
        <v>0.48</v>
      </c>
    </row>
    <row r="39" spans="3:13" x14ac:dyDescent="0.2">
      <c r="C39" s="3" t="s">
        <v>103</v>
      </c>
      <c r="D39" s="41"/>
      <c r="E39" s="41"/>
      <c r="F39" s="41"/>
      <c r="G39" s="3" t="s">
        <v>3</v>
      </c>
      <c r="H39" s="3" t="s">
        <v>3</v>
      </c>
      <c r="I39" s="3">
        <v>-4.3999999999999997E-2</v>
      </c>
      <c r="J39" s="3">
        <v>-0.65</v>
      </c>
      <c r="K39" s="3">
        <v>0.61</v>
      </c>
      <c r="L39" s="3">
        <v>0.39</v>
      </c>
      <c r="M39" s="3">
        <v>0.47</v>
      </c>
    </row>
    <row r="40" spans="3:13" x14ac:dyDescent="0.2">
      <c r="C40" s="3" t="s">
        <v>104</v>
      </c>
      <c r="D40" s="41"/>
      <c r="E40" s="41"/>
      <c r="F40" s="41"/>
      <c r="G40" s="3" t="s">
        <v>3</v>
      </c>
      <c r="H40" s="3" t="s">
        <v>3</v>
      </c>
      <c r="I40" s="3">
        <v>43.345999999999997</v>
      </c>
      <c r="J40" s="3">
        <v>82.646000000000001</v>
      </c>
      <c r="K40" s="3">
        <v>115.456</v>
      </c>
      <c r="L40" s="3">
        <v>148.02500000000001</v>
      </c>
      <c r="M40" s="3">
        <v>155.95099999999999</v>
      </c>
    </row>
    <row r="41" spans="3:13" x14ac:dyDescent="0.2">
      <c r="C41" t="s">
        <v>105</v>
      </c>
      <c r="G41" t="s">
        <v>3</v>
      </c>
      <c r="H41" t="s">
        <v>3</v>
      </c>
      <c r="I41">
        <v>43.345999999999997</v>
      </c>
      <c r="J41">
        <v>82.646000000000001</v>
      </c>
      <c r="K41">
        <v>115.456</v>
      </c>
      <c r="L41">
        <v>148.02500000000001</v>
      </c>
      <c r="M41">
        <v>155.95099999999999</v>
      </c>
    </row>
    <row r="42" spans="3:13" x14ac:dyDescent="0.2">
      <c r="C42" s="3"/>
      <c r="D42" s="41"/>
      <c r="E42" s="41"/>
      <c r="F42" s="41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106</v>
      </c>
      <c r="D43" s="41"/>
      <c r="E43" s="41"/>
      <c r="F43" s="41"/>
      <c r="G43" s="3">
        <v>0</v>
      </c>
      <c r="H43" s="3">
        <v>39.93</v>
      </c>
      <c r="I43" s="3">
        <v>43.884</v>
      </c>
      <c r="J43" s="3">
        <v>60.286000000000001</v>
      </c>
      <c r="K43" s="3">
        <v>122.352</v>
      </c>
      <c r="L43" s="3">
        <v>156.15</v>
      </c>
      <c r="M43" s="3">
        <v>159.99100000000001</v>
      </c>
    </row>
    <row r="44" spans="3:13" x14ac:dyDescent="0.2">
      <c r="C44" s="3" t="s">
        <v>107</v>
      </c>
      <c r="D44" s="41"/>
      <c r="E44" s="41"/>
      <c r="F44" s="41"/>
      <c r="G44" s="3">
        <v>-6.069</v>
      </c>
      <c r="H44" s="3">
        <v>-36.055</v>
      </c>
      <c r="I44" s="3">
        <v>-5.7469999999999999</v>
      </c>
      <c r="J44" s="3">
        <v>5.806</v>
      </c>
      <c r="K44" s="3">
        <v>54.112000000000002</v>
      </c>
      <c r="L44" s="3">
        <v>87.775999999999996</v>
      </c>
      <c r="M44" s="3">
        <v>86.798000000000002</v>
      </c>
    </row>
    <row r="45" spans="3:13" x14ac:dyDescent="0.2">
      <c r="C45" s="3"/>
      <c r="D45" s="41"/>
      <c r="E45" s="41"/>
      <c r="F45" s="41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108</v>
      </c>
      <c r="D46" s="41"/>
      <c r="E46" s="41"/>
      <c r="F46" s="41"/>
      <c r="G46" s="3" t="s">
        <v>3</v>
      </c>
      <c r="H46" s="3">
        <v>51.533000000000001</v>
      </c>
      <c r="I46" s="3">
        <v>58.750999999999998</v>
      </c>
      <c r="J46" s="3">
        <v>76.802999999999997</v>
      </c>
      <c r="K46" s="3">
        <v>143.25899999999999</v>
      </c>
      <c r="L46" s="3">
        <v>190.21199999999999</v>
      </c>
      <c r="M46" s="3">
        <v>205.64500000000001</v>
      </c>
    </row>
    <row r="47" spans="3:13" x14ac:dyDescent="0.2">
      <c r="C47" s="3" t="s">
        <v>109</v>
      </c>
      <c r="D47" s="41"/>
      <c r="E47" s="41"/>
      <c r="F47" s="41"/>
      <c r="G47" s="3">
        <v>-8.9730000000000008</v>
      </c>
      <c r="H47" s="3">
        <v>-36.055</v>
      </c>
      <c r="I47" s="3">
        <v>-5.7469999999999999</v>
      </c>
      <c r="J47" s="3">
        <v>-40.366</v>
      </c>
      <c r="K47" s="3">
        <v>44.106000000000002</v>
      </c>
      <c r="L47" s="3">
        <v>86.929000000000002</v>
      </c>
      <c r="M47" s="3">
        <v>86.798000000000002</v>
      </c>
    </row>
    <row r="48" spans="3:13" x14ac:dyDescent="0.2">
      <c r="C48" s="3" t="s">
        <v>110</v>
      </c>
      <c r="D48" s="41"/>
      <c r="E48" s="41"/>
      <c r="F48" s="41"/>
      <c r="G48" s="3">
        <v>-6.069</v>
      </c>
      <c r="H48" s="3">
        <v>-36.055</v>
      </c>
      <c r="I48" s="3">
        <v>-5.7469999999999999</v>
      </c>
      <c r="J48" s="3">
        <v>5.806</v>
      </c>
      <c r="K48" s="3">
        <v>54.112000000000002</v>
      </c>
      <c r="L48" s="3">
        <v>87.775999999999996</v>
      </c>
      <c r="M48" s="3">
        <v>86.798000000000002</v>
      </c>
    </row>
    <row r="49" spans="3:13" x14ac:dyDescent="0.2">
      <c r="C49" s="3"/>
      <c r="D49" s="41"/>
      <c r="E49" s="41"/>
      <c r="F49" s="41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41"/>
      <c r="F50" s="41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41"/>
      <c r="F51" s="41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41"/>
      <c r="F53" s="41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41"/>
      <c r="F55" s="41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41"/>
      <c r="F56" s="41"/>
      <c r="G56" s="3"/>
      <c r="H56" s="3"/>
      <c r="I56" s="3"/>
      <c r="J56" s="3"/>
      <c r="K56" s="3"/>
      <c r="L56" s="3"/>
      <c r="M56" s="3"/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33E2-29BC-4037-A0B4-94B2DEDA6ED3}">
  <dimension ref="C2:N56"/>
  <sheetViews>
    <sheetView workbookViewId="0">
      <selection activeCell="M30" sqref="M30"/>
    </sheetView>
  </sheetViews>
  <sheetFormatPr defaultRowHeight="12.75" x14ac:dyDescent="0.2"/>
  <cols>
    <col min="1" max="2" width="2" customWidth="1"/>
    <col min="3" max="3" width="25" customWidth="1"/>
    <col min="4" max="6" width="9.5703125" style="39" customWidth="1"/>
    <col min="15" max="16" width="2" customWidth="1"/>
  </cols>
  <sheetData>
    <row r="2" spans="3:14" ht="26.25" x14ac:dyDescent="0.4">
      <c r="C2" s="4" t="s">
        <v>0</v>
      </c>
      <c r="D2" s="4"/>
      <c r="E2" s="4"/>
      <c r="F2" s="4"/>
      <c r="G2" s="5"/>
      <c r="H2" s="5"/>
    </row>
    <row r="3" spans="3:14" x14ac:dyDescent="0.2">
      <c r="C3" s="1" t="s">
        <v>1</v>
      </c>
      <c r="D3" s="40"/>
      <c r="E3" s="40"/>
      <c r="F3" s="40"/>
    </row>
    <row r="6" spans="3:14" ht="15" x14ac:dyDescent="0.25">
      <c r="C6" s="6" t="s">
        <v>111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</row>
    <row r="8" spans="3:14" x14ac:dyDescent="0.2">
      <c r="C8" s="3" t="s">
        <v>3</v>
      </c>
      <c r="D8" s="41"/>
      <c r="E8" s="41"/>
      <c r="F8" s="41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4" x14ac:dyDescent="0.2">
      <c r="C10" s="3" t="s">
        <v>11</v>
      </c>
      <c r="D10" s="41">
        <v>2013</v>
      </c>
      <c r="E10" s="41">
        <v>2014</v>
      </c>
      <c r="F10" s="41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4" x14ac:dyDescent="0.2">
      <c r="C12" s="3" t="s">
        <v>99</v>
      </c>
      <c r="D12" s="41"/>
      <c r="E12" s="41"/>
      <c r="F12" s="41"/>
      <c r="G12" s="3">
        <v>-8.8330000000000002</v>
      </c>
      <c r="H12" s="3">
        <v>-36.463000000000001</v>
      </c>
      <c r="I12" s="3">
        <v>-4.3999999999999997E-2</v>
      </c>
      <c r="J12" s="3">
        <v>-17.858000000000001</v>
      </c>
      <c r="K12" s="3">
        <v>70.701999999999998</v>
      </c>
      <c r="L12" s="3">
        <v>57.57</v>
      </c>
      <c r="M12" s="3">
        <v>74.584000000000003</v>
      </c>
    </row>
    <row r="13" spans="3:14" x14ac:dyDescent="0.2">
      <c r="C13" s="3" t="s">
        <v>112</v>
      </c>
      <c r="D13" s="41"/>
      <c r="E13" s="41"/>
      <c r="F13" s="41"/>
      <c r="G13" s="3" t="s">
        <v>3</v>
      </c>
      <c r="H13" s="3">
        <v>75.984999999999999</v>
      </c>
      <c r="I13" s="3">
        <v>49.631</v>
      </c>
      <c r="J13" s="3">
        <v>54.481000000000002</v>
      </c>
      <c r="K13" s="3">
        <v>68.239999999999995</v>
      </c>
      <c r="L13" s="3">
        <v>68.373999999999995</v>
      </c>
      <c r="M13" s="3">
        <v>73.192999999999998</v>
      </c>
    </row>
    <row r="14" spans="3:14" x14ac:dyDescent="0.2">
      <c r="C14" s="3" t="s">
        <v>113</v>
      </c>
      <c r="D14" s="41"/>
      <c r="E14" s="41"/>
      <c r="F14" s="41"/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4" x14ac:dyDescent="0.2">
      <c r="C15" s="3" t="s">
        <v>114</v>
      </c>
      <c r="D15" s="41"/>
      <c r="E15" s="41"/>
      <c r="F15" s="41"/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>
        <v>2.9550000000000001</v>
      </c>
      <c r="M15" s="3">
        <v>6.843</v>
      </c>
    </row>
    <row r="16" spans="3:14" x14ac:dyDescent="0.2">
      <c r="C16" s="3" t="s">
        <v>115</v>
      </c>
      <c r="D16" s="41"/>
      <c r="E16" s="41"/>
      <c r="F16" s="41"/>
      <c r="G16" s="3">
        <v>-0.36599999999999999</v>
      </c>
      <c r="H16" s="3">
        <v>-9.3870000000000005</v>
      </c>
      <c r="I16" s="3" t="s">
        <v>3</v>
      </c>
      <c r="J16" s="3">
        <v>2.4500000000000002</v>
      </c>
      <c r="K16" s="3">
        <v>-1.232</v>
      </c>
      <c r="L16" s="3">
        <v>3.01</v>
      </c>
      <c r="M16" s="3">
        <v>-6.5369999999999999</v>
      </c>
    </row>
    <row r="17" spans="3:13" x14ac:dyDescent="0.2">
      <c r="C17" s="3" t="s">
        <v>116</v>
      </c>
      <c r="D17" s="41"/>
      <c r="E17" s="41"/>
      <c r="F17" s="41"/>
      <c r="G17" s="3" t="s">
        <v>3</v>
      </c>
      <c r="H17" s="3">
        <v>-1.1040000000000001</v>
      </c>
      <c r="I17" s="3" t="s">
        <v>3</v>
      </c>
      <c r="J17" s="3">
        <v>3.6019999999999999</v>
      </c>
      <c r="K17" s="3">
        <v>0.28999999999999998</v>
      </c>
      <c r="L17" s="3">
        <v>-0.371</v>
      </c>
      <c r="M17" s="3">
        <v>0.39700000000000002</v>
      </c>
    </row>
    <row r="18" spans="3:13" x14ac:dyDescent="0.2">
      <c r="C18" s="3" t="s">
        <v>117</v>
      </c>
      <c r="D18" s="41"/>
      <c r="E18" s="41"/>
      <c r="F18" s="41"/>
      <c r="G18" s="3" t="s">
        <v>3</v>
      </c>
      <c r="H18" s="3" t="s">
        <v>3</v>
      </c>
      <c r="I18" s="3">
        <v>-5.9619999999999997</v>
      </c>
      <c r="J18" s="3">
        <v>-3.6320000000000001</v>
      </c>
      <c r="K18" s="3">
        <v>-5.3470000000000004</v>
      </c>
      <c r="L18" s="3">
        <v>-3.3980000000000001</v>
      </c>
      <c r="M18" s="3">
        <v>1.5249999999999999</v>
      </c>
    </row>
    <row r="19" spans="3:13" x14ac:dyDescent="0.2">
      <c r="C19" t="s">
        <v>118</v>
      </c>
      <c r="G19">
        <v>2.5470000000000002</v>
      </c>
      <c r="H19">
        <v>5.0810000000000004</v>
      </c>
      <c r="I19">
        <v>-5.5119999999999996</v>
      </c>
      <c r="J19">
        <v>12.529</v>
      </c>
      <c r="K19">
        <v>-25.291</v>
      </c>
      <c r="L19">
        <v>23.620999999999999</v>
      </c>
      <c r="M19">
        <v>10.271000000000001</v>
      </c>
    </row>
    <row r="20" spans="3:13" x14ac:dyDescent="0.2">
      <c r="C20" s="3" t="s">
        <v>119</v>
      </c>
      <c r="D20" s="41"/>
      <c r="E20" s="41"/>
      <c r="F20" s="41"/>
      <c r="G20" s="3">
        <v>-6.6529999999999996</v>
      </c>
      <c r="H20" s="3">
        <v>34.112000000000002</v>
      </c>
      <c r="I20" s="3">
        <v>38.113</v>
      </c>
      <c r="J20" s="3">
        <v>51.572000000000003</v>
      </c>
      <c r="K20" s="3">
        <v>107.363</v>
      </c>
      <c r="L20" s="3">
        <v>151.76300000000001</v>
      </c>
      <c r="M20" s="3">
        <v>160.27500000000001</v>
      </c>
    </row>
    <row r="21" spans="3:13" x14ac:dyDescent="0.2">
      <c r="C21" s="3"/>
      <c r="D21" s="41"/>
      <c r="E21" s="41"/>
      <c r="F21" s="41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120</v>
      </c>
      <c r="D22" s="41"/>
      <c r="E22" s="41"/>
      <c r="F22" s="41"/>
      <c r="G22" s="3">
        <v>-807.26599999999996</v>
      </c>
      <c r="H22" s="3">
        <v>-257.53100000000001</v>
      </c>
      <c r="I22" s="3">
        <v>-355.86399999999998</v>
      </c>
      <c r="J22" s="3">
        <v>-223.97800000000001</v>
      </c>
      <c r="K22" s="3">
        <v>-928.46199999999999</v>
      </c>
      <c r="L22" s="3">
        <v>-64.823999999999998</v>
      </c>
      <c r="M22" s="3">
        <v>-70.784999999999997</v>
      </c>
    </row>
    <row r="23" spans="3:13" x14ac:dyDescent="0.2">
      <c r="C23" s="3" t="s">
        <v>121</v>
      </c>
      <c r="D23" s="41"/>
      <c r="E23" s="41"/>
      <c r="F23" s="41"/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122</v>
      </c>
      <c r="D24" s="41"/>
      <c r="E24" s="41"/>
      <c r="F24" s="41"/>
      <c r="G24" s="3">
        <v>-0.252</v>
      </c>
      <c r="H24" s="3">
        <v>-15.004</v>
      </c>
      <c r="I24" s="3">
        <v>134.096</v>
      </c>
      <c r="J24" s="3">
        <v>50.12</v>
      </c>
      <c r="K24" s="3">
        <v>99.284000000000006</v>
      </c>
      <c r="L24" s="3">
        <v>3.9430000000000001</v>
      </c>
      <c r="M24" s="3">
        <v>4.5549999999999997</v>
      </c>
    </row>
    <row r="25" spans="3:13" x14ac:dyDescent="0.2">
      <c r="C25" s="3" t="s">
        <v>123</v>
      </c>
      <c r="D25" s="41"/>
      <c r="E25" s="41"/>
      <c r="F25" s="41"/>
      <c r="G25" s="3">
        <v>-807.51800000000003</v>
      </c>
      <c r="H25" s="3">
        <v>-272.53500000000003</v>
      </c>
      <c r="I25" s="3">
        <v>-221.768</v>
      </c>
      <c r="J25" s="3">
        <v>-173.857</v>
      </c>
      <c r="K25" s="3">
        <v>-829.178</v>
      </c>
      <c r="L25" s="3">
        <v>-60.881</v>
      </c>
      <c r="M25" s="3">
        <v>-66.23</v>
      </c>
    </row>
    <row r="26" spans="3:13" x14ac:dyDescent="0.2">
      <c r="C26" s="3"/>
      <c r="D26" s="41"/>
      <c r="E26" s="41"/>
      <c r="F26" s="41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124</v>
      </c>
      <c r="D27" s="41"/>
      <c r="E27" s="41"/>
      <c r="F27" s="41"/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>
        <v>-18.763000000000002</v>
      </c>
      <c r="M27" s="3">
        <v>-41.167999999999999</v>
      </c>
    </row>
    <row r="28" spans="3:13" x14ac:dyDescent="0.2">
      <c r="C28" t="s">
        <v>125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126</v>
      </c>
      <c r="D29" s="41"/>
      <c r="E29" s="41"/>
      <c r="F29" s="41"/>
      <c r="G29" s="3" t="s">
        <v>3</v>
      </c>
      <c r="H29" s="3" t="s">
        <v>3</v>
      </c>
      <c r="I29" s="3">
        <v>193.827</v>
      </c>
      <c r="J29" s="3">
        <v>71.417000000000002</v>
      </c>
      <c r="K29" s="3">
        <v>417.35399999999998</v>
      </c>
      <c r="L29" s="3">
        <v>55.639000000000003</v>
      </c>
      <c r="M29" s="3" t="s">
        <v>3</v>
      </c>
    </row>
    <row r="30" spans="3:13" x14ac:dyDescent="0.2">
      <c r="C30" s="3" t="s">
        <v>127</v>
      </c>
      <c r="D30" s="41"/>
      <c r="E30" s="41"/>
      <c r="F30" s="41"/>
      <c r="G30" s="42">
        <v>-31.395</v>
      </c>
      <c r="H30" s="42">
        <v>-31.395</v>
      </c>
      <c r="I30" s="3">
        <v>-31.395</v>
      </c>
      <c r="J30" s="3">
        <v>-152.149</v>
      </c>
      <c r="K30" s="3">
        <v>-140.244</v>
      </c>
      <c r="L30" s="3">
        <v>-403.38499999999999</v>
      </c>
      <c r="M30" s="42">
        <f>(L30+K30)/2</f>
        <v>-271.81450000000001</v>
      </c>
    </row>
    <row r="31" spans="3:13" x14ac:dyDescent="0.2">
      <c r="C31" s="3" t="s">
        <v>128</v>
      </c>
      <c r="D31" s="41"/>
      <c r="E31" s="41"/>
      <c r="F31" s="41"/>
      <c r="G31" s="3" t="s">
        <v>3</v>
      </c>
      <c r="H31" s="3" t="s">
        <v>3</v>
      </c>
      <c r="I31" s="3">
        <v>-222.256</v>
      </c>
      <c r="J31" s="3" t="s">
        <v>3</v>
      </c>
      <c r="K31" s="3" t="s">
        <v>3</v>
      </c>
      <c r="L31" s="3">
        <v>-2.1230000000000002</v>
      </c>
      <c r="M31" s="3">
        <v>-5.5880000000000001</v>
      </c>
    </row>
    <row r="32" spans="3:13" x14ac:dyDescent="0.2">
      <c r="C32" s="3" t="s">
        <v>129</v>
      </c>
      <c r="D32" s="41"/>
      <c r="E32" s="41"/>
      <c r="F32" s="41"/>
      <c r="G32" s="3">
        <v>816.02300000000002</v>
      </c>
      <c r="H32" s="3">
        <v>241.69499999999999</v>
      </c>
      <c r="I32" s="3">
        <v>251.91499999999999</v>
      </c>
      <c r="J32" s="3">
        <v>204.83799999999999</v>
      </c>
      <c r="K32" s="3">
        <v>457.23899999999998</v>
      </c>
      <c r="L32" s="3">
        <v>303.08499999999998</v>
      </c>
      <c r="M32" s="3">
        <v>-5.71</v>
      </c>
    </row>
    <row r="33" spans="3:13" x14ac:dyDescent="0.2">
      <c r="C33" s="3" t="s">
        <v>130</v>
      </c>
      <c r="D33" s="41"/>
      <c r="E33" s="41"/>
      <c r="F33" s="41"/>
      <c r="G33" s="3">
        <v>816.02300000000002</v>
      </c>
      <c r="H33" s="3">
        <v>241.69499999999999</v>
      </c>
      <c r="I33" s="3">
        <v>192.09200000000001</v>
      </c>
      <c r="J33" s="3">
        <v>124.10599999999999</v>
      </c>
      <c r="K33" s="3">
        <v>734.34900000000005</v>
      </c>
      <c r="L33" s="3">
        <v>-65.546999999999997</v>
      </c>
      <c r="M33" s="3">
        <v>-52.466000000000001</v>
      </c>
    </row>
    <row r="34" spans="3:13" x14ac:dyDescent="0.2">
      <c r="C34" s="3"/>
      <c r="D34" s="41"/>
      <c r="E34" s="41"/>
      <c r="F34" s="41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131</v>
      </c>
      <c r="D35" s="41"/>
      <c r="E35" s="41"/>
      <c r="F35" s="41"/>
      <c r="G35" s="3" t="s">
        <v>3</v>
      </c>
      <c r="H35" s="3" t="s">
        <v>3</v>
      </c>
      <c r="I35" s="3">
        <v>3.9940000000000002</v>
      </c>
      <c r="J35" s="3">
        <v>12.738</v>
      </c>
      <c r="K35" s="3">
        <v>13.981999999999999</v>
      </c>
      <c r="L35" s="3">
        <v>26.259</v>
      </c>
      <c r="M35" s="3">
        <v>51.430999999999997</v>
      </c>
    </row>
    <row r="36" spans="3:13" x14ac:dyDescent="0.2">
      <c r="C36" t="s">
        <v>132</v>
      </c>
      <c r="G36" t="s">
        <v>3</v>
      </c>
      <c r="H36" t="s">
        <v>3</v>
      </c>
      <c r="I36">
        <v>-3.5000000000000003E-2</v>
      </c>
      <c r="J36">
        <v>4.3999999999999997E-2</v>
      </c>
      <c r="K36">
        <v>2.3E-2</v>
      </c>
      <c r="L36" t="s">
        <v>3</v>
      </c>
      <c r="M36">
        <v>-0.38500000000000001</v>
      </c>
    </row>
    <row r="37" spans="3:13" x14ac:dyDescent="0.2">
      <c r="C37" s="3" t="s">
        <v>133</v>
      </c>
      <c r="D37" s="41"/>
      <c r="E37" s="41"/>
      <c r="F37" s="41"/>
      <c r="G37" s="3" t="s">
        <v>3</v>
      </c>
      <c r="H37" s="3" t="s">
        <v>3</v>
      </c>
      <c r="I37" s="3">
        <v>8.7789999999999999</v>
      </c>
      <c r="J37" s="3">
        <v>1.2</v>
      </c>
      <c r="K37" s="3">
        <v>12.254</v>
      </c>
      <c r="L37" s="3">
        <v>25.172000000000001</v>
      </c>
      <c r="M37" s="3">
        <v>45.216999999999999</v>
      </c>
    </row>
    <row r="38" spans="3:13" x14ac:dyDescent="0.2">
      <c r="C38" s="3" t="s">
        <v>134</v>
      </c>
      <c r="D38" s="41"/>
      <c r="E38" s="41"/>
      <c r="F38" s="41"/>
      <c r="G38" s="3" t="s">
        <v>3</v>
      </c>
      <c r="H38" s="3">
        <v>3.9940000000000002</v>
      </c>
      <c r="I38" s="3">
        <v>12.738</v>
      </c>
      <c r="J38" s="3">
        <v>13.981999999999999</v>
      </c>
      <c r="K38" s="3">
        <v>26.259</v>
      </c>
      <c r="L38" s="3">
        <v>51.430999999999997</v>
      </c>
      <c r="M38" s="3">
        <v>96.263000000000005</v>
      </c>
    </row>
    <row r="39" spans="3:13" x14ac:dyDescent="0.2">
      <c r="C39" s="3"/>
      <c r="D39" s="41"/>
      <c r="E39" s="41"/>
      <c r="F39" s="41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135</v>
      </c>
      <c r="D40" s="41"/>
      <c r="E40" s="41"/>
      <c r="F40" s="41"/>
      <c r="G40" s="3">
        <v>-813.91899999999998</v>
      </c>
      <c r="H40" s="3">
        <v>-223.41900000000001</v>
      </c>
      <c r="I40" s="3">
        <v>-317.75099999999998</v>
      </c>
      <c r="J40" s="3">
        <v>-172.40600000000001</v>
      </c>
      <c r="K40" s="3">
        <v>-821.09900000000005</v>
      </c>
      <c r="L40" s="3">
        <v>86.938999999999993</v>
      </c>
      <c r="M40" s="3">
        <v>89.491</v>
      </c>
    </row>
    <row r="41" spans="3:13" x14ac:dyDescent="0.2">
      <c r="C41" t="s">
        <v>136</v>
      </c>
      <c r="G41" t="s">
        <v>3</v>
      </c>
      <c r="H41" t="s">
        <v>3</v>
      </c>
      <c r="I41">
        <v>3.3780000000000001</v>
      </c>
      <c r="J41">
        <v>10.625999999999999</v>
      </c>
      <c r="K41">
        <v>12.481999999999999</v>
      </c>
      <c r="L41">
        <v>6.87</v>
      </c>
      <c r="M41">
        <v>3.2130000000000001</v>
      </c>
    </row>
    <row r="42" spans="3:13" x14ac:dyDescent="0.2">
      <c r="C42" s="3"/>
      <c r="D42" s="41"/>
      <c r="E42" s="41"/>
      <c r="F42" s="41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41"/>
      <c r="E43" s="41"/>
      <c r="F43" s="41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41"/>
      <c r="E44" s="41"/>
      <c r="F44" s="41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41"/>
      <c r="E45" s="41"/>
      <c r="F45" s="41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41"/>
      <c r="E46" s="41"/>
      <c r="F46" s="41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41"/>
      <c r="E47" s="41"/>
      <c r="F47" s="41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41"/>
      <c r="E48" s="41"/>
      <c r="F48" s="41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41"/>
      <c r="E49" s="41"/>
      <c r="F49" s="41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41"/>
      <c r="F50" s="41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41"/>
      <c r="F51" s="41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41"/>
      <c r="F53" s="41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41"/>
      <c r="F55" s="41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41"/>
      <c r="F56" s="41"/>
      <c r="G56" s="3"/>
      <c r="H56" s="3"/>
      <c r="I56" s="3"/>
      <c r="J56" s="3"/>
      <c r="K56" s="3"/>
      <c r="L56" s="3"/>
      <c r="M56" s="3"/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DB1B-97A7-4414-8CA4-92B56FF66FEA}">
  <dimension ref="C2:N56"/>
  <sheetViews>
    <sheetView workbookViewId="0">
      <selection activeCell="F1" sqref="D1:F1048576"/>
    </sheetView>
  </sheetViews>
  <sheetFormatPr defaultRowHeight="12.75" x14ac:dyDescent="0.2"/>
  <cols>
    <col min="1" max="2" width="2" customWidth="1"/>
    <col min="3" max="3" width="25" customWidth="1"/>
    <col min="4" max="6" width="8.5703125" style="39" customWidth="1"/>
    <col min="15" max="16" width="2" customWidth="1"/>
  </cols>
  <sheetData>
    <row r="2" spans="3:14" ht="26.25" x14ac:dyDescent="0.4">
      <c r="C2" s="4" t="s">
        <v>0</v>
      </c>
      <c r="D2" s="4"/>
      <c r="E2" s="4"/>
      <c r="F2" s="4"/>
      <c r="G2" s="5"/>
      <c r="H2" s="5"/>
    </row>
    <row r="3" spans="3:14" x14ac:dyDescent="0.2">
      <c r="C3" s="1" t="s">
        <v>1</v>
      </c>
      <c r="D3" s="40"/>
      <c r="E3" s="40"/>
      <c r="F3" s="40"/>
    </row>
    <row r="6" spans="3:14" ht="15" x14ac:dyDescent="0.25">
      <c r="C6" s="6" t="s">
        <v>137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</row>
    <row r="8" spans="3:14" x14ac:dyDescent="0.2">
      <c r="C8" s="3" t="s">
        <v>3</v>
      </c>
      <c r="D8" s="41"/>
      <c r="E8" s="41"/>
      <c r="F8" s="41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4" x14ac:dyDescent="0.2">
      <c r="C10" s="3" t="s">
        <v>11</v>
      </c>
      <c r="D10" s="41">
        <v>2013</v>
      </c>
      <c r="E10" s="41">
        <v>2014</v>
      </c>
      <c r="F10" s="41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4" x14ac:dyDescent="0.2">
      <c r="C12" s="3" t="s">
        <v>138</v>
      </c>
      <c r="D12" s="41"/>
      <c r="E12" s="41"/>
      <c r="F12" s="41"/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>
        <v>15.19</v>
      </c>
      <c r="M12" s="3">
        <v>18.75</v>
      </c>
    </row>
    <row r="13" spans="3:14" x14ac:dyDescent="0.2">
      <c r="C13" s="3" t="s">
        <v>139</v>
      </c>
      <c r="D13" s="41"/>
      <c r="E13" s="41"/>
      <c r="F13" s="41"/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140</v>
      </c>
      <c r="M13" s="3" t="s">
        <v>141</v>
      </c>
    </row>
    <row r="14" spans="3:14" x14ac:dyDescent="0.2">
      <c r="C14" s="3"/>
      <c r="D14" s="41"/>
      <c r="E14" s="41"/>
      <c r="F14" s="41"/>
      <c r="G14" s="3"/>
      <c r="H14" s="3"/>
      <c r="I14" s="3"/>
      <c r="J14" s="3"/>
      <c r="K14" s="3"/>
      <c r="L14" s="3"/>
      <c r="M14" s="3"/>
    </row>
    <row r="15" spans="3:14" x14ac:dyDescent="0.2">
      <c r="C15" s="3" t="s">
        <v>142</v>
      </c>
      <c r="D15" s="41"/>
      <c r="E15" s="41"/>
      <c r="F15" s="41"/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143</v>
      </c>
      <c r="M15" s="3" t="s">
        <v>144</v>
      </c>
    </row>
    <row r="16" spans="3:14" x14ac:dyDescent="0.2">
      <c r="C16" s="3" t="s">
        <v>145</v>
      </c>
      <c r="D16" s="41"/>
      <c r="E16" s="41"/>
      <c r="F16" s="41"/>
      <c r="G16" s="3" t="s">
        <v>146</v>
      </c>
      <c r="H16" s="3" t="s">
        <v>146</v>
      </c>
      <c r="I16" s="3" t="s">
        <v>146</v>
      </c>
      <c r="J16" s="3" t="s">
        <v>146</v>
      </c>
      <c r="K16" s="3" t="s">
        <v>146</v>
      </c>
      <c r="L16" s="3" t="s">
        <v>143</v>
      </c>
      <c r="M16" s="3" t="s">
        <v>147</v>
      </c>
    </row>
    <row r="17" spans="3:13" x14ac:dyDescent="0.2">
      <c r="C17" s="3" t="s">
        <v>148</v>
      </c>
      <c r="D17" s="41"/>
      <c r="E17" s="41"/>
      <c r="F17" s="41"/>
      <c r="G17" s="3" t="s">
        <v>146</v>
      </c>
      <c r="H17" s="3" t="s">
        <v>146</v>
      </c>
      <c r="I17" s="3" t="s">
        <v>146</v>
      </c>
      <c r="J17" s="3" t="s">
        <v>146</v>
      </c>
      <c r="K17" s="3" t="s">
        <v>146</v>
      </c>
      <c r="L17" s="3" t="s">
        <v>149</v>
      </c>
      <c r="M17" s="3" t="s">
        <v>150</v>
      </c>
    </row>
    <row r="18" spans="3:13" x14ac:dyDescent="0.2">
      <c r="C18" s="3" t="s">
        <v>151</v>
      </c>
      <c r="D18" s="41"/>
      <c r="E18" s="41"/>
      <c r="F18" s="41"/>
      <c r="G18" s="3" t="s">
        <v>146</v>
      </c>
      <c r="H18" s="3" t="s">
        <v>146</v>
      </c>
      <c r="I18" s="3" t="s">
        <v>146</v>
      </c>
      <c r="J18" s="3" t="s">
        <v>146</v>
      </c>
      <c r="K18" s="3" t="s">
        <v>146</v>
      </c>
      <c r="L18" s="3" t="s">
        <v>152</v>
      </c>
      <c r="M18" s="3" t="s">
        <v>153</v>
      </c>
    </row>
    <row r="19" spans="3:13" x14ac:dyDescent="0.2">
      <c r="C19" t="s">
        <v>154</v>
      </c>
      <c r="G19" t="s">
        <v>146</v>
      </c>
      <c r="H19" t="s">
        <v>146</v>
      </c>
      <c r="I19" t="s">
        <v>146</v>
      </c>
      <c r="J19" t="s">
        <v>146</v>
      </c>
      <c r="K19" t="s">
        <v>146</v>
      </c>
      <c r="L19" t="s">
        <v>155</v>
      </c>
      <c r="M19" t="s">
        <v>156</v>
      </c>
    </row>
    <row r="20" spans="3:13" x14ac:dyDescent="0.2">
      <c r="C20" s="3" t="s">
        <v>157</v>
      </c>
      <c r="D20" s="41"/>
      <c r="E20" s="41"/>
      <c r="F20" s="41"/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 t="s">
        <v>158</v>
      </c>
      <c r="M20" s="3" t="s">
        <v>159</v>
      </c>
    </row>
    <row r="21" spans="3:13" x14ac:dyDescent="0.2">
      <c r="C21" s="3" t="s">
        <v>160</v>
      </c>
      <c r="D21" s="41"/>
      <c r="E21" s="41"/>
      <c r="F21" s="41"/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 t="s">
        <v>161</v>
      </c>
      <c r="M21" s="3" t="s">
        <v>162</v>
      </c>
    </row>
    <row r="22" spans="3:13" x14ac:dyDescent="0.2">
      <c r="C22" s="3" t="s">
        <v>163</v>
      </c>
      <c r="D22" s="41"/>
      <c r="E22" s="41"/>
      <c r="F22" s="41"/>
      <c r="G22" s="3" t="s">
        <v>146</v>
      </c>
      <c r="H22" s="3" t="s">
        <v>146</v>
      </c>
      <c r="I22" s="3" t="s">
        <v>146</v>
      </c>
      <c r="J22" s="3" t="s">
        <v>146</v>
      </c>
      <c r="K22" s="3" t="s">
        <v>146</v>
      </c>
      <c r="L22" s="3" t="s">
        <v>164</v>
      </c>
      <c r="M22" s="3" t="s">
        <v>165</v>
      </c>
    </row>
    <row r="23" spans="3:13" x14ac:dyDescent="0.2">
      <c r="C23" s="3"/>
      <c r="D23" s="41"/>
      <c r="E23" s="41"/>
      <c r="F23" s="41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166</v>
      </c>
      <c r="D24" s="41"/>
      <c r="E24" s="41"/>
      <c r="F24" s="41"/>
      <c r="G24" s="3" t="s">
        <v>146</v>
      </c>
      <c r="H24" s="3" t="s">
        <v>146</v>
      </c>
      <c r="I24" s="3" t="s">
        <v>146</v>
      </c>
      <c r="J24" s="3" t="s">
        <v>146</v>
      </c>
      <c r="K24" s="3" t="s">
        <v>146</v>
      </c>
      <c r="L24" s="3" t="s">
        <v>167</v>
      </c>
      <c r="M24" s="3" t="s">
        <v>168</v>
      </c>
    </row>
    <row r="25" spans="3:13" x14ac:dyDescent="0.2">
      <c r="C25" s="3" t="s">
        <v>169</v>
      </c>
      <c r="D25" s="41"/>
      <c r="E25" s="41"/>
      <c r="F25" s="41"/>
      <c r="G25" s="3" t="s">
        <v>146</v>
      </c>
      <c r="H25" s="3" t="s">
        <v>146</v>
      </c>
      <c r="I25" s="3" t="s">
        <v>146</v>
      </c>
      <c r="J25" s="3" t="s">
        <v>170</v>
      </c>
      <c r="K25" s="3" t="s">
        <v>146</v>
      </c>
      <c r="L25" s="3" t="s">
        <v>171</v>
      </c>
      <c r="M25" s="3" t="s">
        <v>172</v>
      </c>
    </row>
    <row r="26" spans="3:13" x14ac:dyDescent="0.2">
      <c r="C26" s="3" t="s">
        <v>173</v>
      </c>
      <c r="D26" s="41"/>
      <c r="E26" s="41"/>
      <c r="F26" s="41"/>
      <c r="G26" s="3" t="s">
        <v>146</v>
      </c>
      <c r="H26" s="3" t="s">
        <v>146</v>
      </c>
      <c r="I26" s="3" t="s">
        <v>146</v>
      </c>
      <c r="J26" s="3" t="s">
        <v>170</v>
      </c>
      <c r="K26" s="3" t="s">
        <v>170</v>
      </c>
      <c r="L26" s="3" t="s">
        <v>174</v>
      </c>
      <c r="M26" s="3" t="s">
        <v>175</v>
      </c>
    </row>
    <row r="27" spans="3:13" x14ac:dyDescent="0.2">
      <c r="C27" s="3" t="s">
        <v>176</v>
      </c>
      <c r="D27" s="41"/>
      <c r="E27" s="41"/>
      <c r="F27" s="41"/>
      <c r="G27" s="3" t="s">
        <v>146</v>
      </c>
      <c r="H27" s="3" t="s">
        <v>146</v>
      </c>
      <c r="I27" s="3" t="s">
        <v>146</v>
      </c>
      <c r="J27" s="3" t="s">
        <v>170</v>
      </c>
      <c r="K27" s="3" t="s">
        <v>170</v>
      </c>
      <c r="L27" s="3" t="s">
        <v>177</v>
      </c>
      <c r="M27" s="3" t="s">
        <v>178</v>
      </c>
    </row>
    <row r="29" spans="3:13" x14ac:dyDescent="0.2">
      <c r="C29" s="3" t="s">
        <v>179</v>
      </c>
      <c r="D29" s="41"/>
      <c r="E29" s="41"/>
      <c r="F29" s="41"/>
      <c r="G29" s="3" t="s">
        <v>146</v>
      </c>
      <c r="H29" s="3" t="s">
        <v>146</v>
      </c>
      <c r="I29" s="3">
        <v>7.1</v>
      </c>
      <c r="J29" s="3" t="s">
        <v>146</v>
      </c>
      <c r="K29" s="3">
        <v>7.6</v>
      </c>
      <c r="L29" s="3">
        <v>158.80000000000001</v>
      </c>
      <c r="M29" s="3">
        <v>78.7</v>
      </c>
    </row>
    <row r="30" spans="3:13" x14ac:dyDescent="0.2">
      <c r="C30" s="3" t="s">
        <v>180</v>
      </c>
      <c r="D30" s="41"/>
      <c r="E30" s="41"/>
      <c r="F30" s="41"/>
      <c r="G30" s="3">
        <v>1</v>
      </c>
      <c r="H30" s="3">
        <v>4</v>
      </c>
      <c r="I30" s="3">
        <v>3</v>
      </c>
      <c r="J30" s="3">
        <v>6</v>
      </c>
      <c r="K30" s="3">
        <v>6</v>
      </c>
      <c r="L30" s="3">
        <v>6</v>
      </c>
      <c r="M30" s="3">
        <v>5</v>
      </c>
    </row>
    <row r="31" spans="3:13" x14ac:dyDescent="0.2">
      <c r="C31" s="3" t="s">
        <v>181</v>
      </c>
      <c r="D31" s="41"/>
      <c r="E31" s="41"/>
      <c r="F31" s="41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0.24030000000000001</v>
      </c>
      <c r="M31" s="3">
        <v>0.27079999999999999</v>
      </c>
    </row>
    <row r="32" spans="3:13" x14ac:dyDescent="0.2">
      <c r="C32" s="3" t="s">
        <v>182</v>
      </c>
      <c r="D32" s="41"/>
      <c r="E32" s="41"/>
      <c r="F32" s="41"/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183</v>
      </c>
      <c r="M32" s="3" t="s">
        <v>183</v>
      </c>
    </row>
    <row r="33" spans="3:13" x14ac:dyDescent="0.2">
      <c r="C33" s="3"/>
      <c r="D33" s="41"/>
      <c r="E33" s="41"/>
      <c r="F33" s="41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41"/>
      <c r="E34" s="41"/>
      <c r="F34" s="41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41"/>
      <c r="E35" s="41"/>
      <c r="F35" s="41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41"/>
      <c r="E37" s="41"/>
      <c r="F37" s="41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41"/>
      <c r="E38" s="41"/>
      <c r="F38" s="41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41"/>
      <c r="E39" s="41"/>
      <c r="F39" s="41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41"/>
      <c r="E40" s="41"/>
      <c r="F40" s="41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41"/>
      <c r="E42" s="41"/>
      <c r="F42" s="41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41"/>
      <c r="E43" s="41"/>
      <c r="F43" s="41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41"/>
      <c r="E44" s="41"/>
      <c r="F44" s="41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41"/>
      <c r="E45" s="41"/>
      <c r="F45" s="41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41"/>
      <c r="E46" s="41"/>
      <c r="F46" s="41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41"/>
      <c r="E47" s="41"/>
      <c r="F47" s="41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41"/>
      <c r="E48" s="41"/>
      <c r="F48" s="41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41"/>
      <c r="E49" s="41"/>
      <c r="F49" s="41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41"/>
      <c r="F50" s="41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41"/>
      <c r="F51" s="41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41"/>
      <c r="F53" s="41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41"/>
      <c r="F55" s="41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41"/>
      <c r="F56" s="41"/>
      <c r="G56" s="3"/>
      <c r="H56" s="3"/>
      <c r="I56" s="3"/>
      <c r="J56" s="3"/>
      <c r="K56" s="3"/>
      <c r="L56" s="3"/>
      <c r="M56" s="3"/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20EF-4553-43F6-AE62-108CEBEAC410}">
  <dimension ref="A3:BJ22"/>
  <sheetViews>
    <sheetView showGridLines="0" tabSelected="1" topLeftCell="AA1" workbookViewId="0">
      <selection activeCell="P26" sqref="P2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184</v>
      </c>
      <c r="C3" s="9"/>
      <c r="D3" s="9"/>
      <c r="E3" s="9"/>
      <c r="F3" s="9"/>
      <c r="H3" s="9" t="s">
        <v>185</v>
      </c>
      <c r="I3" s="9"/>
      <c r="J3" s="9"/>
      <c r="K3" s="9"/>
      <c r="L3" s="9"/>
      <c r="N3" s="11" t="s">
        <v>186</v>
      </c>
      <c r="O3" s="11"/>
      <c r="P3" s="11"/>
      <c r="Q3" s="11"/>
      <c r="R3" s="11"/>
      <c r="S3" s="11"/>
      <c r="T3" s="11"/>
      <c r="V3" s="9" t="s">
        <v>187</v>
      </c>
      <c r="W3" s="9"/>
      <c r="X3" s="9"/>
      <c r="Y3" s="9"/>
      <c r="AA3" s="9" t="s">
        <v>188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189</v>
      </c>
      <c r="C4" s="15" t="s">
        <v>190</v>
      </c>
      <c r="D4" s="14" t="s">
        <v>191</v>
      </c>
      <c r="E4" s="15" t="s">
        <v>192</v>
      </c>
      <c r="F4" s="14" t="s">
        <v>193</v>
      </c>
      <c r="H4" s="16" t="s">
        <v>194</v>
      </c>
      <c r="I4" s="17" t="s">
        <v>195</v>
      </c>
      <c r="J4" s="16" t="s">
        <v>196</v>
      </c>
      <c r="K4" s="17" t="s">
        <v>197</v>
      </c>
      <c r="L4" s="16" t="s">
        <v>198</v>
      </c>
      <c r="N4" s="18" t="s">
        <v>199</v>
      </c>
      <c r="O4" s="19" t="s">
        <v>200</v>
      </c>
      <c r="P4" s="18" t="s">
        <v>201</v>
      </c>
      <c r="Q4" s="19" t="s">
        <v>202</v>
      </c>
      <c r="R4" s="18" t="s">
        <v>203</v>
      </c>
      <c r="S4" s="19" t="s">
        <v>204</v>
      </c>
      <c r="T4" s="18" t="s">
        <v>205</v>
      </c>
      <c r="V4" s="19" t="s">
        <v>206</v>
      </c>
      <c r="W4" s="18" t="s">
        <v>207</v>
      </c>
      <c r="X4" s="19" t="s">
        <v>208</v>
      </c>
      <c r="Y4" s="18" t="s">
        <v>209</v>
      </c>
      <c r="AA4" s="20" t="s">
        <v>106</v>
      </c>
      <c r="AB4" s="21" t="s">
        <v>148</v>
      </c>
      <c r="AC4" s="20" t="s">
        <v>151</v>
      </c>
      <c r="AD4" s="21" t="s">
        <v>157</v>
      </c>
      <c r="AE4" s="20" t="s">
        <v>160</v>
      </c>
      <c r="AF4" s="21" t="s">
        <v>163</v>
      </c>
      <c r="AG4" s="20" t="s">
        <v>166</v>
      </c>
      <c r="AH4" s="21" t="s">
        <v>169</v>
      </c>
      <c r="AI4" s="20" t="s">
        <v>181</v>
      </c>
      <c r="AJ4" s="22"/>
      <c r="AK4" s="21" t="s">
        <v>179</v>
      </c>
      <c r="AL4" s="20" t="s">
        <v>180</v>
      </c>
    </row>
    <row r="5" spans="1:62" ht="63" x14ac:dyDescent="0.2">
      <c r="A5" s="23" t="s">
        <v>210</v>
      </c>
      <c r="B5" s="18" t="s">
        <v>211</v>
      </c>
      <c r="C5" s="24" t="s">
        <v>212</v>
      </c>
      <c r="D5" s="25" t="s">
        <v>213</v>
      </c>
      <c r="E5" s="19" t="s">
        <v>214</v>
      </c>
      <c r="F5" s="18" t="s">
        <v>211</v>
      </c>
      <c r="H5" s="19" t="s">
        <v>215</v>
      </c>
      <c r="I5" s="18" t="s">
        <v>216</v>
      </c>
      <c r="J5" s="19" t="s">
        <v>217</v>
      </c>
      <c r="K5" s="18" t="s">
        <v>218</v>
      </c>
      <c r="L5" s="19" t="s">
        <v>219</v>
      </c>
      <c r="N5" s="18" t="s">
        <v>220</v>
      </c>
      <c r="O5" s="19" t="s">
        <v>221</v>
      </c>
      <c r="P5" s="18" t="s">
        <v>222</v>
      </c>
      <c r="Q5" s="19" t="s">
        <v>223</v>
      </c>
      <c r="R5" s="18" t="s">
        <v>224</v>
      </c>
      <c r="S5" s="19" t="s">
        <v>225</v>
      </c>
      <c r="T5" s="18" t="s">
        <v>226</v>
      </c>
      <c r="V5" s="19" t="s">
        <v>227</v>
      </c>
      <c r="W5" s="18" t="s">
        <v>228</v>
      </c>
      <c r="X5" s="19" t="s">
        <v>229</v>
      </c>
      <c r="Y5" s="18" t="s">
        <v>230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#DIV/0!</v>
      </c>
      <c r="C7" s="31" t="e">
        <f>(sheet!D18-sheet!D15)/sheet!D35</f>
        <v>#DIV/0!</v>
      </c>
      <c r="D7" s="31" t="e">
        <f>sheet!D12/sheet!D35</f>
        <v>#DIV/0!</v>
      </c>
      <c r="E7" s="31" t="e">
        <f>Sheet2!D20/sheet!D35</f>
        <v>#DIV/0!</v>
      </c>
      <c r="F7" s="31" t="e">
        <f>sheet!D18/sheet!D35</f>
        <v>#DIV/0!</v>
      </c>
      <c r="G7" s="29"/>
      <c r="H7" s="32" t="e">
        <f>Sheet1!D33/sheet!D51</f>
        <v>#DIV/0!</v>
      </c>
      <c r="I7" s="32" t="e">
        <f>Sheet1!D33/Sheet1!D12</f>
        <v>#DIV/0!</v>
      </c>
      <c r="J7" s="32" t="e">
        <f>Sheet1!D12/sheet!D27</f>
        <v>#DIV/0!</v>
      </c>
      <c r="K7" s="32" t="e">
        <f>Sheet1!D30/sheet!D27</f>
        <v>#DIV/0!</v>
      </c>
      <c r="L7" s="32">
        <f>Sheet1!D38</f>
        <v>0</v>
      </c>
      <c r="M7" s="29"/>
      <c r="N7" s="32" t="e">
        <f>sheet!D40/sheet!D27</f>
        <v>#DIV/0!</v>
      </c>
      <c r="O7" s="32" t="e">
        <f>sheet!D51/sheet!D27</f>
        <v>#DIV/0!</v>
      </c>
      <c r="P7" s="32" t="e">
        <f>sheet!D40/sheet!D51</f>
        <v>#DIV/0!</v>
      </c>
      <c r="Q7" s="31" t="e">
        <f>Sheet1!D24/Sheet1!D26</f>
        <v>#DIV/0!</v>
      </c>
      <c r="R7" s="31" t="e">
        <f>ABS(Sheet2!D20/(Sheet1!D26+Sheet2!D30))</f>
        <v>#DIV/0!</v>
      </c>
      <c r="S7" s="31" t="e">
        <f>sheet!D40/Sheet1!D43</f>
        <v>#DIV/0!</v>
      </c>
      <c r="T7" s="31" t="e">
        <f>Sheet2!D20/sheet!D40</f>
        <v>#DIV/0!</v>
      </c>
      <c r="V7" s="31" t="e">
        <f>ABS(Sheet1!D15/sheet!D15)</f>
        <v>#DIV/0!</v>
      </c>
      <c r="W7" s="31" t="e">
        <f>Sheet1!D12/sheet!D14</f>
        <v>#DIV/0!</v>
      </c>
      <c r="X7" s="31" t="e">
        <f>Sheet1!D12/sheet!D27</f>
        <v>#DIV/0!</v>
      </c>
      <c r="Y7" s="31" t="e">
        <f>Sheet1!D12/(sheet!D18-sheet!D35)</f>
        <v>#DIV/0!</v>
      </c>
      <c r="AA7" s="17">
        <f>Sheet1!D43</f>
        <v>0</v>
      </c>
      <c r="AB7" s="17">
        <f>Sheet3!D17</f>
        <v>0</v>
      </c>
      <c r="AC7" s="17">
        <f>Sheet3!D18</f>
        <v>0</v>
      </c>
      <c r="AD7" s="17">
        <f>Sheet3!D20</f>
        <v>0</v>
      </c>
      <c r="AE7" s="17">
        <f>Sheet3!D21</f>
        <v>0</v>
      </c>
      <c r="AF7" s="17">
        <f>Sheet3!D22</f>
        <v>0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 t="e">
        <f>sheet!E18/sheet!E35</f>
        <v>#DIV/0!</v>
      </c>
      <c r="C8" s="34" t="e">
        <f>(sheet!E18-sheet!E15)/sheet!E35</f>
        <v>#DIV/0!</v>
      </c>
      <c r="D8" s="34" t="e">
        <f>sheet!E12/sheet!E35</f>
        <v>#DIV/0!</v>
      </c>
      <c r="E8" s="34" t="e">
        <f>Sheet2!E20/sheet!E35</f>
        <v>#DIV/0!</v>
      </c>
      <c r="F8" s="34" t="e">
        <f>sheet!E18/sheet!E35</f>
        <v>#DIV/0!</v>
      </c>
      <c r="G8" s="29"/>
      <c r="H8" s="35" t="e">
        <f>Sheet1!E33/sheet!E51</f>
        <v>#DIV/0!</v>
      </c>
      <c r="I8" s="35" t="e">
        <f>Sheet1!E33/Sheet1!E12</f>
        <v>#DIV/0!</v>
      </c>
      <c r="J8" s="35" t="e">
        <f>Sheet1!E12/sheet!E27</f>
        <v>#DIV/0!</v>
      </c>
      <c r="K8" s="35" t="e">
        <f>Sheet1!E30/sheet!E27</f>
        <v>#DIV/0!</v>
      </c>
      <c r="L8" s="35">
        <f>Sheet1!E38</f>
        <v>0</v>
      </c>
      <c r="M8" s="29"/>
      <c r="N8" s="35" t="e">
        <f>sheet!E40/sheet!E27</f>
        <v>#DIV/0!</v>
      </c>
      <c r="O8" s="35" t="e">
        <f>sheet!E51/sheet!E27</f>
        <v>#DIV/0!</v>
      </c>
      <c r="P8" s="35" t="e">
        <f>sheet!E40/sheet!E51</f>
        <v>#DIV/0!</v>
      </c>
      <c r="Q8" s="34" t="e">
        <f>Sheet1!E24/Sheet1!E26</f>
        <v>#DIV/0!</v>
      </c>
      <c r="R8" s="34" t="e">
        <f>ABS(Sheet2!E20/(Sheet1!E26+Sheet2!E30))</f>
        <v>#DIV/0!</v>
      </c>
      <c r="S8" s="34" t="e">
        <f>sheet!E40/Sheet1!E43</f>
        <v>#DIV/0!</v>
      </c>
      <c r="T8" s="34" t="e">
        <f>Sheet2!E20/sheet!E40</f>
        <v>#DIV/0!</v>
      </c>
      <c r="U8" s="12"/>
      <c r="V8" s="34" t="e">
        <f>ABS(Sheet1!E15/sheet!E15)</f>
        <v>#DIV/0!</v>
      </c>
      <c r="W8" s="34" t="e">
        <f>Sheet1!E12/sheet!E14</f>
        <v>#DIV/0!</v>
      </c>
      <c r="X8" s="34" t="e">
        <f>Sheet1!E12/sheet!E27</f>
        <v>#DIV/0!</v>
      </c>
      <c r="Y8" s="34" t="e">
        <f>Sheet1!E12/(sheet!E18-sheet!E35)</f>
        <v>#DIV/0!</v>
      </c>
      <c r="Z8" s="12"/>
      <c r="AA8" s="36">
        <f>Sheet1!E43</f>
        <v>0</v>
      </c>
      <c r="AB8" s="36">
        <f>Sheet3!E17</f>
        <v>0</v>
      </c>
      <c r="AC8" s="36">
        <f>Sheet3!E18</f>
        <v>0</v>
      </c>
      <c r="AD8" s="36">
        <f>Sheet3!E20</f>
        <v>0</v>
      </c>
      <c r="AE8" s="36">
        <f>Sheet3!E21</f>
        <v>0</v>
      </c>
      <c r="AF8" s="36">
        <f>Sheet3!E22</f>
        <v>0</v>
      </c>
      <c r="AG8" s="36">
        <f>Sheet3!E24</f>
        <v>0</v>
      </c>
      <c r="AH8" s="36">
        <f>Sheet3!E25</f>
        <v>0</v>
      </c>
      <c r="AI8" s="36">
        <f>Sheet3!E31</f>
        <v>0</v>
      </c>
      <c r="AK8" s="36">
        <f>Sheet3!E29</f>
        <v>0</v>
      </c>
      <c r="AL8" s="36">
        <f>Sheet3!E30</f>
        <v>0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 t="e">
        <f>sheet!F18/sheet!F35</f>
        <v>#DIV/0!</v>
      </c>
      <c r="C9" s="31" t="e">
        <f>(sheet!F18-sheet!F15)/sheet!F35</f>
        <v>#DIV/0!</v>
      </c>
      <c r="D9" s="31" t="e">
        <f>sheet!F12/sheet!F35</f>
        <v>#DIV/0!</v>
      </c>
      <c r="E9" s="31" t="e">
        <f>Sheet2!F20/sheet!F35</f>
        <v>#DIV/0!</v>
      </c>
      <c r="F9" s="31" t="e">
        <f>sheet!F18/sheet!F35</f>
        <v>#DIV/0!</v>
      </c>
      <c r="G9" s="29"/>
      <c r="H9" s="32" t="e">
        <f>Sheet1!F33/sheet!F51</f>
        <v>#DIV/0!</v>
      </c>
      <c r="I9" s="32" t="e">
        <f>Sheet1!F33/Sheet1!F12</f>
        <v>#DIV/0!</v>
      </c>
      <c r="J9" s="32" t="e">
        <f>Sheet1!F12/sheet!F27</f>
        <v>#DIV/0!</v>
      </c>
      <c r="K9" s="32" t="e">
        <f>Sheet1!F30/sheet!F27</f>
        <v>#DIV/0!</v>
      </c>
      <c r="L9" s="32">
        <f>Sheet1!F38</f>
        <v>0</v>
      </c>
      <c r="M9" s="29"/>
      <c r="N9" s="32" t="e">
        <f>sheet!F40/sheet!F27</f>
        <v>#DIV/0!</v>
      </c>
      <c r="O9" s="32" t="e">
        <f>sheet!F51/sheet!F27</f>
        <v>#DIV/0!</v>
      </c>
      <c r="P9" s="32" t="e">
        <f>sheet!F40/sheet!F51</f>
        <v>#DIV/0!</v>
      </c>
      <c r="Q9" s="31" t="e">
        <f>Sheet1!F24/Sheet1!F26</f>
        <v>#DIV/0!</v>
      </c>
      <c r="R9" s="31" t="e">
        <f>ABS(Sheet2!F20/(Sheet1!F26+Sheet2!F30))</f>
        <v>#DIV/0!</v>
      </c>
      <c r="S9" s="31" t="e">
        <f>sheet!F40/Sheet1!F43</f>
        <v>#DIV/0!</v>
      </c>
      <c r="T9" s="31" t="e">
        <f>Sheet2!F20/sheet!F40</f>
        <v>#DIV/0!</v>
      </c>
      <c r="V9" s="31" t="e">
        <f>ABS(Sheet1!F15/sheet!F15)</f>
        <v>#DIV/0!</v>
      </c>
      <c r="W9" s="31" t="e">
        <f>Sheet1!F12/sheet!F14</f>
        <v>#DIV/0!</v>
      </c>
      <c r="X9" s="31" t="e">
        <f>Sheet1!F12/sheet!F27</f>
        <v>#DIV/0!</v>
      </c>
      <c r="Y9" s="31" t="e">
        <f>Sheet1!F12/(sheet!F18-sheet!F35)</f>
        <v>#DIV/0!</v>
      </c>
      <c r="AA9" s="17">
        <f>Sheet1!F43</f>
        <v>0</v>
      </c>
      <c r="AB9" s="17">
        <f>Sheet3!F17</f>
        <v>0</v>
      </c>
      <c r="AC9" s="17">
        <f>Sheet3!F18</f>
        <v>0</v>
      </c>
      <c r="AD9" s="17">
        <f>Sheet3!F20</f>
        <v>0</v>
      </c>
      <c r="AE9" s="17">
        <f>Sheet3!F21</f>
        <v>0</v>
      </c>
      <c r="AF9" s="17">
        <f>Sheet3!F22</f>
        <v>0</v>
      </c>
      <c r="AG9" s="17">
        <f>Sheet3!F24</f>
        <v>0</v>
      </c>
      <c r="AH9" s="17">
        <f>Sheet3!F25</f>
        <v>0</v>
      </c>
      <c r="AI9" s="17">
        <f>Sheet3!F31</f>
        <v>0</v>
      </c>
      <c r="AK9" s="17">
        <f>Sheet3!F29</f>
        <v>0</v>
      </c>
      <c r="AL9" s="17">
        <f>Sheet3!F30</f>
        <v>0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2.7085018818811778E-3</v>
      </c>
      <c r="C10" s="34">
        <f>(sheet!G18-sheet!G15)/sheet!G35</f>
        <v>-7.7459050031071551E-3</v>
      </c>
      <c r="D10" s="34">
        <f>sheet!G12/sheet!G35</f>
        <v>2.2629474597535382E-3</v>
      </c>
      <c r="E10" s="34">
        <f>Sheet2!G20/sheet!G35</f>
        <v>-1.9501799805363065E-2</v>
      </c>
      <c r="F10" s="34">
        <f>sheet!G18/sheet!G35</f>
        <v>2.7085018818811778E-3</v>
      </c>
      <c r="G10" s="29"/>
      <c r="H10" s="35">
        <f>Sheet1!G33/sheet!G51</f>
        <v>2.4002717391304347</v>
      </c>
      <c r="I10" s="35" t="e">
        <f>Sheet1!G33/Sheet1!G12</f>
        <v>#DIV/0!</v>
      </c>
      <c r="J10" s="35">
        <f>Sheet1!G12/sheet!G27</f>
        <v>0</v>
      </c>
      <c r="K10" s="35">
        <f>Sheet1!G30/sheet!G27</f>
        <v>-2.6174411127606552E-2</v>
      </c>
      <c r="L10" s="35">
        <f>Sheet1!G38</f>
        <v>0</v>
      </c>
      <c r="M10" s="29"/>
      <c r="N10" s="35">
        <f>sheet!G40/sheet!G27</f>
        <v>1.0109077332005798</v>
      </c>
      <c r="O10" s="35">
        <f>sheet!G51/sheet!G27</f>
        <v>-1.0904769947876387E-2</v>
      </c>
      <c r="P10" s="35">
        <f>sheet!G40/sheet!G51</f>
        <v>-92.703260869565213</v>
      </c>
      <c r="Q10" s="34">
        <f>Sheet1!G24/Sheet1!G26</f>
        <v>2.8105328762854471</v>
      </c>
      <c r="R10" s="34">
        <f>ABS(Sheet2!G20/(Sheet1!G26+Sheet2!G30))</f>
        <v>0.19226101028782799</v>
      </c>
      <c r="S10" s="34" t="e">
        <f>sheet!G40/Sheet1!G43</f>
        <v>#DIV/0!</v>
      </c>
      <c r="T10" s="34">
        <f>Sheet2!G20/sheet!G40</f>
        <v>-1.9501799805363065E-2</v>
      </c>
      <c r="U10" s="12"/>
      <c r="V10" s="34">
        <f>ABS(Sheet1!G15/sheet!G15)</f>
        <v>0</v>
      </c>
      <c r="W10" s="34">
        <f>Sheet1!G12/sheet!G14</f>
        <v>0</v>
      </c>
      <c r="X10" s="34">
        <f>Sheet1!G12/sheet!G27</f>
        <v>0</v>
      </c>
      <c r="Y10" s="34">
        <f>Sheet1!G12/(sheet!G18-sheet!G35)</f>
        <v>0</v>
      </c>
      <c r="Z10" s="12"/>
      <c r="AA10" s="36">
        <f>Sheet1!G43</f>
        <v>0</v>
      </c>
      <c r="AB10" s="36" t="str">
        <f>Sheet3!G17</f>
        <v>NA</v>
      </c>
      <c r="AC10" s="36" t="str">
        <f>Sheet3!G18</f>
        <v>NA</v>
      </c>
      <c r="AD10" s="36" t="str">
        <f>Sheet3!G20</f>
        <v>NM</v>
      </c>
      <c r="AE10" s="36" t="str">
        <f>Sheet3!G21</f>
        <v>NM</v>
      </c>
      <c r="AF10" s="36" t="str">
        <f>Sheet3!G22</f>
        <v>NA</v>
      </c>
      <c r="AG10" s="36" t="str">
        <f>Sheet3!G24</f>
        <v>NA</v>
      </c>
      <c r="AH10" s="36" t="str">
        <f>Sheet3!G25</f>
        <v>NA</v>
      </c>
      <c r="AI10" s="36" t="str">
        <f>Sheet3!G31</f>
        <v/>
      </c>
      <c r="AK10" s="36" t="str">
        <f>Sheet3!G29</f>
        <v>NA</v>
      </c>
      <c r="AL10" s="36">
        <f>Sheet3!G30</f>
        <v>1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5.2297939778129958E-2</v>
      </c>
      <c r="C11" s="31">
        <f>(sheet!H18-sheet!H15)/sheet!H35</f>
        <v>5.0241428109546349E-2</v>
      </c>
      <c r="D11" s="31">
        <f>sheet!H12/sheet!H35</f>
        <v>7.0564498318925395E-3</v>
      </c>
      <c r="E11" s="31">
        <f>Sheet2!H20/sheet!H35</f>
        <v>6.0267805875192364E-2</v>
      </c>
      <c r="F11" s="31">
        <f>sheet!H18/sheet!H35</f>
        <v>5.2297939778129958E-2</v>
      </c>
      <c r="G11" s="29"/>
      <c r="H11" s="32">
        <f>Sheet1!H33/sheet!H51</f>
        <v>0.91365356185321611</v>
      </c>
      <c r="I11" s="32">
        <f>Sheet1!H33/Sheet1!H12</f>
        <v>-0.70756602565346483</v>
      </c>
      <c r="J11" s="32">
        <f>Sheet1!H12/sheet!H27</f>
        <v>9.7953233047835209E-2</v>
      </c>
      <c r="K11" s="32">
        <f>Sheet1!H30/sheet!H27</f>
        <v>-6.930837980756438E-2</v>
      </c>
      <c r="L11" s="32">
        <f>Sheet1!H38</f>
        <v>0</v>
      </c>
      <c r="M11" s="29"/>
      <c r="N11" s="32">
        <f>sheet!H40/sheet!H27</f>
        <v>1.0758584902432626</v>
      </c>
      <c r="O11" s="32">
        <f>sheet!H51/sheet!H27</f>
        <v>-7.5858490243262661E-2</v>
      </c>
      <c r="P11" s="32">
        <f>sheet!H40/sheet!H51</f>
        <v>-14.182440051116288</v>
      </c>
      <c r="Q11" s="31">
        <f>Sheet1!H24/Sheet1!H26</f>
        <v>11.262387036459955</v>
      </c>
      <c r="R11" s="31">
        <f>ABS(Sheet2!H20/(Sheet1!H26+Sheet2!H30))</f>
        <v>0.98578199052132709</v>
      </c>
      <c r="S11" s="31">
        <f>sheet!H40/Sheet1!H43</f>
        <v>14.174981217129977</v>
      </c>
      <c r="T11" s="31">
        <f>Sheet2!H20/sheet!H40</f>
        <v>6.0267805875192364E-2</v>
      </c>
      <c r="V11" s="31">
        <f>ABS(Sheet1!H15/sheet!H15)</f>
        <v>4.7920962199312722</v>
      </c>
      <c r="W11" s="31">
        <f>Sheet1!H12/sheet!H14</f>
        <v>5.7049706631241008</v>
      </c>
      <c r="X11" s="31">
        <f>Sheet1!H12/sheet!H27</f>
        <v>9.7953233047835209E-2</v>
      </c>
      <c r="Y11" s="31">
        <f>Sheet1!H12/(sheet!H18-sheet!H35)</f>
        <v>-9.6070886604549544E-2</v>
      </c>
      <c r="AA11" s="17">
        <f>Sheet1!H43</f>
        <v>39.93</v>
      </c>
      <c r="AB11" s="17" t="str">
        <f>Sheet3!H17</f>
        <v>NA</v>
      </c>
      <c r="AC11" s="17" t="str">
        <f>Sheet3!H18</f>
        <v>NA</v>
      </c>
      <c r="AD11" s="17" t="str">
        <f>Sheet3!H20</f>
        <v>NM</v>
      </c>
      <c r="AE11" s="17" t="str">
        <f>Sheet3!H21</f>
        <v>NM</v>
      </c>
      <c r="AF11" s="17" t="str">
        <f>Sheet3!H22</f>
        <v>NA</v>
      </c>
      <c r="AG11" s="17" t="str">
        <f>Sheet3!H24</f>
        <v>NA</v>
      </c>
      <c r="AH11" s="17" t="str">
        <f>Sheet3!H25</f>
        <v>NA</v>
      </c>
      <c r="AI11" s="17" t="str">
        <f>Sheet3!H31</f>
        <v/>
      </c>
      <c r="AK11" s="17" t="str">
        <f>Sheet3!H29</f>
        <v>NA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7.0493516303663606</v>
      </c>
      <c r="C12" s="34">
        <f>(sheet!I18-sheet!I15)/sheet!I35</f>
        <v>6.2978723404255321</v>
      </c>
      <c r="D12" s="34">
        <f>sheet!I12/sheet!I35</f>
        <v>1.6036761928742289</v>
      </c>
      <c r="E12" s="34">
        <f>Sheet2!I20/sheet!I35</f>
        <v>4.7983129799823745</v>
      </c>
      <c r="F12" s="34">
        <f>sheet!I18/sheet!I35</f>
        <v>7.0493516303663606</v>
      </c>
      <c r="G12" s="29"/>
      <c r="H12" s="35">
        <f>Sheet1!I33/sheet!I51</f>
        <v>-7.3335166712501146E-5</v>
      </c>
      <c r="I12" s="35">
        <f>Sheet1!I33/Sheet1!I12</f>
        <v>-7.4892342258004114E-4</v>
      </c>
      <c r="J12" s="35">
        <f>Sheet1!I12/sheet!I27</f>
        <v>7.6114557260492613E-2</v>
      </c>
      <c r="K12" s="35">
        <f>Sheet1!I30/sheet!I27</f>
        <v>-5.7003974731692654E-5</v>
      </c>
      <c r="L12" s="35">
        <f>Sheet1!I38</f>
        <v>-4.3999999999999997E-2</v>
      </c>
      <c r="M12" s="29"/>
      <c r="N12" s="35">
        <f>sheet!I40/sheet!I27</f>
        <v>0.22269250501375867</v>
      </c>
      <c r="O12" s="35">
        <f>sheet!I51/sheet!I27</f>
        <v>0.77730749498624141</v>
      </c>
      <c r="P12" s="35">
        <f>sheet!I40/sheet!I51</f>
        <v>0.28649216230405761</v>
      </c>
      <c r="Q12" s="34">
        <f>Sheet1!I24/Sheet1!I26</f>
        <v>-1.8575880336553443</v>
      </c>
      <c r="R12" s="34">
        <f>ABS(Sheet2!I20/(Sheet1!I26+Sheet2!I30))</f>
        <v>1.1014044619119177</v>
      </c>
      <c r="S12" s="34">
        <f>sheet!I40/Sheet1!I43</f>
        <v>3.9169401148482361</v>
      </c>
      <c r="T12" s="34">
        <f>Sheet2!I20/sheet!I40</f>
        <v>0.22172772280107744</v>
      </c>
      <c r="U12" s="12"/>
      <c r="V12" s="34">
        <f>ABS(Sheet1!I15/sheet!I15)</f>
        <v>1.2519685039370079</v>
      </c>
      <c r="W12" s="34">
        <f>Sheet1!I12/sheet!I14</f>
        <v>4.2127491753907931</v>
      </c>
      <c r="X12" s="34">
        <f>Sheet1!I12/sheet!I27</f>
        <v>7.6114557260492613E-2</v>
      </c>
      <c r="Y12" s="34">
        <f>Sheet1!I12/(sheet!I18-sheet!I35)</f>
        <v>1.2227055150884494</v>
      </c>
      <c r="Z12" s="12"/>
      <c r="AA12" s="36">
        <f>Sheet1!I43</f>
        <v>43.884</v>
      </c>
      <c r="AB12" s="36" t="str">
        <f>Sheet3!I17</f>
        <v>NA</v>
      </c>
      <c r="AC12" s="36" t="str">
        <f>Sheet3!I18</f>
        <v>NA</v>
      </c>
      <c r="AD12" s="36" t="str">
        <f>Sheet3!I20</f>
        <v>NM</v>
      </c>
      <c r="AE12" s="36" t="str">
        <f>Sheet3!I21</f>
        <v>NM</v>
      </c>
      <c r="AF12" s="36" t="str">
        <f>Sheet3!I22</f>
        <v>NA</v>
      </c>
      <c r="AG12" s="36" t="str">
        <f>Sheet3!I24</f>
        <v>NA</v>
      </c>
      <c r="AH12" s="36" t="str">
        <f>Sheet3!I25</f>
        <v>NA</v>
      </c>
      <c r="AI12" s="36" t="str">
        <f>Sheet3!I31</f>
        <v/>
      </c>
      <c r="AK12" s="36">
        <f>Sheet3!I29</f>
        <v>7.1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11.736831442463533</v>
      </c>
      <c r="C13" s="31">
        <f>(sheet!J18-sheet!J15)/sheet!J35</f>
        <v>11.19286871961102</v>
      </c>
      <c r="D13" s="31">
        <f>sheet!J12/sheet!J35</f>
        <v>2.8326580226904374</v>
      </c>
      <c r="E13" s="31">
        <f>Sheet2!J20/sheet!J35</f>
        <v>10.448136142625609</v>
      </c>
      <c r="F13" s="31">
        <f>sheet!J18/sheet!J35</f>
        <v>11.736831442463533</v>
      </c>
      <c r="G13" s="29"/>
      <c r="H13" s="32">
        <f>Sheet1!J33/sheet!J51</f>
        <v>-2.316780637536309E-2</v>
      </c>
      <c r="I13" s="32">
        <f>Sheet1!J33/Sheet1!J12</f>
        <v>-0.23251695897295679</v>
      </c>
      <c r="J13" s="32">
        <f>Sheet1!J12/sheet!J27</f>
        <v>8.989620203382212E-2</v>
      </c>
      <c r="K13" s="32">
        <f>Sheet1!J30/sheet!J27</f>
        <v>-2.0902391520122854E-2</v>
      </c>
      <c r="L13" s="32">
        <f>Sheet1!J38</f>
        <v>-0.65</v>
      </c>
      <c r="M13" s="29"/>
      <c r="N13" s="32">
        <f>sheet!J40/sheet!J27</f>
        <v>9.7782881060733753E-2</v>
      </c>
      <c r="O13" s="32">
        <f>sheet!J51/sheet!J27</f>
        <v>0.90221711893926637</v>
      </c>
      <c r="P13" s="32">
        <f>sheet!J40/sheet!J51</f>
        <v>0.10838065362326173</v>
      </c>
      <c r="Q13" s="31">
        <f>Sheet1!J24/Sheet1!J26</f>
        <v>3.481018475962864</v>
      </c>
      <c r="R13" s="31">
        <f>ABS(Sheet2!J20/(Sheet1!J26+Sheet2!J30))</f>
        <v>0.31633829771572985</v>
      </c>
      <c r="S13" s="31">
        <f>sheet!J40/Sheet1!J43</f>
        <v>1.3857446173240884</v>
      </c>
      <c r="T13" s="31">
        <f>Sheet2!J20/sheet!J40</f>
        <v>0.61732562454363726</v>
      </c>
      <c r="V13" s="31">
        <f>ABS(Sheet1!J15/sheet!J15)</f>
        <v>2.5884543761638734</v>
      </c>
      <c r="W13" s="31">
        <f>Sheet1!J12/sheet!J14</f>
        <v>7.656564649586282</v>
      </c>
      <c r="X13" s="31">
        <f>Sheet1!J12/sheet!J27</f>
        <v>8.989620203382212E-2</v>
      </c>
      <c r="Y13" s="31">
        <f>Sheet1!J12/(sheet!J18-sheet!J35)</f>
        <v>1.4491952374662715</v>
      </c>
      <c r="AA13" s="17">
        <f>Sheet1!J43</f>
        <v>60.286000000000001</v>
      </c>
      <c r="AB13" s="17" t="str">
        <f>Sheet3!J17</f>
        <v>NA</v>
      </c>
      <c r="AC13" s="17" t="str">
        <f>Sheet3!J18</f>
        <v>NA</v>
      </c>
      <c r="AD13" s="17" t="str">
        <f>Sheet3!J20</f>
        <v>NM</v>
      </c>
      <c r="AE13" s="17" t="str">
        <f>Sheet3!J21</f>
        <v>NM</v>
      </c>
      <c r="AF13" s="17" t="str">
        <f>Sheet3!J22</f>
        <v>NA</v>
      </c>
      <c r="AG13" s="17" t="str">
        <f>Sheet3!J24</f>
        <v>NA</v>
      </c>
      <c r="AH13" s="17" t="str">
        <f>Sheet3!J25</f>
        <v>0.0x</v>
      </c>
      <c r="AI13" s="17" t="str">
        <f>Sheet3!J31</f>
        <v/>
      </c>
      <c r="AK13" s="17" t="str">
        <f>Sheet3!J29</f>
        <v>NA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14.220186987216183</v>
      </c>
      <c r="C14" s="34">
        <f>(sheet!K18-sheet!K15)/sheet!K35</f>
        <v>13.798511734401835</v>
      </c>
      <c r="D14" s="34">
        <f>sheet!K12/sheet!K35</f>
        <v>5.0103033772180883</v>
      </c>
      <c r="E14" s="34">
        <f>Sheet2!K20/sheet!K35</f>
        <v>20.485212745659226</v>
      </c>
      <c r="F14" s="34">
        <f>sheet!K18/sheet!K35</f>
        <v>14.220186987216183</v>
      </c>
      <c r="G14" s="29"/>
      <c r="H14" s="35">
        <f>Sheet1!K33/sheet!K51</f>
        <v>5.453200598832416E-2</v>
      </c>
      <c r="I14" s="35">
        <f>Sheet1!K33/Sheet1!K12</f>
        <v>0.49352571217166114</v>
      </c>
      <c r="J14" s="35">
        <f>Sheet1!K12/sheet!K27</f>
        <v>8.6544857021171193E-2</v>
      </c>
      <c r="K14" s="35">
        <f>Sheet1!K30/sheet!K27</f>
        <v>4.2712112196168099E-2</v>
      </c>
      <c r="L14" s="35">
        <f>Sheet1!K38</f>
        <v>0.61</v>
      </c>
      <c r="M14" s="29"/>
      <c r="N14" s="35">
        <f>sheet!K40/sheet!K27</f>
        <v>0.21675149442855285</v>
      </c>
      <c r="O14" s="35">
        <f>sheet!K51/sheet!K27</f>
        <v>0.7832485055714471</v>
      </c>
      <c r="P14" s="35">
        <f>sheet!K40/sheet!K51</f>
        <v>0.2767340031761874</v>
      </c>
      <c r="Q14" s="34">
        <f>Sheet1!K24/Sheet1!K26</f>
        <v>-7.3043201020245503</v>
      </c>
      <c r="R14" s="34">
        <f>ABS(Sheet2!K20/(Sheet1!K26+Sheet2!K30))</f>
        <v>0.70268342168990117</v>
      </c>
      <c r="S14" s="34">
        <f>sheet!K40/Sheet1!K43</f>
        <v>2.9324571727474824</v>
      </c>
      <c r="T14" s="34">
        <f>Sheet2!K20/sheet!K40</f>
        <v>0.29923465406140609</v>
      </c>
      <c r="U14" s="12"/>
      <c r="V14" s="34">
        <f>ABS(Sheet1!K15/sheet!K15)</f>
        <v>5.3307692307692314</v>
      </c>
      <c r="W14" s="34">
        <f>Sheet1!K12/sheet!K14</f>
        <v>12.586452293094359</v>
      </c>
      <c r="X14" s="34">
        <f>Sheet1!K12/sheet!K27</f>
        <v>8.6544857021171193E-2</v>
      </c>
      <c r="Y14" s="34">
        <f>Sheet1!K12/(sheet!K18-sheet!K35)</f>
        <v>2.0676173019469739</v>
      </c>
      <c r="Z14" s="12"/>
      <c r="AA14" s="36">
        <f>Sheet1!K43</f>
        <v>122.352</v>
      </c>
      <c r="AB14" s="36" t="str">
        <f>Sheet3!K17</f>
        <v>NA</v>
      </c>
      <c r="AC14" s="36" t="str">
        <f>Sheet3!K18</f>
        <v>NA</v>
      </c>
      <c r="AD14" s="36" t="str">
        <f>Sheet3!K20</f>
        <v>NM</v>
      </c>
      <c r="AE14" s="36" t="str">
        <f>Sheet3!K21</f>
        <v>NM</v>
      </c>
      <c r="AF14" s="36" t="str">
        <f>Sheet3!K22</f>
        <v>NA</v>
      </c>
      <c r="AG14" s="36" t="str">
        <f>Sheet3!K24</f>
        <v>NA</v>
      </c>
      <c r="AH14" s="36" t="str">
        <f>Sheet3!K25</f>
        <v>NA</v>
      </c>
      <c r="AI14" s="36" t="str">
        <f>Sheet3!K31</f>
        <v/>
      </c>
      <c r="AK14" s="36">
        <f>Sheet3!K29</f>
        <v>7.6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16.204352441613587</v>
      </c>
      <c r="C15" s="31">
        <f>(sheet!L18-sheet!L15)/sheet!L35</f>
        <v>15.897381457891012</v>
      </c>
      <c r="D15" s="31">
        <f>sheet!L12/sheet!L35</f>
        <v>9.0996107572540694</v>
      </c>
      <c r="E15" s="31">
        <f>Sheet2!L20/sheet!L35</f>
        <v>26.851203113941967</v>
      </c>
      <c r="F15" s="31">
        <f>sheet!L18/sheet!L35</f>
        <v>16.204352441613587</v>
      </c>
      <c r="G15" s="29"/>
      <c r="H15" s="32">
        <f>Sheet1!L33/sheet!L51</f>
        <v>3.5166099806485662E-2</v>
      </c>
      <c r="I15" s="32">
        <f>Sheet1!L33/Sheet1!L12</f>
        <v>0.30266229259983601</v>
      </c>
      <c r="J15" s="32">
        <f>Sheet1!L12/sheet!L27</f>
        <v>0.11540589734255551</v>
      </c>
      <c r="K15" s="32">
        <f>Sheet1!L30/sheet!L27</f>
        <v>3.492901346923917E-2</v>
      </c>
      <c r="L15" s="32">
        <f>Sheet1!L38</f>
        <v>0.39</v>
      </c>
      <c r="M15" s="29"/>
      <c r="N15" s="32">
        <f>sheet!L40/sheet!L27</f>
        <v>6.7412935323383086E-3</v>
      </c>
      <c r="O15" s="32">
        <f>sheet!L51/sheet!L27</f>
        <v>0.99325809974517654</v>
      </c>
      <c r="P15" s="32">
        <f>sheet!L40/sheet!L51</f>
        <v>6.7870511542446107E-3</v>
      </c>
      <c r="Q15" s="31">
        <f>Sheet1!L24/Sheet1!L26</f>
        <v>-10.159185949261222</v>
      </c>
      <c r="R15" s="31">
        <f>ABS(Sheet2!L20/(Sheet1!L26+Sheet2!L30))</f>
        <v>0.36964967276323263</v>
      </c>
      <c r="S15" s="31">
        <f>sheet!L40/Sheet1!L43</f>
        <v>7.1155939801472945E-2</v>
      </c>
      <c r="T15" s="31">
        <f>Sheet2!L20/sheet!L40</f>
        <v>13.658806588065881</v>
      </c>
      <c r="V15" s="31">
        <f>ABS(Sheet1!L15/sheet!L15)</f>
        <v>9.8363112391930816</v>
      </c>
      <c r="W15" s="31">
        <f>Sheet1!L12/sheet!L14</f>
        <v>23.827132656895902</v>
      </c>
      <c r="X15" s="31">
        <f>Sheet1!L12/sheet!L27</f>
        <v>0.11540589734255551</v>
      </c>
      <c r="Y15" s="31">
        <f>Sheet1!L12/(sheet!L18-sheet!L35)</f>
        <v>2.2134403909931923</v>
      </c>
      <c r="AA15" s="17">
        <f>Sheet1!L43</f>
        <v>156.15</v>
      </c>
      <c r="AB15" s="17" t="str">
        <f>Sheet3!L17</f>
        <v>14.0x</v>
      </c>
      <c r="AC15" s="17" t="str">
        <f>Sheet3!L18</f>
        <v>24.7x</v>
      </c>
      <c r="AD15" s="17" t="str">
        <f>Sheet3!L20</f>
        <v>28.6x</v>
      </c>
      <c r="AE15" s="17" t="str">
        <f>Sheet3!L21</f>
        <v>1.4x</v>
      </c>
      <c r="AF15" s="17" t="str">
        <f>Sheet3!L22</f>
        <v>11.8x</v>
      </c>
      <c r="AG15" s="17" t="str">
        <f>Sheet3!L24</f>
        <v>21.8x</v>
      </c>
      <c r="AH15" s="17" t="str">
        <f>Sheet3!L25</f>
        <v>1.5x</v>
      </c>
      <c r="AI15" s="17">
        <f>Sheet3!L31</f>
        <v>0.24030000000000001</v>
      </c>
      <c r="AK15" s="17">
        <f>Sheet3!L29</f>
        <v>158.80000000000001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7.1989319875594155</v>
      </c>
      <c r="C16" s="34">
        <f>(sheet!M18-sheet!M15)/sheet!M35</f>
        <v>7.0831817381609063</v>
      </c>
      <c r="D16" s="34">
        <f>sheet!M12/sheet!M35</f>
        <v>5.6489055806584121</v>
      </c>
      <c r="E16" s="34">
        <f>Sheet2!M20/sheet!M35</f>
        <v>9.4052579073998004</v>
      </c>
      <c r="F16" s="34">
        <f>sheet!M18/sheet!M35</f>
        <v>7.1989319875594155</v>
      </c>
      <c r="G16" s="29"/>
      <c r="H16" s="35">
        <f>Sheet1!M33/sheet!M51</f>
        <v>4.1780125535317666E-2</v>
      </c>
      <c r="I16" s="35">
        <f>Sheet1!M33/Sheet1!M12</f>
        <v>0.36268326484961949</v>
      </c>
      <c r="J16" s="35">
        <f>Sheet1!M12/sheet!M27</f>
        <v>0.11359888812350404</v>
      </c>
      <c r="K16" s="35">
        <f>Sheet1!M30/sheet!M27</f>
        <v>4.120041562791911E-2</v>
      </c>
      <c r="L16" s="35">
        <f>Sheet1!M38</f>
        <v>0.48</v>
      </c>
      <c r="M16" s="29"/>
      <c r="N16" s="35">
        <f>sheet!M40/sheet!M27</f>
        <v>1.3875255279176124E-2</v>
      </c>
      <c r="O16" s="35">
        <f>sheet!M51/sheet!M27</f>
        <v>0.9861247447208239</v>
      </c>
      <c r="P16" s="35">
        <f>sheet!M40/sheet!M51</f>
        <v>1.4070486876489716E-2</v>
      </c>
      <c r="Q16" s="34">
        <f>Sheet1!M24/Sheet1!M26</f>
        <v>-43.377417668583377</v>
      </c>
      <c r="R16" s="34">
        <f>ABS(Sheet2!M20/(Sheet1!M26+Sheet2!M30))</f>
        <v>0.58552757760911855</v>
      </c>
      <c r="S16" s="34">
        <f>sheet!M40/Sheet1!M43</f>
        <v>0.15699633104362118</v>
      </c>
      <c r="T16" s="34">
        <f>Sheet2!M20/sheet!M40</f>
        <v>6.380882235846804</v>
      </c>
      <c r="U16" s="12"/>
      <c r="V16" s="34">
        <f>ABS(Sheet1!M15/sheet!M15)</f>
        <v>10.156147021546261</v>
      </c>
      <c r="W16" s="34">
        <f>Sheet1!M12/sheet!M14</f>
        <v>20.224724626278523</v>
      </c>
      <c r="X16" s="34">
        <f>Sheet1!M12/sheet!M27</f>
        <v>0.11359888812350404</v>
      </c>
      <c r="Y16" s="34">
        <f>Sheet1!M12/(sheet!M18-sheet!M35)</f>
        <v>1.9467321746374342</v>
      </c>
      <c r="Z16" s="12"/>
      <c r="AA16" s="36">
        <f>Sheet1!M43</f>
        <v>159.99100000000001</v>
      </c>
      <c r="AB16" s="36" t="str">
        <f>Sheet3!M17</f>
        <v>27.0x</v>
      </c>
      <c r="AC16" s="36" t="str">
        <f>Sheet3!M18</f>
        <v>49.8x</v>
      </c>
      <c r="AD16" s="36" t="str">
        <f>Sheet3!M20</f>
        <v>44.6x</v>
      </c>
      <c r="AE16" s="36" t="str">
        <f>Sheet3!M21</f>
        <v>2.4x</v>
      </c>
      <c r="AF16" s="36" t="str">
        <f>Sheet3!M22</f>
        <v>21.0x</v>
      </c>
      <c r="AG16" s="36" t="str">
        <f>Sheet3!M24</f>
        <v>59.3x</v>
      </c>
      <c r="AH16" s="36" t="str">
        <f>Sheet3!M25</f>
        <v>2.5x</v>
      </c>
      <c r="AI16" s="36">
        <f>Sheet3!M31</f>
        <v>0.27079999999999999</v>
      </c>
      <c r="AK16" s="36">
        <f>Sheet3!M29</f>
        <v>78.7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2023-04-20T20:09:04Z</dcterms:created>
  <dcterms:modified xsi:type="dcterms:W3CDTF">2023-05-07T16:57:24Z</dcterms:modified>
  <cp:category/>
  <dc:identifier/>
  <cp:version/>
</cp:coreProperties>
</file>