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0" documentId="8_{84042EDA-084A-4ACC-B473-37E652CAE16E}" xr6:coauthVersionLast="47" xr6:coauthVersionMax="47" xr10:uidLastSave="{3D599982-3393-4FBB-8F85-0E1FAC8BE3B4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<sst xmlns="http://schemas.openxmlformats.org/spreadsheetml/2006/main" count="788" uniqueCount="446">
  <si>
    <t>West Fraser Timber Co Ltd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</si>
  <si>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</si>
  <si>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</si>
  <si>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</si>
  <si>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</si>
  <si>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</si>
  <si>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</si>
  <si>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</si>
  <si>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</si>
  <si>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</si>
  <si>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</si>
  <si>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</si>
  <si>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</si>
  <si>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</si>
  <si>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</si>
  <si>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</si>
  <si>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</si>
  <si>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</si>
  <si>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</si>
  <si>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</si>
  <si>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</si>
  <si>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</si>
  <si>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</si>
  <si>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</si>
  <si>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</si>
  <si>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</si>
  <si>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1,982.783</t>
  </si>
  <si>
    <t>1,573.29</t>
  </si>
  <si>
    <t>Short Term Investments</t>
  </si>
  <si>
    <t/>
  </si>
  <si>
    <t>Accounts Receivable, Net</t>
  </si>
  <si>
    <t>Inventory</t>
  </si>
  <si>
    <t>1,341.666</t>
  </si>
  <si>
    <t>1,397.276</t>
  </si>
  <si>
    <t>Prepaid Expenses</t>
  </si>
  <si>
    <t>Other Current Assets</t>
  </si>
  <si>
    <t>Total Current Assets</t>
  </si>
  <si>
    <t>1,291</t>
  </si>
  <si>
    <t>1,345</t>
  </si>
  <si>
    <t>1,147</t>
  </si>
  <si>
    <t>1,699.953</t>
  </si>
  <si>
    <t>4,067.993</t>
  </si>
  <si>
    <t>3,722.009</t>
  </si>
  <si>
    <t>Property Plant And Equipment, Net</t>
  </si>
  <si>
    <t>1,144</t>
  </si>
  <si>
    <t>1,469</t>
  </si>
  <si>
    <t>1,609</t>
  </si>
  <si>
    <t>1,685</t>
  </si>
  <si>
    <t>1,892</t>
  </si>
  <si>
    <t>2,056</t>
  </si>
  <si>
    <t>2,140</t>
  </si>
  <si>
    <t>2,108.4</t>
  </si>
  <si>
    <t>5,184.573</t>
  </si>
  <si>
    <t>5,391.429</t>
  </si>
  <si>
    <t>Real Estate Owned</t>
  </si>
  <si>
    <t>Capitalized / Purchased Software</t>
  </si>
  <si>
    <t>Long-term Investments</t>
  </si>
  <si>
    <t>Goodwill</t>
  </si>
  <si>
    <t>2,497.447</t>
  </si>
  <si>
    <t>2,632.079</t>
  </si>
  <si>
    <t>Other Intangibles</t>
  </si>
  <si>
    <t>1,053.353</t>
  </si>
  <si>
    <t>1,035.772</t>
  </si>
  <si>
    <t>Other Long-term Assets</t>
  </si>
  <si>
    <t>Total Assets</t>
  </si>
  <si>
    <t>3,104</t>
  </si>
  <si>
    <t>3,397</t>
  </si>
  <si>
    <t>3,635</t>
  </si>
  <si>
    <t>3,600</t>
  </si>
  <si>
    <t>4,517</t>
  </si>
  <si>
    <t>4,791</t>
  </si>
  <si>
    <t>4,668</t>
  </si>
  <si>
    <t>5,316.171</t>
  </si>
  <si>
    <t>13,192.841</t>
  </si>
  <si>
    <t>13,502.943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</si>
  <si>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</si>
  <si>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</si>
  <si>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</si>
  <si>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</si>
  <si>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</si>
  <si>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</si>
  <si>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</si>
  <si>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1,525.023</t>
  </si>
  <si>
    <t>1,072.328</t>
  </si>
  <si>
    <t>Long-term Debt</t>
  </si>
  <si>
    <t>Capital Leases</t>
  </si>
  <si>
    <t>Other Non-current Liabilities</t>
  </si>
  <si>
    <t>1,331.55</t>
  </si>
  <si>
    <t>1,404.046</t>
  </si>
  <si>
    <t>Total Liabilities</t>
  </si>
  <si>
    <t>1,157</t>
  </si>
  <si>
    <t>1,368</t>
  </si>
  <si>
    <t>1,488</t>
  </si>
  <si>
    <t>1,359</t>
  </si>
  <si>
    <t>1,791</t>
  </si>
  <si>
    <t>1,895</t>
  </si>
  <si>
    <t>2,194</t>
  </si>
  <si>
    <t>2,163.114</t>
  </si>
  <si>
    <t>3,511.6</t>
  </si>
  <si>
    <t>3,187.198</t>
  </si>
  <si>
    <t>Common Stock</t>
  </si>
  <si>
    <t>4,301.931</t>
  </si>
  <si>
    <t>3,610.985</t>
  </si>
  <si>
    <t>Additional Paid In Capital</t>
  </si>
  <si>
    <t>Retained Earnings</t>
  </si>
  <si>
    <t>1,335</t>
  </si>
  <si>
    <t>1,387</t>
  </si>
  <si>
    <t>1,404</t>
  </si>
  <si>
    <t>1,542</t>
  </si>
  <si>
    <t>2,069</t>
  </si>
  <si>
    <t>2,235</t>
  </si>
  <si>
    <t>1,859</t>
  </si>
  <si>
    <t>2,846.404</t>
  </si>
  <si>
    <t>5,694.179</t>
  </si>
  <si>
    <t>7,154.272</t>
  </si>
  <si>
    <t>Treasury Stock</t>
  </si>
  <si>
    <t>Other Common Equity Adj</t>
  </si>
  <si>
    <t>Common Equity</t>
  </si>
  <si>
    <t>1,947</t>
  </si>
  <si>
    <t>2,029</t>
  </si>
  <si>
    <t>2,147</t>
  </si>
  <si>
    <t>2,241</t>
  </si>
  <si>
    <t>2,726</t>
  </si>
  <si>
    <t>2,896</t>
  </si>
  <si>
    <t>2,474</t>
  </si>
  <si>
    <t>3,153.057</t>
  </si>
  <si>
    <t>9,681.242</t>
  </si>
  <si>
    <t>10,315.745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</si>
  <si>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</si>
  <si>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</si>
  <si>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</si>
  <si>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</si>
  <si>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</si>
  <si>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</si>
  <si>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</si>
  <si>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1,048</t>
  </si>
  <si>
    <t>Income Statement</t>
  </si>
  <si>
    <t>Revenue</t>
  </si>
  <si>
    <t>3,474</t>
  </si>
  <si>
    <t>3,856</t>
  </si>
  <si>
    <t>4,100</t>
  </si>
  <si>
    <t>4,450</t>
  </si>
  <si>
    <t>5,134</t>
  </si>
  <si>
    <t>6,118</t>
  </si>
  <si>
    <t>4,877</t>
  </si>
  <si>
    <t>5,564.293</t>
  </si>
  <si>
    <t>13,300.327</t>
  </si>
  <si>
    <t>13,134.669</t>
  </si>
  <si>
    <t>Revenue Growth (YoY)</t>
  </si>
  <si>
    <t>15.8%</t>
  </si>
  <si>
    <t>11.0%</t>
  </si>
  <si>
    <t>6.3%</t>
  </si>
  <si>
    <t>8.5%</t>
  </si>
  <si>
    <t>15.4%</t>
  </si>
  <si>
    <t>19.2%</t>
  </si>
  <si>
    <t>-20.3%</t>
  </si>
  <si>
    <t>-10.3%</t>
  </si>
  <si>
    <t>140.5%</t>
  </si>
  <si>
    <t>-7.8%</t>
  </si>
  <si>
    <t>Cost of Revenues</t>
  </si>
  <si>
    <t>-2,260</t>
  </si>
  <si>
    <t>-2,538</t>
  </si>
  <si>
    <t>-2,874</t>
  </si>
  <si>
    <t>-2,988</t>
  </si>
  <si>
    <t>-3,124</t>
  </si>
  <si>
    <t>-3,617</t>
  </si>
  <si>
    <t>-3,652</t>
  </si>
  <si>
    <t>-3,256.123</t>
  </si>
  <si>
    <t>-5,873.742</t>
  </si>
  <si>
    <t>-6,962.011</t>
  </si>
  <si>
    <t>Gross Profit</t>
  </si>
  <si>
    <t>1,214</t>
  </si>
  <si>
    <t>1,318</t>
  </si>
  <si>
    <t>1,226</t>
  </si>
  <si>
    <t>1,462</t>
  </si>
  <si>
    <t>2,010</t>
  </si>
  <si>
    <t>2,501</t>
  </si>
  <si>
    <t>1,225</t>
  </si>
  <si>
    <t>2,308.17</t>
  </si>
  <si>
    <t>7,426.585</t>
  </si>
  <si>
    <t>6,172.658</t>
  </si>
  <si>
    <t>Gross Profit Margin</t>
  </si>
  <si>
    <t>34.9%</t>
  </si>
  <si>
    <t>34.2%</t>
  </si>
  <si>
    <t>29.9%</t>
  </si>
  <si>
    <t>32.9%</t>
  </si>
  <si>
    <t>39.2%</t>
  </si>
  <si>
    <t>40.9%</t>
  </si>
  <si>
    <t>25.1%</t>
  </si>
  <si>
    <t>41.5%</t>
  </si>
  <si>
    <t>55.8%</t>
  </si>
  <si>
    <t>47.0%</t>
  </si>
  <si>
    <t>R&amp;D Expenses</t>
  </si>
  <si>
    <t>Selling and Marketing Expense</t>
  </si>
  <si>
    <t>-1,069.792</t>
  </si>
  <si>
    <t>-1,303.854</t>
  </si>
  <si>
    <t>General &amp; Admin Expenses</t>
  </si>
  <si>
    <t>Other Inc / (Exp)</t>
  </si>
  <si>
    <t>-1,388.454</t>
  </si>
  <si>
    <t>-1,379.675</t>
  </si>
  <si>
    <t>Operating Expenses</t>
  </si>
  <si>
    <t>-1,046</t>
  </si>
  <si>
    <t>-1,140</t>
  </si>
  <si>
    <t>-1,401</t>
  </si>
  <si>
    <t>-1,400</t>
  </si>
  <si>
    <t>-1,274.965</t>
  </si>
  <si>
    <t>-2,458.246</t>
  </si>
  <si>
    <t>-2,683.529</t>
  </si>
  <si>
    <t>Operating Income</t>
  </si>
  <si>
    <t>1,100</t>
  </si>
  <si>
    <t>1,033.205</t>
  </si>
  <si>
    <t>4,968.338</t>
  </si>
  <si>
    <t>3,489.129</t>
  </si>
  <si>
    <t>Net Interest Expenses</t>
  </si>
  <si>
    <t>EBT, Incl. Unusual Items</t>
  </si>
  <si>
    <t>1,072</t>
  </si>
  <si>
    <t>1,005.212</t>
  </si>
  <si>
    <t>4,929.138</t>
  </si>
  <si>
    <t>3,510.792</t>
  </si>
  <si>
    <t>Earnings of Discontinued Ops.</t>
  </si>
  <si>
    <t>Income Tax Expense</t>
  </si>
  <si>
    <t>-1,202.568</t>
  </si>
  <si>
    <t>Net Income to Company</t>
  </si>
  <si>
    <t>3,726.57</t>
  </si>
  <si>
    <t>2,674.051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</si>
  <si>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</si>
  <si>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</si>
  <si>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</si>
  <si>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</si>
  <si>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</si>
  <si>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</si>
  <si>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</si>
  <si>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</si>
  <si>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</si>
  <si>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1,073</t>
  </si>
  <si>
    <t>1,320</t>
  </si>
  <si>
    <t>1,304.23</t>
  </si>
  <si>
    <t>5,716.94</t>
  </si>
  <si>
    <t>4,335.348</t>
  </si>
  <si>
    <t>EBIT</t>
  </si>
  <si>
    <t>1,063</t>
  </si>
  <si>
    <t>1,045.929</t>
  </si>
  <si>
    <t>4,978.455</t>
  </si>
  <si>
    <t>3,537.871</t>
  </si>
  <si>
    <t>Revenue (Reported)</t>
  </si>
  <si>
    <t>Operating Income (Reported)</t>
  </si>
  <si>
    <t>1,057.381</t>
  </si>
  <si>
    <t>4,988.571</t>
  </si>
  <si>
    <t>3,464.758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</si>
  <si>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</si>
  <si>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</si>
  <si>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</si>
  <si>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</si>
  <si>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</si>
  <si>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</si>
  <si>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</si>
  <si>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</si>
  <si>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</si>
  <si>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</si>
  <si>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1,231.703</t>
  </si>
  <si>
    <t>4,491.611</t>
  </si>
  <si>
    <t>2,988.168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</si>
  <si>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</si>
  <si>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</si>
  <si>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</si>
  <si>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</si>
  <si>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</si>
  <si>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</si>
  <si>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</si>
  <si>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</si>
  <si>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</si>
  <si>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-1,667.915</t>
  </si>
  <si>
    <t>-2,694.36</t>
  </si>
  <si>
    <t>Other Financing Activities</t>
  </si>
  <si>
    <t>Cash from Financing</t>
  </si>
  <si>
    <t>-2,736.443</t>
  </si>
  <si>
    <t>-2,878.498</t>
  </si>
  <si>
    <t>Beginning Cash (CF)</t>
  </si>
  <si>
    <t>Foreign Exchange Rate Adjustments</t>
  </si>
  <si>
    <t>Additions / Reductions</t>
  </si>
  <si>
    <t>1,389.875</t>
  </si>
  <si>
    <t>Ending Cash (CF)</t>
  </si>
  <si>
    <t>Levered Free Cash Flow</t>
  </si>
  <si>
    <t>1,002.667</t>
  </si>
  <si>
    <t>3,688.634</t>
  </si>
  <si>
    <t>2,342.334</t>
  </si>
  <si>
    <t>Cash Interest Paid</t>
  </si>
  <si>
    <t>Valuation Ratios</t>
  </si>
  <si>
    <t>Price Close (Split Adjusted)</t>
  </si>
  <si>
    <t>Market Cap</t>
  </si>
  <si>
    <t>4,468.826</t>
  </si>
  <si>
    <t>5,572.627</t>
  </si>
  <si>
    <t>4,331.352</t>
  </si>
  <si>
    <t>3,771.356</t>
  </si>
  <si>
    <t>6,044.673</t>
  </si>
  <si>
    <t>4,739.954</t>
  </si>
  <si>
    <t>3,932.938</t>
  </si>
  <si>
    <t>5,616.538</t>
  </si>
  <si>
    <t>12,896.898</t>
  </si>
  <si>
    <t>8,215.053</t>
  </si>
  <si>
    <t>Total Enterprise Value (TEV)</t>
  </si>
  <si>
    <t>4,564.826</t>
  </si>
  <si>
    <t>5,940.627</t>
  </si>
  <si>
    <t>4,758.352</t>
  </si>
  <si>
    <t>4,168.356</t>
  </si>
  <si>
    <t>6,544.673</t>
  </si>
  <si>
    <t>5,114.954</t>
  </si>
  <si>
    <t>4,911.938</t>
  </si>
  <si>
    <t>5,989.538</t>
  </si>
  <si>
    <t>10,900.442</t>
  </si>
  <si>
    <t>7,129.05</t>
  </si>
  <si>
    <t>Enterprise Value (EV)</t>
  </si>
  <si>
    <t>7,867.626</t>
  </si>
  <si>
    <t>EV/EBITDA</t>
  </si>
  <si>
    <t>8.9x</t>
  </si>
  <si>
    <t>10.7x</t>
  </si>
  <si>
    <t>9.3x</t>
  </si>
  <si>
    <t>7.2x</t>
  </si>
  <si>
    <t>7.4x</t>
  </si>
  <si>
    <t>3.0x</t>
  </si>
  <si>
    <t>30.4x</t>
  </si>
  <si>
    <t>7.7x</t>
  </si>
  <si>
    <t>1.9x</t>
  </si>
  <si>
    <t>1.8x</t>
  </si>
  <si>
    <t>EV / EBIT</t>
  </si>
  <si>
    <t>12.9x</t>
  </si>
  <si>
    <t>15.6x</t>
  </si>
  <si>
    <t>14.7x</t>
  </si>
  <si>
    <t>11.1x</t>
  </si>
  <si>
    <t>9.6x</t>
  </si>
  <si>
    <t>3.6x</t>
  </si>
  <si>
    <t>-51.7x</t>
  </si>
  <si>
    <t>11.4x</t>
  </si>
  <si>
    <t>2.2x</t>
  </si>
  <si>
    <t>EV / LTM EBITDA - CAPEX</t>
  </si>
  <si>
    <t>18.7x</t>
  </si>
  <si>
    <t>59.1x</t>
  </si>
  <si>
    <t>19.3x</t>
  </si>
  <si>
    <t>12.3x</t>
  </si>
  <si>
    <t>11.5x</t>
  </si>
  <si>
    <t>4.1x</t>
  </si>
  <si>
    <t>-20.5x</t>
  </si>
  <si>
    <t>2.1x</t>
  </si>
  <si>
    <t>EV / Free Cash Flow</t>
  </si>
  <si>
    <t>33.4x</t>
  </si>
  <si>
    <t>94.1x</t>
  </si>
  <si>
    <t>46.6x</t>
  </si>
  <si>
    <t>17.5x</t>
  </si>
  <si>
    <t>16.6x</t>
  </si>
  <si>
    <t>6.5x</t>
  </si>
  <si>
    <t>-14.0x</t>
  </si>
  <si>
    <t>10.0x</t>
  </si>
  <si>
    <t>2.7x</t>
  </si>
  <si>
    <t>3.4x</t>
  </si>
  <si>
    <t>EV / Invested Capital</t>
  </si>
  <si>
    <t>2.4x</t>
  </si>
  <si>
    <t>1.6x</t>
  </si>
  <si>
    <t>2.0x</t>
  </si>
  <si>
    <t>1.3x</t>
  </si>
  <si>
    <t>1.4x</t>
  </si>
  <si>
    <t>1.1x</t>
  </si>
  <si>
    <t>0.7x</t>
  </si>
  <si>
    <t>EV / Revenue</t>
  </si>
  <si>
    <t>1.5x</t>
  </si>
  <si>
    <t>0.9x</t>
  </si>
  <si>
    <t>0.8x</t>
  </si>
  <si>
    <t>1.0x</t>
  </si>
  <si>
    <t>1.2x</t>
  </si>
  <si>
    <t>0.6x</t>
  </si>
  <si>
    <t>P/E Ratio</t>
  </si>
  <si>
    <t>17.2x</t>
  </si>
  <si>
    <t>16.1x</t>
  </si>
  <si>
    <t>25.8x</t>
  </si>
  <si>
    <t>15.9x</t>
  </si>
  <si>
    <t>12.8x</t>
  </si>
  <si>
    <t>4.5x</t>
  </si>
  <si>
    <t>-50.8x</t>
  </si>
  <si>
    <t>3.5x</t>
  </si>
  <si>
    <t>3.3x</t>
  </si>
  <si>
    <t>Price/Book</t>
  </si>
  <si>
    <t>2.3x</t>
  </si>
  <si>
    <t>Price / Operating Cash Flow</t>
  </si>
  <si>
    <t>11.3x</t>
  </si>
  <si>
    <t>3.9x</t>
  </si>
  <si>
    <t>46.1x</t>
  </si>
  <si>
    <t>6.1x</t>
  </si>
  <si>
    <t>2.9x</t>
  </si>
  <si>
    <t>Price / LTM Sales</t>
  </si>
  <si>
    <t>Altman Z-Score</t>
  </si>
  <si>
    <t>Piotroski Score</t>
  </si>
  <si>
    <t>Dividend Per Share</t>
  </si>
  <si>
    <t>Dividend Yield</t>
  </si>
  <si>
    <t>0.3%</t>
  </si>
  <si>
    <t>0.5%</t>
  </si>
  <si>
    <t>0.6%</t>
  </si>
  <si>
    <t>1.3%</t>
  </si>
  <si>
    <t>1.5%</t>
  </si>
  <si>
    <t>1.0%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</si>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</sst>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997FCC9-8F31-2F76-869D-4C165454814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M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162</v>
      </c>
      <c r="E12" s="3">
        <v>21</v>
      </c>
      <c r="F12" s="3">
        <v>13</v>
      </c>
      <c r="G12" s="3">
        <v>50</v>
      </c>
      <c r="H12" s="3">
        <v>258</v>
      </c>
      <c r="I12" s="3">
        <v>160</v>
      </c>
      <c r="J12" s="3">
        <v>16</v>
      </c>
      <c r="K12" s="3">
        <v>586.58600000000001</v>
      </c>
      <c r="L12" s="3" t="s">
        <v>26</v>
      </c>
      <c r="M12" s="3" t="s">
        <v>27</v>
      </c>
    </row>
    <row r="13" spans="3:13" ht="12.75" x14ac:dyDescent="0.2">
      <c r="C13" s="3" t="s">
        <v>28</v>
      </c>
      <c r="D13" s="3" t="s">
        <v>29</v>
      </c>
      <c r="E13" s="3" t="s">
        <v>29</v>
      </c>
      <c r="F13" s="3" t="s">
        <v>29</v>
      </c>
      <c r="G13" s="3" t="s">
        <v>29</v>
      </c>
      <c r="H13" s="3" t="s">
        <v>29</v>
      </c>
      <c r="I13" s="3" t="s">
        <v>29</v>
      </c>
      <c r="J13" s="3" t="s">
        <v>29</v>
      </c>
      <c r="K13" s="3" t="s">
        <v>29</v>
      </c>
      <c r="L13" s="3" t="s">
        <v>29</v>
      </c>
      <c r="M13" s="3" t="s">
        <v>29</v>
      </c>
    </row>
    <row r="14" spans="3:13" ht="12.75" x14ac:dyDescent="0.2">
      <c r="C14" s="3" t="s">
        <v>30</v>
      </c>
      <c r="D14" s="3">
        <v>229</v>
      </c>
      <c r="E14" s="3">
        <v>235</v>
      </c>
      <c r="F14" s="3">
        <v>252</v>
      </c>
      <c r="G14" s="3">
        <v>245</v>
      </c>
      <c r="H14" s="3">
        <v>296</v>
      </c>
      <c r="I14" s="3">
        <v>268</v>
      </c>
      <c r="J14" s="3">
        <v>206</v>
      </c>
      <c r="K14" s="3">
        <v>310.47000000000003</v>
      </c>
      <c r="L14" s="3">
        <v>557.65800000000002</v>
      </c>
      <c r="M14" s="3">
        <v>387.23</v>
      </c>
    </row>
    <row r="15" spans="3:13" ht="12.75" x14ac:dyDescent="0.2">
      <c r="C15" s="3" t="s">
        <v>31</v>
      </c>
      <c r="D15" s="3">
        <v>519</v>
      </c>
      <c r="E15" s="3">
        <v>586</v>
      </c>
      <c r="F15" s="3">
        <v>631</v>
      </c>
      <c r="G15" s="3">
        <v>581</v>
      </c>
      <c r="H15" s="3">
        <v>670</v>
      </c>
      <c r="I15" s="3">
        <v>791</v>
      </c>
      <c r="J15" s="3">
        <v>729</v>
      </c>
      <c r="K15" s="3">
        <v>735.45899999999995</v>
      </c>
      <c r="L15" s="3" t="s">
        <v>32</v>
      </c>
      <c r="M15" s="3" t="s">
        <v>33</v>
      </c>
    </row>
    <row r="16" spans="3:13" ht="12.75" x14ac:dyDescent="0.2">
      <c r="C16" s="3" t="s">
        <v>34</v>
      </c>
      <c r="D16" s="3">
        <v>11</v>
      </c>
      <c r="E16" s="3">
        <v>12</v>
      </c>
      <c r="F16" s="3">
        <v>18</v>
      </c>
      <c r="G16" s="3">
        <v>10</v>
      </c>
      <c r="H16" s="3">
        <v>11</v>
      </c>
      <c r="I16" s="3">
        <v>14</v>
      </c>
      <c r="J16" s="3">
        <v>9</v>
      </c>
      <c r="K16" s="3">
        <v>15.269</v>
      </c>
      <c r="L16" s="3">
        <v>48.052</v>
      </c>
      <c r="M16" s="3">
        <v>81.236999999999995</v>
      </c>
    </row>
    <row r="17" spans="3:13" ht="12.75" x14ac:dyDescent="0.2">
      <c r="C17" s="3" t="s">
        <v>35</v>
      </c>
      <c r="D17" s="3">
        <v>50</v>
      </c>
      <c r="E17" s="3">
        <v>53</v>
      </c>
      <c r="F17" s="3">
        <v>57</v>
      </c>
      <c r="G17" s="3">
        <v>52</v>
      </c>
      <c r="H17" s="3">
        <v>56</v>
      </c>
      <c r="I17" s="3">
        <v>112</v>
      </c>
      <c r="J17" s="3">
        <v>187</v>
      </c>
      <c r="K17" s="3">
        <v>52.168999999999997</v>
      </c>
      <c r="L17" s="3">
        <v>137.834</v>
      </c>
      <c r="M17" s="3">
        <v>282.976</v>
      </c>
    </row>
    <row r="18" spans="3:13" ht="12.75" x14ac:dyDescent="0.2">
      <c r="C18" s="3" t="s">
        <v>36</v>
      </c>
      <c r="D18" s="3">
        <v>971</v>
      </c>
      <c r="E18" s="3">
        <v>907</v>
      </c>
      <c r="F18" s="3">
        <v>971</v>
      </c>
      <c r="G18" s="3">
        <v>938</v>
      </c>
      <c r="H18" s="3" t="s">
        <v>37</v>
      </c>
      <c r="I18" s="3" t="s">
        <v>38</v>
      </c>
      <c r="J18" s="3" t="s">
        <v>39</v>
      </c>
      <c r="K18" s="3" t="s">
        <v>40</v>
      </c>
      <c r="L18" s="3" t="s">
        <v>41</v>
      </c>
      <c r="M18" s="3" t="s">
        <v>42</v>
      </c>
    </row>
    <row r="19" spans="3:13" ht="12.75" x14ac:dyDescent="0.2"/>
    <row r="20" spans="3:13" ht="12.75" x14ac:dyDescent="0.2">
      <c r="C20" s="3" t="s">
        <v>43</v>
      </c>
      <c r="D20" s="3" t="s">
        <v>44</v>
      </c>
      <c r="E20" s="3" t="s">
        <v>45</v>
      </c>
      <c r="F20" s="3" t="s">
        <v>46</v>
      </c>
      <c r="G20" s="3" t="s">
        <v>47</v>
      </c>
      <c r="H20" s="3" t="s">
        <v>48</v>
      </c>
      <c r="I20" s="3" t="s">
        <v>49</v>
      </c>
      <c r="J20" s="3" t="s">
        <v>50</v>
      </c>
      <c r="K20" s="3" t="s">
        <v>51</v>
      </c>
      <c r="L20" s="3" t="s">
        <v>52</v>
      </c>
      <c r="M20" s="3" t="s">
        <v>53</v>
      </c>
    </row>
    <row r="21" spans="3:13" ht="12.75" x14ac:dyDescent="0.2">
      <c r="C21" s="3" t="s">
        <v>54</v>
      </c>
      <c r="D21" s="3" t="s">
        <v>29</v>
      </c>
      <c r="E21" s="3" t="s">
        <v>29</v>
      </c>
      <c r="F21" s="3" t="s">
        <v>29</v>
      </c>
      <c r="G21" s="3" t="s">
        <v>29</v>
      </c>
      <c r="H21" s="3" t="s">
        <v>29</v>
      </c>
      <c r="I21" s="3" t="s">
        <v>29</v>
      </c>
      <c r="J21" s="3" t="s">
        <v>29</v>
      </c>
      <c r="K21" s="3" t="s">
        <v>29</v>
      </c>
      <c r="L21" s="3" t="s">
        <v>29</v>
      </c>
      <c r="M21" s="3" t="s">
        <v>29</v>
      </c>
    </row>
    <row r="22" spans="3:13" ht="12.75" x14ac:dyDescent="0.2">
      <c r="C22" s="3" t="s">
        <v>55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</row>
    <row r="23" spans="3:13" ht="12.75" x14ac:dyDescent="0.2">
      <c r="C23" s="3" t="s">
        <v>56</v>
      </c>
      <c r="D23" s="3" t="s">
        <v>29</v>
      </c>
      <c r="E23" s="3" t="s">
        <v>29</v>
      </c>
      <c r="F23" s="3" t="s">
        <v>29</v>
      </c>
      <c r="G23" s="3" t="s">
        <v>29</v>
      </c>
      <c r="H23" s="3" t="s">
        <v>29</v>
      </c>
      <c r="I23" s="3" t="s">
        <v>29</v>
      </c>
      <c r="J23" s="3" t="s">
        <v>29</v>
      </c>
      <c r="K23" s="3" t="s">
        <v>29</v>
      </c>
      <c r="L23" s="3" t="s">
        <v>29</v>
      </c>
      <c r="M23" s="3">
        <v>16.247</v>
      </c>
    </row>
    <row r="24" spans="3:13" ht="12.75" x14ac:dyDescent="0.2">
      <c r="C24" s="3" t="s">
        <v>57</v>
      </c>
      <c r="D24" s="3">
        <v>264</v>
      </c>
      <c r="E24" s="3">
        <v>344</v>
      </c>
      <c r="F24" s="3">
        <v>359</v>
      </c>
      <c r="G24" s="3">
        <v>356</v>
      </c>
      <c r="H24" s="3">
        <v>705</v>
      </c>
      <c r="I24" s="3">
        <v>743</v>
      </c>
      <c r="J24" s="3">
        <v>720</v>
      </c>
      <c r="K24" s="3">
        <v>711.28300000000002</v>
      </c>
      <c r="L24" s="3" t="s">
        <v>58</v>
      </c>
      <c r="M24" s="3" t="s">
        <v>59</v>
      </c>
    </row>
    <row r="25" spans="3:13" ht="12.75" x14ac:dyDescent="0.2">
      <c r="C25" s="3" t="s">
        <v>60</v>
      </c>
      <c r="D25" s="3">
        <v>546</v>
      </c>
      <c r="E25" s="3">
        <v>580</v>
      </c>
      <c r="F25" s="3">
        <v>596</v>
      </c>
      <c r="G25" s="3">
        <v>566</v>
      </c>
      <c r="H25" s="3">
        <v>559</v>
      </c>
      <c r="I25" s="3">
        <v>537</v>
      </c>
      <c r="J25" s="3">
        <v>545</v>
      </c>
      <c r="K25" s="3">
        <v>514.05799999999999</v>
      </c>
      <c r="L25" s="3" t="s">
        <v>61</v>
      </c>
      <c r="M25" s="3" t="s">
        <v>62</v>
      </c>
    </row>
    <row r="26" spans="3:13" ht="12.75" x14ac:dyDescent="0.2">
      <c r="C26" s="3" t="s">
        <v>63</v>
      </c>
      <c r="D26" s="3">
        <v>179</v>
      </c>
      <c r="E26" s="3">
        <v>97</v>
      </c>
      <c r="F26" s="3">
        <v>100</v>
      </c>
      <c r="G26" s="3">
        <v>55</v>
      </c>
      <c r="H26" s="3">
        <v>70</v>
      </c>
      <c r="I26" s="3">
        <v>110</v>
      </c>
      <c r="J26" s="3">
        <v>116</v>
      </c>
      <c r="K26" s="3">
        <v>282.47699999999998</v>
      </c>
      <c r="L26" s="3">
        <v>389.47500000000002</v>
      </c>
      <c r="M26" s="3">
        <v>705.40800000000002</v>
      </c>
    </row>
    <row r="27" spans="3:13" ht="12.75" x14ac:dyDescent="0.2">
      <c r="C27" s="3" t="s">
        <v>64</v>
      </c>
      <c r="D27" s="3" t="s">
        <v>65</v>
      </c>
      <c r="E27" s="3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71</v>
      </c>
      <c r="K27" s="3" t="s">
        <v>72</v>
      </c>
      <c r="L27" s="3" t="s">
        <v>73</v>
      </c>
      <c r="M27" s="3" t="s">
        <v>74</v>
      </c>
    </row>
    <row r="28" spans="3:13" ht="12.75" x14ac:dyDescent="0.2"/>
    <row r="29" spans="3:13" ht="12.75" x14ac:dyDescent="0.2">
      <c r="C29" s="3" t="s">
        <v>75</v>
      </c>
      <c r="D29" s="3">
        <v>188</v>
      </c>
      <c r="E29" s="3">
        <v>202</v>
      </c>
      <c r="F29" s="3">
        <v>189</v>
      </c>
      <c r="G29" s="3">
        <v>211</v>
      </c>
      <c r="H29" s="3">
        <v>244</v>
      </c>
      <c r="I29" s="3">
        <v>260</v>
      </c>
      <c r="J29" s="3">
        <v>239</v>
      </c>
      <c r="K29" s="3">
        <v>251.93899999999999</v>
      </c>
      <c r="L29" s="3">
        <v>519.72199999999998</v>
      </c>
      <c r="M29" s="3">
        <v>486.06799999999998</v>
      </c>
    </row>
    <row r="30" spans="3:13" ht="12.75" x14ac:dyDescent="0.2">
      <c r="C30" s="3" t="s">
        <v>76</v>
      </c>
      <c r="D30" s="3">
        <v>156</v>
      </c>
      <c r="E30" s="3">
        <v>181</v>
      </c>
      <c r="F30" s="3">
        <v>132</v>
      </c>
      <c r="G30" s="3">
        <v>137</v>
      </c>
      <c r="H30" s="3">
        <v>166</v>
      </c>
      <c r="I30" s="3">
        <v>151</v>
      </c>
      <c r="J30" s="3">
        <v>111</v>
      </c>
      <c r="K30" s="3">
        <v>181.95599999999999</v>
      </c>
      <c r="L30" s="3">
        <v>421.08800000000002</v>
      </c>
      <c r="M30" s="3">
        <v>341.19499999999999</v>
      </c>
    </row>
    <row r="31" spans="3:13" ht="12.75" x14ac:dyDescent="0.2">
      <c r="C31" s="3" t="s">
        <v>77</v>
      </c>
      <c r="D31" s="3" t="s">
        <v>29</v>
      </c>
      <c r="E31" s="3">
        <v>103</v>
      </c>
      <c r="F31" s="3">
        <v>178</v>
      </c>
      <c r="G31" s="3" t="s">
        <v>29</v>
      </c>
      <c r="H31" s="3" t="s">
        <v>29</v>
      </c>
      <c r="I31" s="3">
        <v>61</v>
      </c>
      <c r="J31" s="3">
        <v>374</v>
      </c>
      <c r="K31" s="3" t="s">
        <v>29</v>
      </c>
      <c r="L31" s="3" t="s">
        <v>29</v>
      </c>
      <c r="M31" s="3" t="s">
        <v>29</v>
      </c>
    </row>
    <row r="32" spans="3:13" ht="12.75" x14ac:dyDescent="0.2">
      <c r="C32" s="3" t="s">
        <v>78</v>
      </c>
      <c r="D32" s="3">
        <v>319</v>
      </c>
      <c r="E32" s="3" t="s">
        <v>29</v>
      </c>
      <c r="F32" s="3" t="s">
        <v>29</v>
      </c>
      <c r="G32" s="3" t="s">
        <v>29</v>
      </c>
      <c r="H32" s="3" t="s">
        <v>29</v>
      </c>
      <c r="I32" s="3" t="s">
        <v>29</v>
      </c>
      <c r="J32" s="3">
        <v>10</v>
      </c>
      <c r="K32" s="3">
        <v>8.907</v>
      </c>
      <c r="L32" s="3" t="s">
        <v>29</v>
      </c>
      <c r="M32" s="3" t="s">
        <v>29</v>
      </c>
    </row>
    <row r="33" spans="3:13" ht="12.75" x14ac:dyDescent="0.2">
      <c r="C33" s="3" t="s">
        <v>79</v>
      </c>
      <c r="D33" s="3" t="s">
        <v>29</v>
      </c>
      <c r="E33" s="3" t="s">
        <v>29</v>
      </c>
      <c r="F33" s="3" t="s">
        <v>29</v>
      </c>
      <c r="G33" s="3" t="s">
        <v>29</v>
      </c>
      <c r="H33" s="3" t="s">
        <v>29</v>
      </c>
      <c r="I33" s="3" t="s">
        <v>29</v>
      </c>
      <c r="J33" s="3" t="s">
        <v>29</v>
      </c>
      <c r="K33" s="3">
        <v>2.5449999999999999</v>
      </c>
      <c r="L33" s="3">
        <v>13.91</v>
      </c>
      <c r="M33" s="3">
        <v>14.893000000000001</v>
      </c>
    </row>
    <row r="34" spans="3:13" ht="12.75" x14ac:dyDescent="0.2">
      <c r="C34" s="3" t="s">
        <v>80</v>
      </c>
      <c r="D34" s="3">
        <v>110</v>
      </c>
      <c r="E34" s="3">
        <v>130</v>
      </c>
      <c r="F34" s="3">
        <v>107</v>
      </c>
      <c r="G34" s="3">
        <v>111</v>
      </c>
      <c r="H34" s="3">
        <v>173</v>
      </c>
      <c r="I34" s="3">
        <v>123</v>
      </c>
      <c r="J34" s="3">
        <v>103</v>
      </c>
      <c r="K34" s="3">
        <v>226.49100000000001</v>
      </c>
      <c r="L34" s="3">
        <v>570.303</v>
      </c>
      <c r="M34" s="3">
        <v>230.172</v>
      </c>
    </row>
    <row r="35" spans="3:13" ht="12.75" x14ac:dyDescent="0.2">
      <c r="C35" s="3" t="s">
        <v>81</v>
      </c>
      <c r="D35" s="3">
        <v>773</v>
      </c>
      <c r="E35" s="3">
        <v>616</v>
      </c>
      <c r="F35" s="3">
        <v>606</v>
      </c>
      <c r="G35" s="3">
        <v>459</v>
      </c>
      <c r="H35" s="3">
        <v>583</v>
      </c>
      <c r="I35" s="3">
        <v>595</v>
      </c>
      <c r="J35" s="3">
        <v>837</v>
      </c>
      <c r="K35" s="3">
        <v>671.83799999999997</v>
      </c>
      <c r="L35" s="3" t="s">
        <v>82</v>
      </c>
      <c r="M35" s="3" t="s">
        <v>83</v>
      </c>
    </row>
    <row r="36" spans="3:13" ht="12.75" x14ac:dyDescent="0.2"/>
    <row r="37" spans="3:13" ht="12.75" x14ac:dyDescent="0.2">
      <c r="C37" s="3" t="s">
        <v>84</v>
      </c>
      <c r="D37" s="3">
        <v>9</v>
      </c>
      <c r="E37" s="3">
        <v>354</v>
      </c>
      <c r="F37" s="3">
        <v>423</v>
      </c>
      <c r="G37" s="3">
        <v>413</v>
      </c>
      <c r="H37" s="3">
        <v>636</v>
      </c>
      <c r="I37" s="3">
        <v>692</v>
      </c>
      <c r="J37" s="3">
        <v>653</v>
      </c>
      <c r="K37" s="3">
        <v>643.84500000000003</v>
      </c>
      <c r="L37" s="3">
        <v>632.26499999999999</v>
      </c>
      <c r="M37" s="3">
        <v>675.62099999999998</v>
      </c>
    </row>
    <row r="38" spans="3:13" ht="12.75" x14ac:dyDescent="0.2">
      <c r="C38" s="3" t="s">
        <v>85</v>
      </c>
      <c r="D38" s="3" t="s">
        <v>29</v>
      </c>
      <c r="E38" s="3" t="s">
        <v>29</v>
      </c>
      <c r="F38" s="3" t="s">
        <v>29</v>
      </c>
      <c r="G38" s="3" t="s">
        <v>29</v>
      </c>
      <c r="H38" s="3" t="s">
        <v>29</v>
      </c>
      <c r="I38" s="3" t="s">
        <v>29</v>
      </c>
      <c r="J38" s="3">
        <v>11</v>
      </c>
      <c r="K38" s="3">
        <v>5.09</v>
      </c>
      <c r="L38" s="3">
        <v>22.762</v>
      </c>
      <c r="M38" s="3">
        <v>35.203000000000003</v>
      </c>
    </row>
    <row r="39" spans="3:13" ht="12.75" x14ac:dyDescent="0.2">
      <c r="C39" s="3" t="s">
        <v>86</v>
      </c>
      <c r="D39" s="3">
        <v>375</v>
      </c>
      <c r="E39" s="3">
        <v>398</v>
      </c>
      <c r="F39" s="3">
        <v>459</v>
      </c>
      <c r="G39" s="3">
        <v>487</v>
      </c>
      <c r="H39" s="3">
        <v>572</v>
      </c>
      <c r="I39" s="3">
        <v>608</v>
      </c>
      <c r="J39" s="3">
        <v>693</v>
      </c>
      <c r="K39" s="3">
        <v>842.34199999999998</v>
      </c>
      <c r="L39" s="3" t="s">
        <v>87</v>
      </c>
      <c r="M39" s="3" t="s">
        <v>88</v>
      </c>
    </row>
    <row r="40" spans="3:13" ht="12.75" x14ac:dyDescent="0.2">
      <c r="C40" s="3" t="s">
        <v>89</v>
      </c>
      <c r="D40" s="3" t="s">
        <v>90</v>
      </c>
      <c r="E40" s="3" t="s">
        <v>91</v>
      </c>
      <c r="F40" s="3" t="s">
        <v>92</v>
      </c>
      <c r="G40" s="3" t="s">
        <v>93</v>
      </c>
      <c r="H40" s="3" t="s">
        <v>94</v>
      </c>
      <c r="I40" s="3" t="s">
        <v>95</v>
      </c>
      <c r="J40" s="3" t="s">
        <v>96</v>
      </c>
      <c r="K40" s="3" t="s">
        <v>97</v>
      </c>
      <c r="L40" s="3" t="s">
        <v>98</v>
      </c>
      <c r="M40" s="3" t="s">
        <v>99</v>
      </c>
    </row>
    <row r="41" spans="3:13" ht="12.75" x14ac:dyDescent="0.2"/>
    <row r="42" spans="3:13" ht="12.75" x14ac:dyDescent="0.2">
      <c r="C42" s="3" t="s">
        <v>100</v>
      </c>
      <c r="D42" s="3">
        <v>602</v>
      </c>
      <c r="E42" s="3">
        <v>587</v>
      </c>
      <c r="F42" s="3">
        <v>579</v>
      </c>
      <c r="G42" s="3">
        <v>549</v>
      </c>
      <c r="H42" s="3">
        <v>549</v>
      </c>
      <c r="I42" s="3">
        <v>491</v>
      </c>
      <c r="J42" s="3">
        <v>483</v>
      </c>
      <c r="K42" s="3">
        <v>612.03399999999999</v>
      </c>
      <c r="L42" s="3" t="s">
        <v>101</v>
      </c>
      <c r="M42" s="3" t="s">
        <v>102</v>
      </c>
    </row>
    <row r="43" spans="3:13" ht="12.75" x14ac:dyDescent="0.2">
      <c r="C43" s="3" t="s">
        <v>103</v>
      </c>
      <c r="D43" s="3" t="s">
        <v>29</v>
      </c>
      <c r="E43" s="3" t="s">
        <v>29</v>
      </c>
      <c r="F43" s="3" t="s">
        <v>29</v>
      </c>
      <c r="G43" s="3" t="s">
        <v>29</v>
      </c>
      <c r="H43" s="3" t="s">
        <v>29</v>
      </c>
      <c r="I43" s="3" t="s">
        <v>29</v>
      </c>
      <c r="J43" s="3" t="s">
        <v>29</v>
      </c>
      <c r="K43" s="3" t="s">
        <v>29</v>
      </c>
      <c r="L43" s="3" t="s">
        <v>29</v>
      </c>
      <c r="M43" s="3" t="s">
        <v>29</v>
      </c>
    </row>
    <row r="44" spans="3:13" ht="12.75" x14ac:dyDescent="0.2">
      <c r="C44" s="3" t="s">
        <v>104</v>
      </c>
      <c r="D44" s="3" t="s">
        <v>105</v>
      </c>
      <c r="E44" s="3" t="s">
        <v>106</v>
      </c>
      <c r="F44" s="3" t="s">
        <v>107</v>
      </c>
      <c r="G44" s="3" t="s">
        <v>108</v>
      </c>
      <c r="H44" s="3" t="s">
        <v>109</v>
      </c>
      <c r="I44" s="3" t="s">
        <v>110</v>
      </c>
      <c r="J44" s="3" t="s">
        <v>111</v>
      </c>
      <c r="K44" s="3" t="s">
        <v>112</v>
      </c>
      <c r="L44" s="3" t="s">
        <v>113</v>
      </c>
      <c r="M44" s="3" t="s">
        <v>114</v>
      </c>
    </row>
    <row r="45" spans="3:13" ht="12.75" x14ac:dyDescent="0.2">
      <c r="C45" s="3" t="s">
        <v>115</v>
      </c>
      <c r="D45" s="3" t="s">
        <v>29</v>
      </c>
      <c r="E45" s="3" t="s">
        <v>29</v>
      </c>
      <c r="F45" s="3" t="s">
        <v>29</v>
      </c>
      <c r="G45" s="3" t="s">
        <v>29</v>
      </c>
      <c r="H45" s="3" t="s">
        <v>29</v>
      </c>
      <c r="I45" s="3" t="s">
        <v>29</v>
      </c>
      <c r="J45" s="3" t="s">
        <v>29</v>
      </c>
      <c r="K45" s="3" t="s">
        <v>29</v>
      </c>
      <c r="L45" s="3" t="s">
        <v>29</v>
      </c>
      <c r="M45" s="3" t="s">
        <v>29</v>
      </c>
    </row>
    <row r="46" spans="3:13" ht="12.75" x14ac:dyDescent="0.2">
      <c r="C46" s="3" t="s">
        <v>116</v>
      </c>
      <c r="D46" s="3">
        <v>10</v>
      </c>
      <c r="E46" s="3">
        <v>55</v>
      </c>
      <c r="F46" s="3">
        <v>164</v>
      </c>
      <c r="G46" s="3">
        <v>150</v>
      </c>
      <c r="H46" s="3">
        <v>108</v>
      </c>
      <c r="I46" s="3">
        <v>170</v>
      </c>
      <c r="J46" s="3">
        <v>132</v>
      </c>
      <c r="K46" s="3">
        <v>-305.38099999999997</v>
      </c>
      <c r="L46" s="3">
        <v>-314.86799999999999</v>
      </c>
      <c r="M46" s="3">
        <v>-449.51100000000002</v>
      </c>
    </row>
    <row r="47" spans="3:13" ht="12.75" x14ac:dyDescent="0.2">
      <c r="C47" s="3" t="s">
        <v>117</v>
      </c>
      <c r="D47" s="3" t="s">
        <v>118</v>
      </c>
      <c r="E47" s="3" t="s">
        <v>119</v>
      </c>
      <c r="F47" s="3" t="s">
        <v>120</v>
      </c>
      <c r="G47" s="3" t="s">
        <v>121</v>
      </c>
      <c r="H47" s="3" t="s">
        <v>122</v>
      </c>
      <c r="I47" s="3" t="s">
        <v>123</v>
      </c>
      <c r="J47" s="3" t="s">
        <v>124</v>
      </c>
      <c r="K47" s="3" t="s">
        <v>125</v>
      </c>
      <c r="L47" s="3" t="s">
        <v>126</v>
      </c>
      <c r="M47" s="3" t="s">
        <v>127</v>
      </c>
    </row>
    <row r="48" spans="3:13" ht="12.75" x14ac:dyDescent="0.2">
      <c r="C48" s="3" t="s">
        <v>128</v>
      </c>
      <c r="D48" s="3" t="s">
        <v>29</v>
      </c>
      <c r="E48" s="3" t="s">
        <v>29</v>
      </c>
      <c r="F48" s="3" t="s">
        <v>29</v>
      </c>
      <c r="G48" s="3" t="s">
        <v>29</v>
      </c>
      <c r="H48" s="3" t="s">
        <v>29</v>
      </c>
      <c r="I48" s="3" t="s">
        <v>29</v>
      </c>
      <c r="J48" s="3" t="s">
        <v>29</v>
      </c>
      <c r="K48" s="3" t="s">
        <v>29</v>
      </c>
      <c r="L48" s="3" t="s">
        <v>29</v>
      </c>
      <c r="M48" s="3" t="s">
        <v>29</v>
      </c>
    </row>
    <row r="49" spans="3:13" ht="12.75" x14ac:dyDescent="0.2">
      <c r="C49" s="3" t="s">
        <v>129</v>
      </c>
      <c r="D49" s="3" t="s">
        <v>29</v>
      </c>
      <c r="E49" s="3" t="s">
        <v>29</v>
      </c>
      <c r="F49" s="3" t="s">
        <v>29</v>
      </c>
      <c r="G49" s="3" t="s">
        <v>29</v>
      </c>
      <c r="H49" s="3" t="s">
        <v>29</v>
      </c>
      <c r="I49" s="3" t="s">
        <v>29</v>
      </c>
      <c r="J49" s="3" t="s">
        <v>29</v>
      </c>
      <c r="K49" s="3" t="s">
        <v>29</v>
      </c>
      <c r="L49" s="3" t="s">
        <v>29</v>
      </c>
      <c r="M49" s="3" t="s">
        <v>29</v>
      </c>
    </row>
    <row r="50" spans="3:13" ht="12.75" x14ac:dyDescent="0.2">
      <c r="C50" s="3" t="s">
        <v>130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131</v>
      </c>
      <c r="D51" s="3" t="s">
        <v>118</v>
      </c>
      <c r="E51" s="3" t="s">
        <v>119</v>
      </c>
      <c r="F51" s="3" t="s">
        <v>120</v>
      </c>
      <c r="G51" s="3" t="s">
        <v>121</v>
      </c>
      <c r="H51" s="3" t="s">
        <v>122</v>
      </c>
      <c r="I51" s="3" t="s">
        <v>123</v>
      </c>
      <c r="J51" s="3" t="s">
        <v>124</v>
      </c>
      <c r="K51" s="3" t="s">
        <v>125</v>
      </c>
      <c r="L51" s="3" t="s">
        <v>126</v>
      </c>
      <c r="M51" s="3" t="s">
        <v>127</v>
      </c>
    </row>
    <row r="52" spans="3:13" ht="12.75" x14ac:dyDescent="0.2"/>
    <row r="53" spans="3:13" ht="12.75" x14ac:dyDescent="0.2">
      <c r="C53" s="3" t="s">
        <v>132</v>
      </c>
      <c r="D53" s="3" t="s">
        <v>65</v>
      </c>
      <c r="E53" s="3" t="s">
        <v>66</v>
      </c>
      <c r="F53" s="3" t="s">
        <v>67</v>
      </c>
      <c r="G53" s="3" t="s">
        <v>68</v>
      </c>
      <c r="H53" s="3" t="s">
        <v>69</v>
      </c>
      <c r="I53" s="3" t="s">
        <v>70</v>
      </c>
      <c r="J53" s="3" t="s">
        <v>71</v>
      </c>
      <c r="K53" s="3" t="s">
        <v>72</v>
      </c>
      <c r="L53" s="3" t="s">
        <v>73</v>
      </c>
      <c r="M53" s="3" t="s">
        <v>74</v>
      </c>
    </row>
    <row r="54" spans="3:13" ht="12.75" x14ac:dyDescent="0.2"/>
    <row r="55" spans="3:13" ht="12.75" x14ac:dyDescent="0.2">
      <c r="C55" s="3" t="s">
        <v>133</v>
      </c>
      <c r="D55" s="3">
        <v>162</v>
      </c>
      <c r="E55" s="3">
        <v>21</v>
      </c>
      <c r="F55" s="3">
        <v>13</v>
      </c>
      <c r="G55" s="3">
        <v>50</v>
      </c>
      <c r="H55" s="3">
        <v>258</v>
      </c>
      <c r="I55" s="3">
        <v>160</v>
      </c>
      <c r="J55" s="3">
        <v>16</v>
      </c>
      <c r="K55" s="3">
        <v>586.58600000000001</v>
      </c>
      <c r="L55" s="3" t="s">
        <v>26</v>
      </c>
      <c r="M55" s="3" t="s">
        <v>27</v>
      </c>
    </row>
    <row r="56" spans="3:13" ht="12.75" x14ac:dyDescent="0.2">
      <c r="C56" s="3" t="s">
        <v>134</v>
      </c>
      <c r="D56" s="3">
        <v>328</v>
      </c>
      <c r="E56" s="3">
        <v>457</v>
      </c>
      <c r="F56" s="3">
        <v>601</v>
      </c>
      <c r="G56" s="3">
        <v>413</v>
      </c>
      <c r="H56" s="3">
        <v>636</v>
      </c>
      <c r="I56" s="3">
        <v>753</v>
      </c>
      <c r="J56" s="3" t="s">
        <v>135</v>
      </c>
      <c r="K56" s="3">
        <v>660.38599999999997</v>
      </c>
      <c r="L56" s="3">
        <v>668.93600000000004</v>
      </c>
      <c r="M56" s="3">
        <v>725.71699999999998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B788-668D-4102-9F6E-FDB507A29E72}">
  <dimension ref="C2:M56"/>
  <sheetViews>
    <sheetView workbookViewId="0">
      <selection sqref="A1:N1048576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4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136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137</v>
      </c>
      <c r="D12" s="3" t="s">
        <v>138</v>
      </c>
      <c r="E12" s="3" t="s">
        <v>139</v>
      </c>
      <c r="F12" s="3" t="s">
        <v>140</v>
      </c>
      <c r="G12" s="3" t="s">
        <v>141</v>
      </c>
      <c r="H12" s="3" t="s">
        <v>142</v>
      </c>
      <c r="I12" s="3" t="s">
        <v>143</v>
      </c>
      <c r="J12" s="3" t="s">
        <v>144</v>
      </c>
      <c r="K12" s="3" t="s">
        <v>145</v>
      </c>
      <c r="L12" s="3" t="s">
        <v>146</v>
      </c>
      <c r="M12" s="3" t="s">
        <v>147</v>
      </c>
    </row>
    <row r="13" spans="3:13" x14ac:dyDescent="0.2">
      <c r="C13" s="3" t="s">
        <v>148</v>
      </c>
      <c r="D13" s="3" t="s">
        <v>149</v>
      </c>
      <c r="E13" s="3" t="s">
        <v>150</v>
      </c>
      <c r="F13" s="3" t="s">
        <v>151</v>
      </c>
      <c r="G13" s="3" t="s">
        <v>152</v>
      </c>
      <c r="H13" s="3" t="s">
        <v>153</v>
      </c>
      <c r="I13" s="3" t="s">
        <v>154</v>
      </c>
      <c r="J13" s="3" t="s">
        <v>155</v>
      </c>
      <c r="K13" s="3" t="s">
        <v>156</v>
      </c>
      <c r="L13" s="3" t="s">
        <v>157</v>
      </c>
      <c r="M13" s="3" t="s">
        <v>158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159</v>
      </c>
      <c r="D15" s="3" t="s">
        <v>160</v>
      </c>
      <c r="E15" s="3" t="s">
        <v>161</v>
      </c>
      <c r="F15" s="3" t="s">
        <v>162</v>
      </c>
      <c r="G15" s="3" t="s">
        <v>163</v>
      </c>
      <c r="H15" s="3" t="s">
        <v>164</v>
      </c>
      <c r="I15" s="3" t="s">
        <v>165</v>
      </c>
      <c r="J15" s="3" t="s">
        <v>166</v>
      </c>
      <c r="K15" s="3" t="s">
        <v>167</v>
      </c>
      <c r="L15" s="3" t="s">
        <v>168</v>
      </c>
      <c r="M15" s="3" t="s">
        <v>169</v>
      </c>
    </row>
    <row r="16" spans="3:13" x14ac:dyDescent="0.2">
      <c r="C16" s="3" t="s">
        <v>170</v>
      </c>
      <c r="D16" s="3" t="s">
        <v>171</v>
      </c>
      <c r="E16" s="3" t="s">
        <v>172</v>
      </c>
      <c r="F16" s="3" t="s">
        <v>173</v>
      </c>
      <c r="G16" s="3" t="s">
        <v>174</v>
      </c>
      <c r="H16" s="3" t="s">
        <v>175</v>
      </c>
      <c r="I16" s="3" t="s">
        <v>176</v>
      </c>
      <c r="J16" s="3" t="s">
        <v>177</v>
      </c>
      <c r="K16" s="3" t="s">
        <v>178</v>
      </c>
      <c r="L16" s="3" t="s">
        <v>179</v>
      </c>
      <c r="M16" s="3" t="s">
        <v>180</v>
      </c>
    </row>
    <row r="17" spans="3:13" x14ac:dyDescent="0.2">
      <c r="C17" s="3" t="s">
        <v>181</v>
      </c>
      <c r="D17" s="3" t="s">
        <v>182</v>
      </c>
      <c r="E17" s="3" t="s">
        <v>183</v>
      </c>
      <c r="F17" s="3" t="s">
        <v>184</v>
      </c>
      <c r="G17" s="3" t="s">
        <v>185</v>
      </c>
      <c r="H17" s="3" t="s">
        <v>186</v>
      </c>
      <c r="I17" s="3" t="s">
        <v>187</v>
      </c>
      <c r="J17" s="3" t="s">
        <v>188</v>
      </c>
      <c r="K17" s="3" t="s">
        <v>189</v>
      </c>
      <c r="L17" s="3" t="s">
        <v>190</v>
      </c>
      <c r="M17" s="3" t="s">
        <v>191</v>
      </c>
    </row>
    <row r="18" spans="3:13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">
      <c r="C19" t="s">
        <v>192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3" x14ac:dyDescent="0.2">
      <c r="C20" s="3" t="s">
        <v>193</v>
      </c>
      <c r="D20" s="3">
        <v>-491</v>
      </c>
      <c r="E20" s="3">
        <v>-548</v>
      </c>
      <c r="F20" s="3">
        <v>-627</v>
      </c>
      <c r="G20" s="3">
        <v>-629</v>
      </c>
      <c r="H20" s="3">
        <v>-633</v>
      </c>
      <c r="I20" s="3">
        <v>-732</v>
      </c>
      <c r="J20" s="3">
        <v>-713</v>
      </c>
      <c r="K20" s="3">
        <v>-673.11</v>
      </c>
      <c r="L20" s="3" t="s">
        <v>194</v>
      </c>
      <c r="M20" s="3" t="s">
        <v>195</v>
      </c>
    </row>
    <row r="21" spans="3:13" x14ac:dyDescent="0.2">
      <c r="C21" s="3" t="s">
        <v>196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3:13" x14ac:dyDescent="0.2">
      <c r="C22" s="3" t="s">
        <v>197</v>
      </c>
      <c r="D22" s="3">
        <v>-387</v>
      </c>
      <c r="E22" s="3">
        <v>-371</v>
      </c>
      <c r="F22" s="3">
        <v>-419</v>
      </c>
      <c r="G22" s="3">
        <v>-365</v>
      </c>
      <c r="H22" s="3">
        <v>-507</v>
      </c>
      <c r="I22" s="3">
        <v>-669</v>
      </c>
      <c r="J22" s="3">
        <v>-687</v>
      </c>
      <c r="K22" s="3">
        <v>-601.85500000000002</v>
      </c>
      <c r="L22" s="3" t="s">
        <v>198</v>
      </c>
      <c r="M22" s="3" t="s">
        <v>199</v>
      </c>
    </row>
    <row r="23" spans="3:13" x14ac:dyDescent="0.2">
      <c r="C23" s="3" t="s">
        <v>200</v>
      </c>
      <c r="D23" s="3">
        <v>-878</v>
      </c>
      <c r="E23" s="3">
        <v>-919</v>
      </c>
      <c r="F23" s="3" t="s">
        <v>201</v>
      </c>
      <c r="G23" s="3">
        <v>-994</v>
      </c>
      <c r="H23" s="3" t="s">
        <v>202</v>
      </c>
      <c r="I23" s="3" t="s">
        <v>203</v>
      </c>
      <c r="J23" s="3" t="s">
        <v>204</v>
      </c>
      <c r="K23" s="3" t="s">
        <v>205</v>
      </c>
      <c r="L23" s="3" t="s">
        <v>206</v>
      </c>
      <c r="M23" s="3" t="s">
        <v>207</v>
      </c>
    </row>
    <row r="24" spans="3:13" x14ac:dyDescent="0.2">
      <c r="C24" s="3" t="s">
        <v>208</v>
      </c>
      <c r="D24" s="3">
        <v>336</v>
      </c>
      <c r="E24" s="3">
        <v>399</v>
      </c>
      <c r="F24" s="3">
        <v>180</v>
      </c>
      <c r="G24" s="3">
        <v>468</v>
      </c>
      <c r="H24" s="3">
        <v>870</v>
      </c>
      <c r="I24" s="3" t="s">
        <v>209</v>
      </c>
      <c r="J24" s="3">
        <v>-175</v>
      </c>
      <c r="K24" s="3" t="s">
        <v>210</v>
      </c>
      <c r="L24" s="3" t="s">
        <v>211</v>
      </c>
      <c r="M24" s="3" t="s">
        <v>212</v>
      </c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 t="s">
        <v>213</v>
      </c>
      <c r="D26" s="3">
        <v>-19</v>
      </c>
      <c r="E26" s="3">
        <v>-24</v>
      </c>
      <c r="F26" s="3">
        <v>-24</v>
      </c>
      <c r="G26" s="3">
        <v>-24</v>
      </c>
      <c r="H26" s="3">
        <v>-24</v>
      </c>
      <c r="I26" s="3">
        <v>-28</v>
      </c>
      <c r="J26" s="3">
        <v>-44</v>
      </c>
      <c r="K26" s="3">
        <v>-27.992999999999999</v>
      </c>
      <c r="L26" s="3">
        <v>-39.200000000000003</v>
      </c>
      <c r="M26" s="3">
        <v>21.663</v>
      </c>
    </row>
    <row r="27" spans="3:13" x14ac:dyDescent="0.2">
      <c r="C27" s="3" t="s">
        <v>214</v>
      </c>
      <c r="D27" s="3">
        <v>317</v>
      </c>
      <c r="E27" s="3">
        <v>375</v>
      </c>
      <c r="F27" s="3">
        <v>156</v>
      </c>
      <c r="G27" s="3">
        <v>444</v>
      </c>
      <c r="H27" s="3">
        <v>846</v>
      </c>
      <c r="I27" s="3" t="s">
        <v>215</v>
      </c>
      <c r="J27" s="3">
        <v>-219</v>
      </c>
      <c r="K27" s="3" t="s">
        <v>216</v>
      </c>
      <c r="L27" s="3" t="s">
        <v>217</v>
      </c>
      <c r="M27" s="3" t="s">
        <v>218</v>
      </c>
    </row>
    <row r="28" spans="3:13" x14ac:dyDescent="0.2">
      <c r="C28" t="s">
        <v>219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220</v>
      </c>
      <c r="D29" s="3">
        <v>32</v>
      </c>
      <c r="E29" s="3">
        <v>-116</v>
      </c>
      <c r="F29" s="3">
        <v>-52</v>
      </c>
      <c r="G29" s="3">
        <v>-118</v>
      </c>
      <c r="H29" s="3">
        <v>-250</v>
      </c>
      <c r="I29" s="3">
        <v>-262</v>
      </c>
      <c r="J29" s="3">
        <v>69</v>
      </c>
      <c r="K29" s="3">
        <v>-257.029</v>
      </c>
      <c r="L29" s="3" t="s">
        <v>221</v>
      </c>
      <c r="M29" s="3">
        <v>-836.74099999999999</v>
      </c>
    </row>
    <row r="30" spans="3:13" x14ac:dyDescent="0.2">
      <c r="C30" s="3" t="s">
        <v>222</v>
      </c>
      <c r="D30" s="3">
        <v>349</v>
      </c>
      <c r="E30" s="3">
        <v>259</v>
      </c>
      <c r="F30" s="3">
        <v>104</v>
      </c>
      <c r="G30" s="3">
        <v>326</v>
      </c>
      <c r="H30" s="3">
        <v>596</v>
      </c>
      <c r="I30" s="3">
        <v>810</v>
      </c>
      <c r="J30" s="3">
        <v>-150</v>
      </c>
      <c r="K30" s="3">
        <v>748.18299999999999</v>
      </c>
      <c r="L30" s="3" t="s">
        <v>223</v>
      </c>
      <c r="M30" s="3" t="s">
        <v>224</v>
      </c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 t="s">
        <v>225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226</v>
      </c>
      <c r="D33" s="3">
        <v>349</v>
      </c>
      <c r="E33" s="3">
        <v>259</v>
      </c>
      <c r="F33" s="3">
        <v>104</v>
      </c>
      <c r="G33" s="3">
        <v>326</v>
      </c>
      <c r="H33" s="3">
        <v>596</v>
      </c>
      <c r="I33" s="3">
        <v>810</v>
      </c>
      <c r="J33" s="3">
        <v>-150</v>
      </c>
      <c r="K33" s="3">
        <v>748.18299999999999</v>
      </c>
      <c r="L33" s="3" t="s">
        <v>223</v>
      </c>
      <c r="M33" s="3" t="s">
        <v>224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227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t="s">
        <v>228</v>
      </c>
      <c r="D36">
        <v>349</v>
      </c>
      <c r="E36">
        <v>259</v>
      </c>
      <c r="F36">
        <v>104</v>
      </c>
      <c r="G36">
        <v>326</v>
      </c>
      <c r="H36">
        <v>596</v>
      </c>
      <c r="I36">
        <v>810</v>
      </c>
      <c r="J36">
        <v>-150</v>
      </c>
      <c r="K36">
        <v>748.18299999999999</v>
      </c>
      <c r="L36" t="s">
        <v>223</v>
      </c>
      <c r="M36" t="s">
        <v>224</v>
      </c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 t="s">
        <v>229</v>
      </c>
      <c r="D38" s="3">
        <v>4.07</v>
      </c>
      <c r="E38" s="3">
        <v>3.06</v>
      </c>
      <c r="F38" s="3">
        <v>1.25</v>
      </c>
      <c r="G38" s="3">
        <v>4.0599999999999996</v>
      </c>
      <c r="H38" s="3">
        <v>7.63</v>
      </c>
      <c r="I38" s="3">
        <v>10.88</v>
      </c>
      <c r="J38" s="3">
        <v>-2.1800000000000002</v>
      </c>
      <c r="K38" s="3">
        <v>10.9</v>
      </c>
      <c r="L38" s="3">
        <v>34.18</v>
      </c>
      <c r="M38" s="3">
        <v>28.52</v>
      </c>
    </row>
    <row r="39" spans="3:13" x14ac:dyDescent="0.2">
      <c r="C39" s="3" t="s">
        <v>230</v>
      </c>
      <c r="D39" s="3">
        <v>4.07</v>
      </c>
      <c r="E39" s="3">
        <v>3.06</v>
      </c>
      <c r="F39" s="3">
        <v>0.89</v>
      </c>
      <c r="G39" s="3">
        <v>3.9</v>
      </c>
      <c r="H39" s="3">
        <v>7.63</v>
      </c>
      <c r="I39" s="3">
        <v>10.63</v>
      </c>
      <c r="J39" s="3">
        <v>-2.34</v>
      </c>
      <c r="K39" s="3">
        <v>10.89</v>
      </c>
      <c r="L39" s="3">
        <v>34.18</v>
      </c>
      <c r="M39" s="3">
        <v>28.25</v>
      </c>
    </row>
    <row r="40" spans="3:13" x14ac:dyDescent="0.2">
      <c r="C40" s="3" t="s">
        <v>231</v>
      </c>
      <c r="D40" s="3">
        <v>85.712000000000003</v>
      </c>
      <c r="E40" s="3">
        <v>84.742000000000004</v>
      </c>
      <c r="F40" s="3">
        <v>83.103999999999999</v>
      </c>
      <c r="G40" s="3">
        <v>80.236000000000004</v>
      </c>
      <c r="H40" s="3">
        <v>78.096999999999994</v>
      </c>
      <c r="I40" s="3">
        <v>74.450999999999993</v>
      </c>
      <c r="J40" s="3">
        <v>68.882000000000005</v>
      </c>
      <c r="K40" s="3">
        <v>68.671999999999997</v>
      </c>
      <c r="L40" s="3">
        <v>109.021</v>
      </c>
      <c r="M40" s="3">
        <v>93.76</v>
      </c>
    </row>
    <row r="41" spans="3:13" x14ac:dyDescent="0.2">
      <c r="C41" t="s">
        <v>232</v>
      </c>
      <c r="D41">
        <v>85.748999999999995</v>
      </c>
      <c r="E41">
        <v>84.742000000000004</v>
      </c>
      <c r="F41">
        <v>84.399000000000001</v>
      </c>
      <c r="G41">
        <v>81.096000000000004</v>
      </c>
      <c r="H41">
        <v>78.096999999999994</v>
      </c>
      <c r="I41">
        <v>75.102999999999994</v>
      </c>
      <c r="J41">
        <v>69.171999999999997</v>
      </c>
      <c r="K41">
        <v>68.671999999999997</v>
      </c>
      <c r="L41">
        <v>109.021</v>
      </c>
      <c r="M41">
        <v>94.173000000000002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 t="s">
        <v>233</v>
      </c>
      <c r="D43" s="3">
        <v>519</v>
      </c>
      <c r="E43" s="3">
        <v>574</v>
      </c>
      <c r="F43" s="3">
        <v>434</v>
      </c>
      <c r="G43" s="3">
        <v>655</v>
      </c>
      <c r="H43" s="3" t="s">
        <v>234</v>
      </c>
      <c r="I43" s="3" t="s">
        <v>235</v>
      </c>
      <c r="J43" s="3">
        <v>125</v>
      </c>
      <c r="K43" s="3" t="s">
        <v>236</v>
      </c>
      <c r="L43" s="3" t="s">
        <v>237</v>
      </c>
      <c r="M43" s="3" t="s">
        <v>238</v>
      </c>
    </row>
    <row r="44" spans="3:13" x14ac:dyDescent="0.2">
      <c r="C44" s="3" t="s">
        <v>239</v>
      </c>
      <c r="D44" s="3">
        <v>359</v>
      </c>
      <c r="E44" s="3">
        <v>404</v>
      </c>
      <c r="F44" s="3">
        <v>243</v>
      </c>
      <c r="G44" s="3">
        <v>458</v>
      </c>
      <c r="H44" s="3">
        <v>863</v>
      </c>
      <c r="I44" s="3" t="s">
        <v>240</v>
      </c>
      <c r="J44" s="3">
        <v>-134</v>
      </c>
      <c r="K44" s="3" t="s">
        <v>241</v>
      </c>
      <c r="L44" s="3" t="s">
        <v>242</v>
      </c>
      <c r="M44" s="3" t="s">
        <v>243</v>
      </c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 t="s">
        <v>244</v>
      </c>
      <c r="D46" s="3" t="s">
        <v>138</v>
      </c>
      <c r="E46" s="3" t="s">
        <v>139</v>
      </c>
      <c r="F46" s="3" t="s">
        <v>140</v>
      </c>
      <c r="G46" s="3" t="s">
        <v>141</v>
      </c>
      <c r="H46" s="3" t="s">
        <v>142</v>
      </c>
      <c r="I46" s="3" t="s">
        <v>143</v>
      </c>
      <c r="J46" s="3" t="s">
        <v>144</v>
      </c>
      <c r="K46" s="3" t="s">
        <v>145</v>
      </c>
      <c r="L46" s="3" t="s">
        <v>146</v>
      </c>
      <c r="M46" s="3" t="s">
        <v>147</v>
      </c>
    </row>
    <row r="47" spans="3:13" x14ac:dyDescent="0.2">
      <c r="C47" s="3" t="s">
        <v>245</v>
      </c>
      <c r="D47" s="3">
        <v>345</v>
      </c>
      <c r="E47" s="3">
        <v>406</v>
      </c>
      <c r="F47" s="3">
        <v>249</v>
      </c>
      <c r="G47" s="3">
        <v>482</v>
      </c>
      <c r="H47" s="3">
        <v>870</v>
      </c>
      <c r="I47" s="3" t="s">
        <v>215</v>
      </c>
      <c r="J47" s="3">
        <v>-159</v>
      </c>
      <c r="K47" s="3" t="s">
        <v>246</v>
      </c>
      <c r="L47" s="3" t="s">
        <v>247</v>
      </c>
      <c r="M47" s="3" t="s">
        <v>248</v>
      </c>
    </row>
    <row r="48" spans="3:13" x14ac:dyDescent="0.2">
      <c r="C48" s="3" t="s">
        <v>249</v>
      </c>
      <c r="D48" s="3">
        <v>359</v>
      </c>
      <c r="E48" s="3">
        <v>404</v>
      </c>
      <c r="F48" s="3">
        <v>243</v>
      </c>
      <c r="G48" s="3">
        <v>458</v>
      </c>
      <c r="H48" s="3">
        <v>863</v>
      </c>
      <c r="I48" s="3" t="s">
        <v>240</v>
      </c>
      <c r="J48" s="3">
        <v>-134</v>
      </c>
      <c r="K48" s="3" t="s">
        <v>241</v>
      </c>
      <c r="L48" s="3" t="s">
        <v>242</v>
      </c>
      <c r="M48" s="3" t="s">
        <v>243</v>
      </c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61BF-F7BE-4B25-862A-E396ED3BD327}">
  <dimension ref="C2:M56"/>
  <sheetViews>
    <sheetView workbookViewId="0">
      <selection activeCell="E30" sqref="D30:K30"/>
    </sheetView>
  </sheetViews>
  <sheetFormatPr defaultRowHeight="12.75" x14ac:dyDescent="0.2"/>
  <cols>
    <col min="1" max="2" width="2" customWidth="1"/>
    <col min="3" max="3" width="25" customWidth="1"/>
    <col min="14" max="14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250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226</v>
      </c>
      <c r="D12" s="3">
        <v>349</v>
      </c>
      <c r="E12" s="3">
        <v>259</v>
      </c>
      <c r="F12" s="3">
        <v>104</v>
      </c>
      <c r="G12" s="3">
        <v>326</v>
      </c>
      <c r="H12" s="3">
        <v>596</v>
      </c>
      <c r="I12" s="3">
        <v>810</v>
      </c>
      <c r="J12" s="3">
        <v>-150</v>
      </c>
      <c r="K12" s="3">
        <v>748.18299999999999</v>
      </c>
      <c r="L12" s="3" t="s">
        <v>223</v>
      </c>
      <c r="M12" s="3" t="s">
        <v>224</v>
      </c>
    </row>
    <row r="13" spans="3:13" x14ac:dyDescent="0.2">
      <c r="C13" s="3" t="s">
        <v>251</v>
      </c>
      <c r="D13" s="3">
        <v>160</v>
      </c>
      <c r="E13" s="3">
        <v>170</v>
      </c>
      <c r="F13" s="3">
        <v>191</v>
      </c>
      <c r="G13" s="3">
        <v>197</v>
      </c>
      <c r="H13" s="3">
        <v>210</v>
      </c>
      <c r="I13" s="3">
        <v>257</v>
      </c>
      <c r="J13" s="3">
        <v>259</v>
      </c>
      <c r="K13" s="3">
        <v>258.30099999999999</v>
      </c>
      <c r="L13" s="3">
        <v>738.48599999999999</v>
      </c>
      <c r="M13" s="3">
        <v>797.47699999999998</v>
      </c>
    </row>
    <row r="14" spans="3:13" x14ac:dyDescent="0.2">
      <c r="C14" s="3" t="s">
        <v>252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253</v>
      </c>
      <c r="D15" s="3">
        <v>54</v>
      </c>
      <c r="E15" s="3">
        <v>45</v>
      </c>
      <c r="F15" s="3">
        <v>-24</v>
      </c>
      <c r="G15" s="3">
        <v>-5</v>
      </c>
      <c r="H15" s="3">
        <v>32</v>
      </c>
      <c r="I15" s="3">
        <v>7</v>
      </c>
      <c r="J15" s="3">
        <v>6</v>
      </c>
      <c r="K15" s="3">
        <v>11.452</v>
      </c>
      <c r="L15" s="3">
        <v>50.581000000000003</v>
      </c>
      <c r="M15" s="3">
        <v>6.77</v>
      </c>
    </row>
    <row r="16" spans="3:13" x14ac:dyDescent="0.2">
      <c r="C16" s="3" t="s">
        <v>254</v>
      </c>
      <c r="D16" s="3">
        <v>-15</v>
      </c>
      <c r="E16" s="3">
        <v>3</v>
      </c>
      <c r="F16" s="3">
        <v>1</v>
      </c>
      <c r="G16" s="3">
        <v>4</v>
      </c>
      <c r="H16" s="3">
        <v>-34</v>
      </c>
      <c r="I16" s="3">
        <v>39</v>
      </c>
      <c r="J16" s="3">
        <v>70</v>
      </c>
      <c r="K16" s="3">
        <v>-99.248999999999995</v>
      </c>
      <c r="L16" s="3">
        <v>6.3230000000000004</v>
      </c>
      <c r="M16" s="3">
        <v>189.553</v>
      </c>
    </row>
    <row r="17" spans="3:13" x14ac:dyDescent="0.2">
      <c r="C17" s="3" t="s">
        <v>255</v>
      </c>
      <c r="D17" s="3">
        <v>-55</v>
      </c>
      <c r="E17" s="3">
        <v>-28</v>
      </c>
      <c r="F17" s="3">
        <v>-16</v>
      </c>
      <c r="G17" s="3">
        <v>50</v>
      </c>
      <c r="H17" s="3">
        <v>-64</v>
      </c>
      <c r="I17" s="3">
        <v>-105</v>
      </c>
      <c r="J17" s="3">
        <v>51</v>
      </c>
      <c r="K17" s="3">
        <v>-17.814</v>
      </c>
      <c r="L17" s="3">
        <v>-175.77</v>
      </c>
      <c r="M17" s="3">
        <v>27.079000000000001</v>
      </c>
    </row>
    <row r="18" spans="3:13" x14ac:dyDescent="0.2">
      <c r="C18" s="3" t="s">
        <v>256</v>
      </c>
      <c r="D18" s="3" t="s">
        <v>3</v>
      </c>
      <c r="E18" s="3" t="s">
        <v>3</v>
      </c>
      <c r="F18" s="3">
        <v>-4</v>
      </c>
      <c r="G18" s="3">
        <v>7</v>
      </c>
      <c r="H18" s="3">
        <v>-1</v>
      </c>
      <c r="I18" s="3">
        <v>-3</v>
      </c>
      <c r="J18" s="3">
        <v>5</v>
      </c>
      <c r="K18" s="3">
        <v>-6.3620000000000001</v>
      </c>
      <c r="L18" s="3">
        <v>-17.702999999999999</v>
      </c>
      <c r="M18" s="3">
        <v>-8.1240000000000006</v>
      </c>
    </row>
    <row r="19" spans="3:13" x14ac:dyDescent="0.2">
      <c r="C19" t="s">
        <v>257</v>
      </c>
      <c r="D19">
        <v>-74</v>
      </c>
      <c r="E19">
        <v>26</v>
      </c>
      <c r="F19">
        <v>49</v>
      </c>
      <c r="G19">
        <v>110</v>
      </c>
      <c r="H19">
        <v>163</v>
      </c>
      <c r="I19">
        <v>-96</v>
      </c>
      <c r="J19">
        <v>-126</v>
      </c>
      <c r="K19">
        <v>337.19099999999997</v>
      </c>
      <c r="L19">
        <v>163.124</v>
      </c>
      <c r="M19">
        <v>-698.63800000000003</v>
      </c>
    </row>
    <row r="20" spans="3:13" x14ac:dyDescent="0.2">
      <c r="C20" s="3" t="s">
        <v>258</v>
      </c>
      <c r="D20" s="3">
        <v>419</v>
      </c>
      <c r="E20" s="3">
        <v>475</v>
      </c>
      <c r="F20" s="3">
        <v>301</v>
      </c>
      <c r="G20" s="3">
        <v>689</v>
      </c>
      <c r="H20" s="3">
        <v>902</v>
      </c>
      <c r="I20" s="3">
        <v>909</v>
      </c>
      <c r="J20" s="3">
        <v>115</v>
      </c>
      <c r="K20" s="3" t="s">
        <v>259</v>
      </c>
      <c r="L20" s="3" t="s">
        <v>260</v>
      </c>
      <c r="M20" s="3" t="s">
        <v>261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262</v>
      </c>
      <c r="D22" s="3">
        <v>-338</v>
      </c>
      <c r="E22" s="3">
        <v>-410</v>
      </c>
      <c r="F22" s="3">
        <v>-220</v>
      </c>
      <c r="G22" s="3">
        <v>-273</v>
      </c>
      <c r="H22" s="3">
        <v>-336</v>
      </c>
      <c r="I22" s="3">
        <v>-370</v>
      </c>
      <c r="J22" s="3">
        <v>-410</v>
      </c>
      <c r="K22" s="3">
        <v>-229.036</v>
      </c>
      <c r="L22" s="3">
        <v>-802.97699999999998</v>
      </c>
      <c r="M22" s="3">
        <v>-645.83399999999995</v>
      </c>
    </row>
    <row r="23" spans="3:13" x14ac:dyDescent="0.2">
      <c r="C23" s="3" t="s">
        <v>263</v>
      </c>
      <c r="D23" s="3" t="s">
        <v>3</v>
      </c>
      <c r="E23" s="3">
        <v>-208</v>
      </c>
      <c r="F23" s="3">
        <v>-76</v>
      </c>
      <c r="G23" s="3" t="s">
        <v>3</v>
      </c>
      <c r="H23" s="3">
        <v>-526</v>
      </c>
      <c r="I23" s="3" t="s">
        <v>3</v>
      </c>
      <c r="J23" s="3" t="s">
        <v>3</v>
      </c>
      <c r="K23" s="3" t="s">
        <v>3</v>
      </c>
      <c r="L23" s="3">
        <v>429.94</v>
      </c>
      <c r="M23" s="3" t="s">
        <v>3</v>
      </c>
    </row>
    <row r="24" spans="3:13" x14ac:dyDescent="0.2">
      <c r="C24" s="3" t="s">
        <v>264</v>
      </c>
      <c r="D24" s="3">
        <v>12</v>
      </c>
      <c r="E24" s="3">
        <v>8</v>
      </c>
      <c r="F24" s="3">
        <v>8</v>
      </c>
      <c r="G24" s="3">
        <v>10</v>
      </c>
      <c r="H24" s="3">
        <v>8</v>
      </c>
      <c r="I24" s="3">
        <v>16</v>
      </c>
      <c r="J24" s="3">
        <v>19</v>
      </c>
      <c r="K24" s="3">
        <v>17.814</v>
      </c>
      <c r="L24" s="3">
        <v>11.381</v>
      </c>
      <c r="M24" s="3">
        <v>24.370999999999999</v>
      </c>
    </row>
    <row r="25" spans="3:13" x14ac:dyDescent="0.2">
      <c r="C25" s="3" t="s">
        <v>265</v>
      </c>
      <c r="D25" s="3">
        <v>-326</v>
      </c>
      <c r="E25" s="3">
        <v>-610</v>
      </c>
      <c r="F25" s="3">
        <v>-288</v>
      </c>
      <c r="G25" s="3">
        <v>-263</v>
      </c>
      <c r="H25" s="3">
        <v>-854</v>
      </c>
      <c r="I25" s="3">
        <v>-354</v>
      </c>
      <c r="J25" s="3">
        <v>-391</v>
      </c>
      <c r="K25" s="3">
        <v>-211.22200000000001</v>
      </c>
      <c r="L25" s="3">
        <v>-361.65600000000001</v>
      </c>
      <c r="M25" s="3">
        <v>-621.46299999999997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266</v>
      </c>
      <c r="D27" s="3">
        <v>-24</v>
      </c>
      <c r="E27" s="3">
        <v>-24</v>
      </c>
      <c r="F27" s="3">
        <v>-23</v>
      </c>
      <c r="G27" s="3">
        <v>-22</v>
      </c>
      <c r="H27" s="3">
        <v>-28</v>
      </c>
      <c r="I27" s="3">
        <v>-37</v>
      </c>
      <c r="J27" s="3">
        <v>-55</v>
      </c>
      <c r="K27" s="3">
        <v>-52.168999999999997</v>
      </c>
      <c r="L27" s="3">
        <v>-94.84</v>
      </c>
      <c r="M27" s="3">
        <v>-134.041</v>
      </c>
    </row>
    <row r="28" spans="3:13" x14ac:dyDescent="0.2">
      <c r="C28" t="s">
        <v>267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268</v>
      </c>
      <c r="D29" s="3">
        <v>8</v>
      </c>
      <c r="E29" s="3">
        <v>339</v>
      </c>
      <c r="F29" s="3" t="s">
        <v>3</v>
      </c>
      <c r="G29" s="3" t="s">
        <v>3</v>
      </c>
      <c r="H29" s="3">
        <v>250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269</v>
      </c>
      <c r="D30" s="39">
        <v>-339</v>
      </c>
      <c r="E30" s="39">
        <v>-339</v>
      </c>
      <c r="F30" s="39">
        <v>-339</v>
      </c>
      <c r="G30" s="39">
        <v>-339</v>
      </c>
      <c r="H30" s="39">
        <v>-339</v>
      </c>
      <c r="I30" s="39">
        <v>-339</v>
      </c>
      <c r="J30" s="39">
        <v>-339</v>
      </c>
      <c r="K30" s="39">
        <v>-339</v>
      </c>
      <c r="L30" s="3">
        <v>-854.822</v>
      </c>
      <c r="M30" s="3">
        <v>-18.954999999999998</v>
      </c>
    </row>
    <row r="31" spans="3:13" x14ac:dyDescent="0.2">
      <c r="C31" s="3" t="s">
        <v>270</v>
      </c>
      <c r="D31" s="3">
        <v>-3</v>
      </c>
      <c r="E31" s="3">
        <v>-111</v>
      </c>
      <c r="F31" s="3">
        <v>-60</v>
      </c>
      <c r="G31" s="3">
        <v>-190</v>
      </c>
      <c r="H31" s="3">
        <v>-17</v>
      </c>
      <c r="I31" s="3">
        <v>-675</v>
      </c>
      <c r="J31" s="3">
        <v>-81</v>
      </c>
      <c r="K31" s="3" t="s">
        <v>3</v>
      </c>
      <c r="L31" s="3" t="s">
        <v>271</v>
      </c>
      <c r="M31" s="3" t="s">
        <v>272</v>
      </c>
    </row>
    <row r="32" spans="3:13" x14ac:dyDescent="0.2">
      <c r="C32" s="3" t="s">
        <v>273</v>
      </c>
      <c r="D32" s="3">
        <v>-20</v>
      </c>
      <c r="E32" s="3">
        <v>80</v>
      </c>
      <c r="F32" s="3">
        <v>45</v>
      </c>
      <c r="G32" s="3">
        <v>-202</v>
      </c>
      <c r="H32" s="3">
        <v>-24</v>
      </c>
      <c r="I32" s="3">
        <v>31</v>
      </c>
      <c r="J32" s="3">
        <v>266</v>
      </c>
      <c r="K32" s="3">
        <v>-396.995</v>
      </c>
      <c r="L32" s="3">
        <v>-118.866</v>
      </c>
      <c r="M32" s="3">
        <v>-31.140999999999998</v>
      </c>
    </row>
    <row r="33" spans="3:13" x14ac:dyDescent="0.2">
      <c r="C33" s="3" t="s">
        <v>274</v>
      </c>
      <c r="D33" s="3">
        <v>-39</v>
      </c>
      <c r="E33" s="3">
        <v>-55</v>
      </c>
      <c r="F33" s="3">
        <v>-38</v>
      </c>
      <c r="G33" s="3">
        <v>-414</v>
      </c>
      <c r="H33" s="3">
        <v>181</v>
      </c>
      <c r="I33" s="3">
        <v>-681</v>
      </c>
      <c r="J33" s="3">
        <v>130</v>
      </c>
      <c r="K33" s="3">
        <v>-449.16399999999999</v>
      </c>
      <c r="L33" s="3" t="s">
        <v>275</v>
      </c>
      <c r="M33" s="3" t="s">
        <v>276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277</v>
      </c>
      <c r="D35" s="3">
        <v>102</v>
      </c>
      <c r="E35" s="3">
        <v>162</v>
      </c>
      <c r="F35" s="3">
        <v>-15</v>
      </c>
      <c r="G35" s="3">
        <v>-16</v>
      </c>
      <c r="H35" s="3">
        <v>35</v>
      </c>
      <c r="I35" s="3">
        <v>258</v>
      </c>
      <c r="J35" s="3">
        <v>147</v>
      </c>
      <c r="K35" s="3" t="s">
        <v>3</v>
      </c>
      <c r="L35" s="3">
        <v>586.58600000000001</v>
      </c>
      <c r="M35" s="3" t="s">
        <v>26</v>
      </c>
    </row>
    <row r="36" spans="3:13" x14ac:dyDescent="0.2">
      <c r="C36" t="s">
        <v>278</v>
      </c>
      <c r="D36">
        <v>6</v>
      </c>
      <c r="E36">
        <v>13</v>
      </c>
      <c r="F36">
        <v>24</v>
      </c>
      <c r="G36">
        <v>39</v>
      </c>
      <c r="H36">
        <v>-6</v>
      </c>
      <c r="I36">
        <v>15</v>
      </c>
      <c r="J36">
        <v>-1</v>
      </c>
      <c r="K36">
        <v>15.269</v>
      </c>
      <c r="L36">
        <v>6.3230000000000004</v>
      </c>
      <c r="M36">
        <v>-37.911000000000001</v>
      </c>
    </row>
    <row r="37" spans="3:13" x14ac:dyDescent="0.2">
      <c r="C37" s="3" t="s">
        <v>279</v>
      </c>
      <c r="D37" s="3">
        <v>54</v>
      </c>
      <c r="E37" s="3">
        <v>-190</v>
      </c>
      <c r="F37" s="3">
        <v>-25</v>
      </c>
      <c r="G37" s="3">
        <v>12</v>
      </c>
      <c r="H37" s="3">
        <v>229</v>
      </c>
      <c r="I37" s="3">
        <v>-126</v>
      </c>
      <c r="J37" s="3" t="s">
        <v>3</v>
      </c>
      <c r="K37" s="3" t="s">
        <v>3</v>
      </c>
      <c r="L37" s="3" t="s">
        <v>280</v>
      </c>
      <c r="M37" s="3">
        <v>-371.58300000000003</v>
      </c>
    </row>
    <row r="38" spans="3:13" x14ac:dyDescent="0.2">
      <c r="C38" s="3" t="s">
        <v>281</v>
      </c>
      <c r="D38" s="3">
        <v>162</v>
      </c>
      <c r="E38" s="3">
        <v>-15</v>
      </c>
      <c r="F38" s="3">
        <v>-16</v>
      </c>
      <c r="G38" s="3">
        <v>35</v>
      </c>
      <c r="H38" s="3">
        <v>258</v>
      </c>
      <c r="I38" s="3">
        <v>147</v>
      </c>
      <c r="J38" s="3" t="s">
        <v>3</v>
      </c>
      <c r="K38" s="3">
        <v>586.58600000000001</v>
      </c>
      <c r="L38" s="3" t="s">
        <v>26</v>
      </c>
      <c r="M38" s="3" t="s">
        <v>27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282</v>
      </c>
      <c r="D40" s="3">
        <v>81</v>
      </c>
      <c r="E40" s="3">
        <v>65</v>
      </c>
      <c r="F40" s="3">
        <v>81</v>
      </c>
      <c r="G40" s="3">
        <v>416</v>
      </c>
      <c r="H40" s="3">
        <v>566</v>
      </c>
      <c r="I40" s="3">
        <v>539</v>
      </c>
      <c r="J40" s="3">
        <v>-295</v>
      </c>
      <c r="K40" s="3" t="s">
        <v>283</v>
      </c>
      <c r="L40" s="3" t="s">
        <v>284</v>
      </c>
      <c r="M40" s="3" t="s">
        <v>285</v>
      </c>
    </row>
    <row r="41" spans="3:13" x14ac:dyDescent="0.2">
      <c r="C41" t="s">
        <v>286</v>
      </c>
      <c r="D41">
        <v>20</v>
      </c>
      <c r="E41">
        <v>22</v>
      </c>
      <c r="F41">
        <v>22</v>
      </c>
      <c r="G41">
        <v>23</v>
      </c>
      <c r="H41">
        <v>23</v>
      </c>
      <c r="I41">
        <v>32</v>
      </c>
      <c r="J41">
        <v>43</v>
      </c>
      <c r="K41">
        <v>38.173000000000002</v>
      </c>
      <c r="L41">
        <v>46.787999999999997</v>
      </c>
      <c r="M41">
        <v>31.140999999999998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1283-C2AB-45F3-8936-FA9D9D14980C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287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288</v>
      </c>
      <c r="D12" s="3">
        <v>51.8</v>
      </c>
      <c r="E12" s="3">
        <v>66.47</v>
      </c>
      <c r="F12" s="3">
        <v>52.53</v>
      </c>
      <c r="G12" s="3">
        <v>48.01</v>
      </c>
      <c r="H12" s="3">
        <v>77.569999999999993</v>
      </c>
      <c r="I12" s="3">
        <v>67.44</v>
      </c>
      <c r="J12" s="3">
        <v>57.28</v>
      </c>
      <c r="K12" s="3">
        <v>81.78</v>
      </c>
      <c r="L12" s="3">
        <v>120.68</v>
      </c>
      <c r="M12" s="3">
        <v>97.77</v>
      </c>
    </row>
    <row r="13" spans="3:13" x14ac:dyDescent="0.2">
      <c r="C13" s="3" t="s">
        <v>289</v>
      </c>
      <c r="D13" s="3" t="s">
        <v>290</v>
      </c>
      <c r="E13" s="3" t="s">
        <v>291</v>
      </c>
      <c r="F13" s="3" t="s">
        <v>292</v>
      </c>
      <c r="G13" s="3" t="s">
        <v>293</v>
      </c>
      <c r="H13" s="3" t="s">
        <v>294</v>
      </c>
      <c r="I13" s="3" t="s">
        <v>295</v>
      </c>
      <c r="J13" s="3" t="s">
        <v>296</v>
      </c>
      <c r="K13" s="3" t="s">
        <v>297</v>
      </c>
      <c r="L13" s="3" t="s">
        <v>298</v>
      </c>
      <c r="M13" s="3" t="s">
        <v>299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300</v>
      </c>
      <c r="D15" s="3" t="s">
        <v>301</v>
      </c>
      <c r="E15" s="3" t="s">
        <v>302</v>
      </c>
      <c r="F15" s="3" t="s">
        <v>303</v>
      </c>
      <c r="G15" s="3" t="s">
        <v>304</v>
      </c>
      <c r="H15" s="3" t="s">
        <v>305</v>
      </c>
      <c r="I15" s="3" t="s">
        <v>306</v>
      </c>
      <c r="J15" s="3" t="s">
        <v>307</v>
      </c>
      <c r="K15" s="3" t="s">
        <v>308</v>
      </c>
      <c r="L15" s="3" t="s">
        <v>309</v>
      </c>
      <c r="M15" s="3" t="s">
        <v>310</v>
      </c>
    </row>
    <row r="16" spans="3:13" x14ac:dyDescent="0.2">
      <c r="C16" s="3" t="s">
        <v>311</v>
      </c>
      <c r="D16" s="3" t="s">
        <v>301</v>
      </c>
      <c r="E16" s="3" t="s">
        <v>302</v>
      </c>
      <c r="F16" s="3" t="s">
        <v>303</v>
      </c>
      <c r="G16" s="3" t="s">
        <v>304</v>
      </c>
      <c r="H16" s="3" t="s">
        <v>305</v>
      </c>
      <c r="I16" s="3" t="s">
        <v>306</v>
      </c>
      <c r="J16" s="3" t="s">
        <v>307</v>
      </c>
      <c r="K16" s="3" t="s">
        <v>308</v>
      </c>
      <c r="L16" s="3" t="s">
        <v>309</v>
      </c>
      <c r="M16" s="3" t="s">
        <v>312</v>
      </c>
    </row>
    <row r="17" spans="3:13" x14ac:dyDescent="0.2">
      <c r="C17" s="3" t="s">
        <v>313</v>
      </c>
      <c r="D17" s="3" t="s">
        <v>314</v>
      </c>
      <c r="E17" s="3" t="s">
        <v>315</v>
      </c>
      <c r="F17" s="3" t="s">
        <v>316</v>
      </c>
      <c r="G17" s="3" t="s">
        <v>317</v>
      </c>
      <c r="H17" s="3" t="s">
        <v>318</v>
      </c>
      <c r="I17" s="3" t="s">
        <v>319</v>
      </c>
      <c r="J17" s="3" t="s">
        <v>320</v>
      </c>
      <c r="K17" s="3" t="s">
        <v>321</v>
      </c>
      <c r="L17" s="3" t="s">
        <v>322</v>
      </c>
      <c r="M17" s="3" t="s">
        <v>323</v>
      </c>
    </row>
    <row r="18" spans="3:13" x14ac:dyDescent="0.2">
      <c r="C18" s="3" t="s">
        <v>324</v>
      </c>
      <c r="D18" s="3" t="s">
        <v>325</v>
      </c>
      <c r="E18" s="3" t="s">
        <v>326</v>
      </c>
      <c r="F18" s="3" t="s">
        <v>327</v>
      </c>
      <c r="G18" s="3" t="s">
        <v>328</v>
      </c>
      <c r="H18" s="3" t="s">
        <v>329</v>
      </c>
      <c r="I18" s="3" t="s">
        <v>330</v>
      </c>
      <c r="J18" s="3" t="s">
        <v>331</v>
      </c>
      <c r="K18" s="3" t="s">
        <v>332</v>
      </c>
      <c r="L18" s="3" t="s">
        <v>333</v>
      </c>
      <c r="M18" s="3" t="s">
        <v>333</v>
      </c>
    </row>
    <row r="19" spans="3:13" x14ac:dyDescent="0.2">
      <c r="C19" t="s">
        <v>334</v>
      </c>
      <c r="D19" t="s">
        <v>335</v>
      </c>
      <c r="E19" t="s">
        <v>336</v>
      </c>
      <c r="F19" t="s">
        <v>337</v>
      </c>
      <c r="G19" t="s">
        <v>338</v>
      </c>
      <c r="H19" t="s">
        <v>339</v>
      </c>
      <c r="I19" t="s">
        <v>340</v>
      </c>
      <c r="J19" t="s">
        <v>341</v>
      </c>
      <c r="K19" t="s">
        <v>339</v>
      </c>
      <c r="L19" t="s">
        <v>342</v>
      </c>
      <c r="M19" t="s">
        <v>342</v>
      </c>
    </row>
    <row r="20" spans="3:13" x14ac:dyDescent="0.2">
      <c r="C20" s="3" t="s">
        <v>343</v>
      </c>
      <c r="D20" s="3" t="s">
        <v>344</v>
      </c>
      <c r="E20" s="3" t="s">
        <v>345</v>
      </c>
      <c r="F20" s="3" t="s">
        <v>346</v>
      </c>
      <c r="G20" s="3" t="s">
        <v>347</v>
      </c>
      <c r="H20" s="3" t="s">
        <v>348</v>
      </c>
      <c r="I20" s="3" t="s">
        <v>349</v>
      </c>
      <c r="J20" s="3" t="s">
        <v>350</v>
      </c>
      <c r="K20" s="3" t="s">
        <v>351</v>
      </c>
      <c r="L20" s="3" t="s">
        <v>352</v>
      </c>
      <c r="M20" s="3" t="s">
        <v>353</v>
      </c>
    </row>
    <row r="21" spans="3:13" x14ac:dyDescent="0.2">
      <c r="C21" s="3" t="s">
        <v>354</v>
      </c>
      <c r="D21" s="3" t="s">
        <v>342</v>
      </c>
      <c r="E21" s="3" t="s">
        <v>355</v>
      </c>
      <c r="F21" s="3" t="s">
        <v>323</v>
      </c>
      <c r="G21" s="3" t="s">
        <v>356</v>
      </c>
      <c r="H21" s="3" t="s">
        <v>357</v>
      </c>
      <c r="I21" s="3" t="s">
        <v>358</v>
      </c>
      <c r="J21" s="3" t="s">
        <v>359</v>
      </c>
      <c r="K21" s="3" t="s">
        <v>323</v>
      </c>
      <c r="L21" s="3" t="s">
        <v>360</v>
      </c>
      <c r="M21" s="3" t="s">
        <v>361</v>
      </c>
    </row>
    <row r="22" spans="3:13" x14ac:dyDescent="0.2">
      <c r="C22" s="3" t="s">
        <v>362</v>
      </c>
      <c r="D22" s="3" t="s">
        <v>358</v>
      </c>
      <c r="E22" s="3" t="s">
        <v>363</v>
      </c>
      <c r="F22" s="3" t="s">
        <v>360</v>
      </c>
      <c r="G22" s="3" t="s">
        <v>364</v>
      </c>
      <c r="H22" s="3" t="s">
        <v>358</v>
      </c>
      <c r="I22" s="3" t="s">
        <v>365</v>
      </c>
      <c r="J22" s="3" t="s">
        <v>366</v>
      </c>
      <c r="K22" s="3" t="s">
        <v>367</v>
      </c>
      <c r="L22" s="3" t="s">
        <v>364</v>
      </c>
      <c r="M22" s="3" t="s">
        <v>368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369</v>
      </c>
      <c r="D24" s="3" t="s">
        <v>370</v>
      </c>
      <c r="E24" s="3" t="s">
        <v>371</v>
      </c>
      <c r="F24" s="3" t="s">
        <v>372</v>
      </c>
      <c r="G24" s="3" t="s">
        <v>373</v>
      </c>
      <c r="H24" s="3" t="s">
        <v>374</v>
      </c>
      <c r="I24" s="3" t="s">
        <v>375</v>
      </c>
      <c r="J24" s="3" t="s">
        <v>376</v>
      </c>
      <c r="K24" s="3" t="s">
        <v>371</v>
      </c>
      <c r="L24" s="3" t="s">
        <v>377</v>
      </c>
      <c r="M24" s="3" t="s">
        <v>378</v>
      </c>
    </row>
    <row r="25" spans="3:13" x14ac:dyDescent="0.2">
      <c r="C25" s="3" t="s">
        <v>379</v>
      </c>
      <c r="D25" s="3" t="s">
        <v>355</v>
      </c>
      <c r="E25" s="3" t="s">
        <v>352</v>
      </c>
      <c r="F25" s="3" t="s">
        <v>357</v>
      </c>
      <c r="G25" s="3" t="s">
        <v>323</v>
      </c>
      <c r="H25" s="3" t="s">
        <v>380</v>
      </c>
      <c r="I25" s="3" t="s">
        <v>363</v>
      </c>
      <c r="J25" s="3" t="s">
        <v>356</v>
      </c>
      <c r="K25" s="3" t="s">
        <v>342</v>
      </c>
      <c r="L25" s="3" t="s">
        <v>359</v>
      </c>
      <c r="M25" s="3" t="s">
        <v>365</v>
      </c>
    </row>
    <row r="26" spans="3:13" x14ac:dyDescent="0.2">
      <c r="C26" s="3" t="s">
        <v>381</v>
      </c>
      <c r="D26" s="3" t="s">
        <v>315</v>
      </c>
      <c r="E26" s="3" t="s">
        <v>339</v>
      </c>
      <c r="F26" s="3" t="s">
        <v>382</v>
      </c>
      <c r="G26" s="3" t="s">
        <v>321</v>
      </c>
      <c r="H26" s="3" t="s">
        <v>317</v>
      </c>
      <c r="I26" s="3" t="s">
        <v>383</v>
      </c>
      <c r="J26" s="3" t="s">
        <v>384</v>
      </c>
      <c r="K26" s="3" t="s">
        <v>385</v>
      </c>
      <c r="L26" s="3" t="s">
        <v>386</v>
      </c>
      <c r="M26" s="3" t="s">
        <v>386</v>
      </c>
    </row>
    <row r="27" spans="3:13" x14ac:dyDescent="0.2">
      <c r="C27" s="3" t="s">
        <v>387</v>
      </c>
      <c r="D27" s="3" t="s">
        <v>358</v>
      </c>
      <c r="E27" s="3" t="s">
        <v>359</v>
      </c>
      <c r="F27" s="3" t="s">
        <v>366</v>
      </c>
      <c r="G27" s="3" t="s">
        <v>365</v>
      </c>
      <c r="H27" s="3" t="s">
        <v>367</v>
      </c>
      <c r="I27" s="3" t="s">
        <v>361</v>
      </c>
      <c r="J27" s="3" t="s">
        <v>365</v>
      </c>
      <c r="K27" s="3" t="s">
        <v>360</v>
      </c>
      <c r="L27" s="3" t="s">
        <v>366</v>
      </c>
      <c r="M27" s="3" t="s">
        <v>361</v>
      </c>
    </row>
    <row r="29" spans="3:13" x14ac:dyDescent="0.2">
      <c r="C29" s="3" t="s">
        <v>388</v>
      </c>
      <c r="D29" s="3">
        <v>8.5</v>
      </c>
      <c r="E29" s="3">
        <v>8.5</v>
      </c>
      <c r="F29" s="3">
        <v>8</v>
      </c>
      <c r="G29" s="3">
        <v>9.1999999999999993</v>
      </c>
      <c r="H29" s="3">
        <v>10.1</v>
      </c>
      <c r="I29" s="3">
        <v>10.4</v>
      </c>
      <c r="J29" s="3">
        <v>6.5</v>
      </c>
      <c r="K29" s="3">
        <v>10.4</v>
      </c>
      <c r="L29" s="3">
        <v>13.3</v>
      </c>
      <c r="M29" s="3">
        <v>13.2</v>
      </c>
    </row>
    <row r="30" spans="3:13" x14ac:dyDescent="0.2">
      <c r="C30" s="3" t="s">
        <v>389</v>
      </c>
      <c r="D30" s="3">
        <v>7</v>
      </c>
      <c r="E30" s="3">
        <v>6</v>
      </c>
      <c r="F30" s="3">
        <v>4</v>
      </c>
      <c r="G30" s="3">
        <v>9</v>
      </c>
      <c r="H30" s="3">
        <v>7</v>
      </c>
      <c r="I30" s="3">
        <v>8</v>
      </c>
      <c r="J30" s="3">
        <v>2</v>
      </c>
      <c r="K30" s="3">
        <v>8</v>
      </c>
      <c r="L30" s="3">
        <v>7</v>
      </c>
      <c r="M30" s="3">
        <v>4</v>
      </c>
    </row>
    <row r="31" spans="3:13" x14ac:dyDescent="0.2">
      <c r="C31" s="3" t="s">
        <v>390</v>
      </c>
      <c r="D31" s="3">
        <v>0.14000000000000001</v>
      </c>
      <c r="E31" s="3">
        <v>0.28000000000000003</v>
      </c>
      <c r="F31" s="3">
        <v>0.28000000000000003</v>
      </c>
      <c r="G31" s="3">
        <v>0.28000000000000003</v>
      </c>
      <c r="H31" s="3">
        <v>0.44</v>
      </c>
      <c r="I31" s="3">
        <v>0.8</v>
      </c>
      <c r="J31" s="3">
        <v>0.8</v>
      </c>
      <c r="K31" s="3">
        <v>0.8</v>
      </c>
      <c r="L31" s="3">
        <v>1.0116000000000001</v>
      </c>
      <c r="M31" s="3">
        <v>1.6247</v>
      </c>
    </row>
    <row r="32" spans="3:13" x14ac:dyDescent="0.2">
      <c r="C32" s="3" t="s">
        <v>391</v>
      </c>
      <c r="D32" s="3" t="s">
        <v>392</v>
      </c>
      <c r="E32" s="3" t="s">
        <v>393</v>
      </c>
      <c r="F32" s="3" t="s">
        <v>394</v>
      </c>
      <c r="G32" s="3" t="s">
        <v>394</v>
      </c>
      <c r="H32" s="3" t="s">
        <v>394</v>
      </c>
      <c r="I32" s="3" t="s">
        <v>395</v>
      </c>
      <c r="J32" s="3" t="s">
        <v>396</v>
      </c>
      <c r="K32" s="3" t="s">
        <v>397</v>
      </c>
      <c r="L32" s="3" t="s">
        <v>398</v>
      </c>
      <c r="M32" s="3" t="s">
        <v>398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AC15-59EE-410B-A4BA-559502077CE4}">
  <dimension ref="A3:BJ22"/>
  <sheetViews>
    <sheetView showGridLines="0" tabSelected="1" topLeftCell="X1" workbookViewId="0">
      <selection activeCell="AN23" sqref="AN23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399</v>
      </c>
      <c r="C3" s="9"/>
      <c r="D3" s="9"/>
      <c r="E3" s="9"/>
      <c r="F3" s="9"/>
      <c r="H3" s="9" t="s">
        <v>400</v>
      </c>
      <c r="I3" s="9"/>
      <c r="J3" s="9"/>
      <c r="K3" s="9"/>
      <c r="L3" s="9"/>
      <c r="N3" s="11" t="s">
        <v>401</v>
      </c>
      <c r="O3" s="11"/>
      <c r="P3" s="11"/>
      <c r="Q3" s="11"/>
      <c r="R3" s="11"/>
      <c r="S3" s="11"/>
      <c r="T3" s="11"/>
      <c r="V3" s="9" t="s">
        <v>402</v>
      </c>
      <c r="W3" s="9"/>
      <c r="X3" s="9"/>
      <c r="Y3" s="9"/>
      <c r="AA3" s="9" t="s">
        <v>403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404</v>
      </c>
      <c r="C4" s="15" t="s">
        <v>405</v>
      </c>
      <c r="D4" s="14" t="s">
        <v>406</v>
      </c>
      <c r="E4" s="15" t="s">
        <v>407</v>
      </c>
      <c r="F4" s="14" t="s">
        <v>408</v>
      </c>
      <c r="H4" s="16" t="s">
        <v>409</v>
      </c>
      <c r="I4" s="17" t="s">
        <v>410</v>
      </c>
      <c r="J4" s="16" t="s">
        <v>411</v>
      </c>
      <c r="K4" s="17" t="s">
        <v>412</v>
      </c>
      <c r="L4" s="16" t="s">
        <v>413</v>
      </c>
      <c r="N4" s="18" t="s">
        <v>414</v>
      </c>
      <c r="O4" s="19" t="s">
        <v>415</v>
      </c>
      <c r="P4" s="18" t="s">
        <v>416</v>
      </c>
      <c r="Q4" s="19" t="s">
        <v>417</v>
      </c>
      <c r="R4" s="18" t="s">
        <v>418</v>
      </c>
      <c r="S4" s="19" t="s">
        <v>419</v>
      </c>
      <c r="T4" s="18" t="s">
        <v>420</v>
      </c>
      <c r="V4" s="19" t="s">
        <v>421</v>
      </c>
      <c r="W4" s="18" t="s">
        <v>422</v>
      </c>
      <c r="X4" s="19" t="s">
        <v>423</v>
      </c>
      <c r="Y4" s="18" t="s">
        <v>424</v>
      </c>
      <c r="AA4" s="20" t="s">
        <v>233</v>
      </c>
      <c r="AB4" s="21" t="s">
        <v>313</v>
      </c>
      <c r="AC4" s="20" t="s">
        <v>324</v>
      </c>
      <c r="AD4" s="21" t="s">
        <v>343</v>
      </c>
      <c r="AE4" s="20" t="s">
        <v>354</v>
      </c>
      <c r="AF4" s="21" t="s">
        <v>362</v>
      </c>
      <c r="AG4" s="20" t="s">
        <v>369</v>
      </c>
      <c r="AH4" s="21" t="s">
        <v>379</v>
      </c>
      <c r="AI4" s="20" t="s">
        <v>390</v>
      </c>
      <c r="AJ4" s="22"/>
      <c r="AK4" s="21" t="s">
        <v>388</v>
      </c>
      <c r="AL4" s="20" t="s">
        <v>389</v>
      </c>
    </row>
    <row r="5" spans="1:62" ht="63" x14ac:dyDescent="0.2">
      <c r="A5" s="23" t="s">
        <v>425</v>
      </c>
      <c r="B5" s="18" t="s">
        <v>426</v>
      </c>
      <c r="C5" s="24" t="s">
        <v>427</v>
      </c>
      <c r="D5" s="25" t="s">
        <v>428</v>
      </c>
      <c r="E5" s="19" t="s">
        <v>429</v>
      </c>
      <c r="F5" s="18" t="s">
        <v>426</v>
      </c>
      <c r="H5" s="19" t="s">
        <v>430</v>
      </c>
      <c r="I5" s="18" t="s">
        <v>431</v>
      </c>
      <c r="J5" s="19" t="s">
        <v>432</v>
      </c>
      <c r="K5" s="18" t="s">
        <v>433</v>
      </c>
      <c r="L5" s="19" t="s">
        <v>434</v>
      </c>
      <c r="N5" s="18" t="s">
        <v>435</v>
      </c>
      <c r="O5" s="19" t="s">
        <v>436</v>
      </c>
      <c r="P5" s="18" t="s">
        <v>437</v>
      </c>
      <c r="Q5" s="19" t="s">
        <v>438</v>
      </c>
      <c r="R5" s="18" t="s">
        <v>439</v>
      </c>
      <c r="S5" s="19" t="s">
        <v>440</v>
      </c>
      <c r="T5" s="18" t="s">
        <v>441</v>
      </c>
      <c r="V5" s="19" t="s">
        <v>442</v>
      </c>
      <c r="W5" s="18" t="s">
        <v>443</v>
      </c>
      <c r="X5" s="19" t="s">
        <v>444</v>
      </c>
      <c r="Y5" s="18" t="s">
        <v>445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1.2561448900388099</v>
      </c>
      <c r="C7" s="31">
        <f>(sheet!D18-sheet!D15)/sheet!D35</f>
        <v>0.58473479948253559</v>
      </c>
      <c r="D7" s="31">
        <f>sheet!D12/sheet!D35</f>
        <v>0.20957309184993531</v>
      </c>
      <c r="E7" s="31">
        <f>Sheet2!D20/sheet!D35</f>
        <v>0.54204398447606728</v>
      </c>
      <c r="F7" s="31">
        <f>sheet!D18/sheet!D35</f>
        <v>1.2561448900388099</v>
      </c>
      <c r="G7" s="29"/>
      <c r="H7" s="32">
        <f>Sheet1!D33/sheet!D51</f>
        <v>0.17925012840267077</v>
      </c>
      <c r="I7" s="32">
        <f>Sheet1!D33/Sheet1!D12</f>
        <v>0.10046056419113414</v>
      </c>
      <c r="J7" s="32">
        <f>Sheet1!D12/sheet!D27</f>
        <v>1.1192010309278351</v>
      </c>
      <c r="K7" s="32">
        <f>Sheet1!D30/sheet!D27</f>
        <v>0.11243556701030928</v>
      </c>
      <c r="L7" s="32">
        <f>Sheet1!D38</f>
        <v>4.07</v>
      </c>
      <c r="M7" s="29"/>
      <c r="N7" s="32">
        <f>sheet!D40/sheet!D27</f>
        <v>0.37274484536082475</v>
      </c>
      <c r="O7" s="32">
        <f>sheet!D51/sheet!D27</f>
        <v>0.62725515463917525</v>
      </c>
      <c r="P7" s="32">
        <f>sheet!D40/sheet!D51</f>
        <v>0.5942475603492553</v>
      </c>
      <c r="Q7" s="31">
        <f>Sheet1!D24/Sheet1!D26</f>
        <v>-17.684210526315791</v>
      </c>
      <c r="R7" s="31">
        <f>ABS(Sheet2!D20/(Sheet1!D26+Sheet2!D30))</f>
        <v>1.1703910614525139</v>
      </c>
      <c r="S7" s="31">
        <f>sheet!D40/Sheet1!D43</f>
        <v>2.2292870905587669</v>
      </c>
      <c r="T7" s="31">
        <f>Sheet2!D20/sheet!D40</f>
        <v>0.36214347450302509</v>
      </c>
      <c r="V7" s="31">
        <f>ABS(Sheet1!D15/sheet!D15)</f>
        <v>4.3545279383429669</v>
      </c>
      <c r="W7" s="31">
        <f>Sheet1!D12/sheet!D14</f>
        <v>15.170305676855895</v>
      </c>
      <c r="X7" s="31">
        <f>Sheet1!D12/sheet!D27</f>
        <v>1.1192010309278351</v>
      </c>
      <c r="Y7" s="31">
        <f>Sheet1!D12/(sheet!D18-sheet!D35)</f>
        <v>17.545454545454547</v>
      </c>
      <c r="AA7" s="17">
        <f>Sheet1!D43</f>
        <v>519</v>
      </c>
      <c r="AB7" s="17" t="str">
        <f>Sheet3!D17</f>
        <v>8.9x</v>
      </c>
      <c r="AC7" s="17" t="str">
        <f>Sheet3!D18</f>
        <v>12.9x</v>
      </c>
      <c r="AD7" s="17" t="str">
        <f>Sheet3!D20</f>
        <v>33.4x</v>
      </c>
      <c r="AE7" s="17" t="str">
        <f>Sheet3!D21</f>
        <v>2.1x</v>
      </c>
      <c r="AF7" s="17" t="str">
        <f>Sheet3!D22</f>
        <v>1.3x</v>
      </c>
      <c r="AG7" s="17" t="str">
        <f>Sheet3!D24</f>
        <v>17.2x</v>
      </c>
      <c r="AH7" s="17" t="str">
        <f>Sheet3!D25</f>
        <v>2.4x</v>
      </c>
      <c r="AI7" s="17">
        <f>Sheet3!D31</f>
        <v>0.14000000000000001</v>
      </c>
      <c r="AK7" s="17">
        <f>Sheet3!D29</f>
        <v>8.5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1.4724025974025974</v>
      </c>
      <c r="C8" s="34">
        <f>(sheet!E18-sheet!E15)/sheet!E35</f>
        <v>0.52110389610389607</v>
      </c>
      <c r="D8" s="34">
        <f>sheet!E12/sheet!E35</f>
        <v>3.4090909090909088E-2</v>
      </c>
      <c r="E8" s="34">
        <f>Sheet2!E20/sheet!E35</f>
        <v>0.77110389610389607</v>
      </c>
      <c r="F8" s="34">
        <f>sheet!E18/sheet!E35</f>
        <v>1.4724025974025974</v>
      </c>
      <c r="G8" s="29"/>
      <c r="H8" s="35">
        <f>Sheet1!E33/sheet!E51</f>
        <v>0.12764908822079843</v>
      </c>
      <c r="I8" s="35">
        <f>Sheet1!E33/Sheet1!E12</f>
        <v>6.7168049792531118E-2</v>
      </c>
      <c r="J8" s="35">
        <f>Sheet1!E12/sheet!E27</f>
        <v>1.1351192228436857</v>
      </c>
      <c r="K8" s="35">
        <f>Sheet1!E30/sheet!E27</f>
        <v>7.6243744480423897E-2</v>
      </c>
      <c r="L8" s="35">
        <f>Sheet1!E38</f>
        <v>3.06</v>
      </c>
      <c r="M8" s="29"/>
      <c r="N8" s="35">
        <f>sheet!E40/sheet!E27</f>
        <v>0.40270827200471004</v>
      </c>
      <c r="O8" s="35">
        <f>sheet!E51/sheet!E27</f>
        <v>0.59729172799528996</v>
      </c>
      <c r="P8" s="35">
        <f>sheet!E40/sheet!E51</f>
        <v>0.67422375554460323</v>
      </c>
      <c r="Q8" s="34">
        <f>Sheet1!E24/Sheet1!E26</f>
        <v>-16.625</v>
      </c>
      <c r="R8" s="34">
        <f>ABS(Sheet2!E20/(Sheet1!E26+Sheet2!E30))</f>
        <v>1.3085399449035813</v>
      </c>
      <c r="S8" s="34">
        <f>sheet!E40/Sheet1!E43</f>
        <v>2.3832752613240418</v>
      </c>
      <c r="T8" s="34">
        <f>Sheet2!E20/sheet!E40</f>
        <v>0.34722222222222221</v>
      </c>
      <c r="U8" s="12"/>
      <c r="V8" s="34">
        <f>ABS(Sheet1!E15/sheet!E15)</f>
        <v>4.3310580204778155</v>
      </c>
      <c r="W8" s="34">
        <f>Sheet1!E12/sheet!E14</f>
        <v>16.408510638297873</v>
      </c>
      <c r="X8" s="34">
        <f>Sheet1!E12/sheet!E27</f>
        <v>1.1351192228436857</v>
      </c>
      <c r="Y8" s="34">
        <f>Sheet1!E12/(sheet!E18-sheet!E35)</f>
        <v>13.250859106529211</v>
      </c>
      <c r="Z8" s="12"/>
      <c r="AA8" s="36">
        <f>Sheet1!E43</f>
        <v>574</v>
      </c>
      <c r="AB8" s="36" t="str">
        <f>Sheet3!E17</f>
        <v>10.7x</v>
      </c>
      <c r="AC8" s="36" t="str">
        <f>Sheet3!E18</f>
        <v>15.6x</v>
      </c>
      <c r="AD8" s="36" t="str">
        <f>Sheet3!E20</f>
        <v>94.1x</v>
      </c>
      <c r="AE8" s="36" t="str">
        <f>Sheet3!E21</f>
        <v>2.4x</v>
      </c>
      <c r="AF8" s="36" t="str">
        <f>Sheet3!E22</f>
        <v>1.5x</v>
      </c>
      <c r="AG8" s="36" t="str">
        <f>Sheet3!E24</f>
        <v>16.1x</v>
      </c>
      <c r="AH8" s="36" t="str">
        <f>Sheet3!E25</f>
        <v>2.7x</v>
      </c>
      <c r="AI8" s="36">
        <f>Sheet3!E31</f>
        <v>0.28000000000000003</v>
      </c>
      <c r="AK8" s="36">
        <f>Sheet3!E29</f>
        <v>8.5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1.6023102310231023</v>
      </c>
      <c r="C9" s="31">
        <f>(sheet!F18-sheet!F15)/sheet!F35</f>
        <v>0.56105610561056107</v>
      </c>
      <c r="D9" s="31">
        <f>sheet!F12/sheet!F35</f>
        <v>2.1452145214521452E-2</v>
      </c>
      <c r="E9" s="31">
        <f>Sheet2!F20/sheet!F35</f>
        <v>0.49669966996699672</v>
      </c>
      <c r="F9" s="31">
        <f>sheet!F18/sheet!F35</f>
        <v>1.6023102310231023</v>
      </c>
      <c r="G9" s="29"/>
      <c r="H9" s="32">
        <f>Sheet1!F33/sheet!F51</f>
        <v>4.8439683278993943E-2</v>
      </c>
      <c r="I9" s="32">
        <f>Sheet1!F33/Sheet1!F12</f>
        <v>2.5365853658536587E-2</v>
      </c>
      <c r="J9" s="32">
        <f>Sheet1!F12/sheet!F27</f>
        <v>1.1279229711141678</v>
      </c>
      <c r="K9" s="32">
        <f>Sheet1!F30/sheet!F27</f>
        <v>2.8610729023383769E-2</v>
      </c>
      <c r="L9" s="32">
        <f>Sheet1!F38</f>
        <v>1.25</v>
      </c>
      <c r="M9" s="29"/>
      <c r="N9" s="32">
        <f>sheet!F40/sheet!F27</f>
        <v>0.409353507565337</v>
      </c>
      <c r="O9" s="32">
        <f>sheet!F51/sheet!F27</f>
        <v>0.59064649243466305</v>
      </c>
      <c r="P9" s="32">
        <f>sheet!F40/sheet!F51</f>
        <v>0.6930600838379134</v>
      </c>
      <c r="Q9" s="31">
        <f>Sheet1!F24/Sheet1!F26</f>
        <v>-7.5</v>
      </c>
      <c r="R9" s="31">
        <f>ABS(Sheet2!F20/(Sheet1!F26+Sheet2!F30))</f>
        <v>0.82920110192837471</v>
      </c>
      <c r="S9" s="31">
        <f>sheet!F40/Sheet1!F43</f>
        <v>3.4285714285714284</v>
      </c>
      <c r="T9" s="31">
        <f>Sheet2!F20/sheet!F40</f>
        <v>0.20228494623655913</v>
      </c>
      <c r="V9" s="31">
        <f>ABS(Sheet1!F15/sheet!F15)</f>
        <v>4.5546751188589543</v>
      </c>
      <c r="W9" s="31">
        <f>Sheet1!F12/sheet!F14</f>
        <v>16.269841269841269</v>
      </c>
      <c r="X9" s="31">
        <f>Sheet1!F12/sheet!F27</f>
        <v>1.1279229711141678</v>
      </c>
      <c r="Y9" s="31">
        <f>Sheet1!F12/(sheet!F18-sheet!F35)</f>
        <v>11.232876712328768</v>
      </c>
      <c r="AA9" s="17">
        <f>Sheet1!F43</f>
        <v>434</v>
      </c>
      <c r="AB9" s="17" t="str">
        <f>Sheet3!F17</f>
        <v>9.3x</v>
      </c>
      <c r="AC9" s="17" t="str">
        <f>Sheet3!F18</f>
        <v>14.7x</v>
      </c>
      <c r="AD9" s="17" t="str">
        <f>Sheet3!F20</f>
        <v>46.6x</v>
      </c>
      <c r="AE9" s="17" t="str">
        <f>Sheet3!F21</f>
        <v>1.8x</v>
      </c>
      <c r="AF9" s="17" t="str">
        <f>Sheet3!F22</f>
        <v>1.1x</v>
      </c>
      <c r="AG9" s="17" t="str">
        <f>Sheet3!F24</f>
        <v>25.8x</v>
      </c>
      <c r="AH9" s="17" t="str">
        <f>Sheet3!F25</f>
        <v>2.0x</v>
      </c>
      <c r="AI9" s="17">
        <f>Sheet3!F31</f>
        <v>0.28000000000000003</v>
      </c>
      <c r="AK9" s="17">
        <f>Sheet3!F29</f>
        <v>8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2.0435729847494555</v>
      </c>
      <c r="C10" s="34">
        <f>(sheet!G18-sheet!G15)/sheet!G35</f>
        <v>0.77777777777777779</v>
      </c>
      <c r="D10" s="34">
        <f>sheet!G12/sheet!G35</f>
        <v>0.10893246187363835</v>
      </c>
      <c r="E10" s="34">
        <f>Sheet2!G20/sheet!G35</f>
        <v>1.5010893246187365</v>
      </c>
      <c r="F10" s="34">
        <f>sheet!G18/sheet!G35</f>
        <v>2.0435729847494555</v>
      </c>
      <c r="G10" s="29"/>
      <c r="H10" s="35">
        <f>Sheet1!G33/sheet!G51</f>
        <v>0.14547077197679606</v>
      </c>
      <c r="I10" s="35">
        <f>Sheet1!G33/Sheet1!G12</f>
        <v>7.3258426966292131E-2</v>
      </c>
      <c r="J10" s="35">
        <f>Sheet1!G12/sheet!G27</f>
        <v>1.2361111111111112</v>
      </c>
      <c r="K10" s="35">
        <f>Sheet1!G30/sheet!G27</f>
        <v>9.0555555555555556E-2</v>
      </c>
      <c r="L10" s="35">
        <f>Sheet1!G38</f>
        <v>4.0599999999999996</v>
      </c>
      <c r="M10" s="29"/>
      <c r="N10" s="35">
        <f>sheet!G40/sheet!G27</f>
        <v>0.3775</v>
      </c>
      <c r="O10" s="35">
        <f>sheet!G51/sheet!G27</f>
        <v>0.62250000000000005</v>
      </c>
      <c r="P10" s="35">
        <f>sheet!G40/sheet!G51</f>
        <v>0.60642570281124497</v>
      </c>
      <c r="Q10" s="34">
        <f>Sheet1!G24/Sheet1!G26</f>
        <v>-19.5</v>
      </c>
      <c r="R10" s="34">
        <f>ABS(Sheet2!G20/(Sheet1!G26+Sheet2!G30))</f>
        <v>1.8980716253443526</v>
      </c>
      <c r="S10" s="34">
        <f>sheet!G40/Sheet1!G43</f>
        <v>2.0748091603053433</v>
      </c>
      <c r="T10" s="34">
        <f>Sheet2!G20/sheet!G40</f>
        <v>0.50699043414275202</v>
      </c>
      <c r="U10" s="12"/>
      <c r="V10" s="34">
        <f>ABS(Sheet1!G15/sheet!G15)</f>
        <v>5.1428571428571432</v>
      </c>
      <c r="W10" s="34">
        <f>Sheet1!G12/sheet!G14</f>
        <v>18.163265306122447</v>
      </c>
      <c r="X10" s="34">
        <f>Sheet1!G12/sheet!G27</f>
        <v>1.2361111111111112</v>
      </c>
      <c r="Y10" s="34">
        <f>Sheet1!G12/(sheet!G18-sheet!G35)</f>
        <v>9.2901878914405014</v>
      </c>
      <c r="Z10" s="12"/>
      <c r="AA10" s="36">
        <f>Sheet1!G43</f>
        <v>655</v>
      </c>
      <c r="AB10" s="36" t="str">
        <f>Sheet3!G17</f>
        <v>7.2x</v>
      </c>
      <c r="AC10" s="36" t="str">
        <f>Sheet3!G18</f>
        <v>11.1x</v>
      </c>
      <c r="AD10" s="36" t="str">
        <f>Sheet3!G20</f>
        <v>17.5x</v>
      </c>
      <c r="AE10" s="36" t="str">
        <f>Sheet3!G21</f>
        <v>1.6x</v>
      </c>
      <c r="AF10" s="36" t="str">
        <f>Sheet3!G22</f>
        <v>0.9x</v>
      </c>
      <c r="AG10" s="36" t="str">
        <f>Sheet3!G24</f>
        <v>15.9x</v>
      </c>
      <c r="AH10" s="36" t="str">
        <f>Sheet3!G25</f>
        <v>1.8x</v>
      </c>
      <c r="AI10" s="36">
        <f>Sheet3!G31</f>
        <v>0.28000000000000003</v>
      </c>
      <c r="AK10" s="36">
        <f>Sheet3!G29</f>
        <v>9.1999999999999993</v>
      </c>
      <c r="AL10" s="36">
        <f>Sheet3!G30</f>
        <v>9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2.2144082332761577</v>
      </c>
      <c r="C11" s="31">
        <f>(sheet!H18-sheet!H15)/sheet!H35</f>
        <v>1.065180102915952</v>
      </c>
      <c r="D11" s="31">
        <f>sheet!H12/sheet!H35</f>
        <v>0.44253859348198971</v>
      </c>
      <c r="E11" s="31">
        <f>Sheet2!H20/sheet!H35</f>
        <v>1.5471698113207548</v>
      </c>
      <c r="F11" s="31">
        <f>sheet!H18/sheet!H35</f>
        <v>2.2144082332761577</v>
      </c>
      <c r="G11" s="29"/>
      <c r="H11" s="32">
        <f>Sheet1!H33/sheet!H51</f>
        <v>0.2186353631694791</v>
      </c>
      <c r="I11" s="32">
        <f>Sheet1!H33/Sheet1!H12</f>
        <v>0.11608881963381379</v>
      </c>
      <c r="J11" s="32">
        <f>Sheet1!H12/sheet!H27</f>
        <v>1.136595085233562</v>
      </c>
      <c r="K11" s="32">
        <f>Sheet1!H30/sheet!H27</f>
        <v>0.1319459818463582</v>
      </c>
      <c r="L11" s="32">
        <f>Sheet1!H38</f>
        <v>7.63</v>
      </c>
      <c r="M11" s="29"/>
      <c r="N11" s="32">
        <f>sheet!H40/sheet!H27</f>
        <v>0.39650210316581802</v>
      </c>
      <c r="O11" s="32">
        <f>sheet!H51/sheet!H27</f>
        <v>0.60349789683418198</v>
      </c>
      <c r="P11" s="32">
        <f>sheet!H40/sheet!H51</f>
        <v>0.65700660308143799</v>
      </c>
      <c r="Q11" s="31">
        <f>Sheet1!H24/Sheet1!H26</f>
        <v>-36.25</v>
      </c>
      <c r="R11" s="31">
        <f>ABS(Sheet2!H20/(Sheet1!H26+Sheet2!H30))</f>
        <v>2.4848484848484849</v>
      </c>
      <c r="S11" s="31">
        <f>sheet!H40/Sheet1!H43</f>
        <v>1.6691519105312209</v>
      </c>
      <c r="T11" s="31">
        <f>Sheet2!H20/sheet!H40</f>
        <v>0.5036292573981016</v>
      </c>
      <c r="V11" s="31">
        <f>ABS(Sheet1!H15/sheet!H15)</f>
        <v>4.6626865671641795</v>
      </c>
      <c r="W11" s="31">
        <f>Sheet1!H12/sheet!H14</f>
        <v>17.344594594594593</v>
      </c>
      <c r="X11" s="31">
        <f>Sheet1!H12/sheet!H27</f>
        <v>1.136595085233562</v>
      </c>
      <c r="Y11" s="31">
        <f>Sheet1!H12/(sheet!H18-sheet!H35)</f>
        <v>7.2514124293785311</v>
      </c>
      <c r="AA11" s="17" t="str">
        <f>Sheet1!H43</f>
        <v>1,073</v>
      </c>
      <c r="AB11" s="17" t="str">
        <f>Sheet3!H17</f>
        <v>7.4x</v>
      </c>
      <c r="AC11" s="17" t="str">
        <f>Sheet3!H18</f>
        <v>9.6x</v>
      </c>
      <c r="AD11" s="17" t="str">
        <f>Sheet3!H20</f>
        <v>16.6x</v>
      </c>
      <c r="AE11" s="17" t="str">
        <f>Sheet3!H21</f>
        <v>2.0x</v>
      </c>
      <c r="AF11" s="17" t="str">
        <f>Sheet3!H22</f>
        <v>1.3x</v>
      </c>
      <c r="AG11" s="17" t="str">
        <f>Sheet3!H24</f>
        <v>12.8x</v>
      </c>
      <c r="AH11" s="17" t="str">
        <f>Sheet3!H25</f>
        <v>2.3x</v>
      </c>
      <c r="AI11" s="17">
        <f>Sheet3!H31</f>
        <v>0.44</v>
      </c>
      <c r="AK11" s="17">
        <f>Sheet3!H29</f>
        <v>10.1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2.2605042016806722</v>
      </c>
      <c r="C12" s="34">
        <f>(sheet!I18-sheet!I15)/sheet!I35</f>
        <v>0.93109243697478994</v>
      </c>
      <c r="D12" s="34">
        <f>sheet!I12/sheet!I35</f>
        <v>0.26890756302521007</v>
      </c>
      <c r="E12" s="34">
        <f>Sheet2!I20/sheet!I35</f>
        <v>1.5277310924369747</v>
      </c>
      <c r="F12" s="34">
        <f>sheet!I18/sheet!I35</f>
        <v>2.2605042016806722</v>
      </c>
      <c r="G12" s="29"/>
      <c r="H12" s="35">
        <f>Sheet1!I33/sheet!I51</f>
        <v>0.27969613259668508</v>
      </c>
      <c r="I12" s="35">
        <f>Sheet1!I33/Sheet1!I12</f>
        <v>0.13239620791108206</v>
      </c>
      <c r="J12" s="35">
        <f>Sheet1!I12/sheet!I27</f>
        <v>1.276977666457942</v>
      </c>
      <c r="K12" s="35">
        <f>Sheet1!I30/sheet!I27</f>
        <v>0.16906700062617408</v>
      </c>
      <c r="L12" s="35">
        <f>Sheet1!I38</f>
        <v>10.88</v>
      </c>
      <c r="M12" s="29"/>
      <c r="N12" s="35">
        <f>sheet!I40/sheet!I27</f>
        <v>0.3955332915883949</v>
      </c>
      <c r="O12" s="35">
        <f>sheet!I51/sheet!I27</f>
        <v>0.6044667084116051</v>
      </c>
      <c r="P12" s="35">
        <f>sheet!I40/sheet!I51</f>
        <v>0.65435082872928174</v>
      </c>
      <c r="Q12" s="34">
        <f>Sheet1!I24/Sheet1!I26</f>
        <v>-39.285714285714285</v>
      </c>
      <c r="R12" s="34">
        <f>ABS(Sheet2!I20/(Sheet1!I26+Sheet2!I30))</f>
        <v>2.4768392370572205</v>
      </c>
      <c r="S12" s="34">
        <f>sheet!I40/Sheet1!I43</f>
        <v>1.4356060606060606</v>
      </c>
      <c r="T12" s="34">
        <f>Sheet2!I20/sheet!I40</f>
        <v>0.47968337730870714</v>
      </c>
      <c r="U12" s="12"/>
      <c r="V12" s="34">
        <f>ABS(Sheet1!I15/sheet!I15)</f>
        <v>4.5726927939317319</v>
      </c>
      <c r="W12" s="34">
        <f>Sheet1!I12/sheet!I14</f>
        <v>22.828358208955223</v>
      </c>
      <c r="X12" s="34">
        <f>Sheet1!I12/sheet!I27</f>
        <v>1.276977666457942</v>
      </c>
      <c r="Y12" s="34">
        <f>Sheet1!I12/(sheet!I18-sheet!I35)</f>
        <v>8.1573333333333338</v>
      </c>
      <c r="Z12" s="12"/>
      <c r="AA12" s="36" t="str">
        <f>Sheet1!I43</f>
        <v>1,320</v>
      </c>
      <c r="AB12" s="36" t="str">
        <f>Sheet3!I17</f>
        <v>3.0x</v>
      </c>
      <c r="AC12" s="36" t="str">
        <f>Sheet3!I18</f>
        <v>3.6x</v>
      </c>
      <c r="AD12" s="36" t="str">
        <f>Sheet3!I20</f>
        <v>6.5x</v>
      </c>
      <c r="AE12" s="36" t="str">
        <f>Sheet3!I21</f>
        <v>1.3x</v>
      </c>
      <c r="AF12" s="36" t="str">
        <f>Sheet3!I22</f>
        <v>0.8x</v>
      </c>
      <c r="AG12" s="36" t="str">
        <f>Sheet3!I24</f>
        <v>4.5x</v>
      </c>
      <c r="AH12" s="36" t="str">
        <f>Sheet3!I25</f>
        <v>1.5x</v>
      </c>
      <c r="AI12" s="36">
        <f>Sheet3!I31</f>
        <v>0.8</v>
      </c>
      <c r="AK12" s="36">
        <f>Sheet3!I29</f>
        <v>10.4</v>
      </c>
      <c r="AL12" s="36">
        <f>Sheet3!I30</f>
        <v>8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1.3703703703703705</v>
      </c>
      <c r="C13" s="31">
        <f>(sheet!J18-sheet!J15)/sheet!J35</f>
        <v>0.49940262843488648</v>
      </c>
      <c r="D13" s="31">
        <f>sheet!J12/sheet!J35</f>
        <v>1.9115890083632018E-2</v>
      </c>
      <c r="E13" s="31">
        <f>Sheet2!J20/sheet!J35</f>
        <v>0.13739545997610514</v>
      </c>
      <c r="F13" s="31">
        <f>sheet!J18/sheet!J35</f>
        <v>1.3703703703703705</v>
      </c>
      <c r="G13" s="29"/>
      <c r="H13" s="32">
        <f>Sheet1!J33/sheet!J51</f>
        <v>-6.0630557801131774E-2</v>
      </c>
      <c r="I13" s="32">
        <f>Sheet1!J33/Sheet1!J12</f>
        <v>-3.0756612671724422E-2</v>
      </c>
      <c r="J13" s="32">
        <f>Sheet1!J12/sheet!J27</f>
        <v>1.0447729220222794</v>
      </c>
      <c r="K13" s="32">
        <f>Sheet1!J30/sheet!J27</f>
        <v>-3.2133676092544985E-2</v>
      </c>
      <c r="L13" s="32">
        <f>Sheet1!J38</f>
        <v>-2.1800000000000002</v>
      </c>
      <c r="M13" s="29"/>
      <c r="N13" s="32">
        <f>sheet!J40/sheet!J27</f>
        <v>0.47000856898029136</v>
      </c>
      <c r="O13" s="32">
        <f>sheet!J51/sheet!J27</f>
        <v>0.52999143101970869</v>
      </c>
      <c r="P13" s="32">
        <f>sheet!J40/sheet!J51</f>
        <v>0.88682295877122075</v>
      </c>
      <c r="Q13" s="31">
        <f>Sheet1!J24/Sheet1!J26</f>
        <v>3.9772727272727271</v>
      </c>
      <c r="R13" s="31">
        <f>ABS(Sheet2!J20/(Sheet1!J26+Sheet2!J30))</f>
        <v>0.30026109660574413</v>
      </c>
      <c r="S13" s="31">
        <f>sheet!J40/Sheet1!J43</f>
        <v>17.552</v>
      </c>
      <c r="T13" s="31">
        <f>Sheet2!J20/sheet!J40</f>
        <v>5.2415679124886053E-2</v>
      </c>
      <c r="V13" s="31">
        <f>ABS(Sheet1!J15/sheet!J15)</f>
        <v>5.0096021947873801</v>
      </c>
      <c r="W13" s="31">
        <f>Sheet1!J12/sheet!J14</f>
        <v>23.674757281553397</v>
      </c>
      <c r="X13" s="31">
        <f>Sheet1!J12/sheet!J27</f>
        <v>1.0447729220222794</v>
      </c>
      <c r="Y13" s="31">
        <f>Sheet1!J12/(sheet!J18-sheet!J35)</f>
        <v>15.732258064516129</v>
      </c>
      <c r="AA13" s="17">
        <f>Sheet1!J43</f>
        <v>125</v>
      </c>
      <c r="AB13" s="17" t="str">
        <f>Sheet3!J17</f>
        <v>30.4x</v>
      </c>
      <c r="AC13" s="17" t="str">
        <f>Sheet3!J18</f>
        <v>-51.7x</v>
      </c>
      <c r="AD13" s="17" t="str">
        <f>Sheet3!J20</f>
        <v>-14.0x</v>
      </c>
      <c r="AE13" s="17" t="str">
        <f>Sheet3!J21</f>
        <v>1.4x</v>
      </c>
      <c r="AF13" s="17" t="str">
        <f>Sheet3!J22</f>
        <v>1.0x</v>
      </c>
      <c r="AG13" s="17" t="str">
        <f>Sheet3!J24</f>
        <v>-50.8x</v>
      </c>
      <c r="AH13" s="17" t="str">
        <f>Sheet3!J25</f>
        <v>1.6x</v>
      </c>
      <c r="AI13" s="17">
        <f>Sheet3!J31</f>
        <v>0.8</v>
      </c>
      <c r="AK13" s="17">
        <f>Sheet3!J29</f>
        <v>6.5</v>
      </c>
      <c r="AL13" s="17">
        <f>Sheet3!J30</f>
        <v>2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2.5303019477909854</v>
      </c>
      <c r="C14" s="34">
        <f>(sheet!K18-sheet!K15)/sheet!K35</f>
        <v>1.4356050119225172</v>
      </c>
      <c r="D14" s="34">
        <f>sheet!K12/sheet!K35</f>
        <v>0.87310631431982122</v>
      </c>
      <c r="E14" s="34">
        <f>Sheet2!K20/sheet!K35</f>
        <v>1.8333333333333335</v>
      </c>
      <c r="F14" s="34">
        <f>sheet!K18/sheet!K35</f>
        <v>2.5303019477909854</v>
      </c>
      <c r="G14" s="29"/>
      <c r="H14" s="35">
        <f>Sheet1!K33/sheet!K51</f>
        <v>0.23728813021775377</v>
      </c>
      <c r="I14" s="35">
        <f>Sheet1!K33/Sheet1!K12</f>
        <v>0.13446146707227674</v>
      </c>
      <c r="J14" s="35">
        <f>Sheet1!K12/sheet!K27</f>
        <v>1.0466730660093513</v>
      </c>
      <c r="K14" s="35">
        <f>Sheet1!K30/sheet!K27</f>
        <v>0.14073719600065535</v>
      </c>
      <c r="L14" s="35">
        <f>Sheet1!K38</f>
        <v>10.9</v>
      </c>
      <c r="M14" s="29"/>
      <c r="N14" s="35">
        <f>sheet!K40/sheet!K27</f>
        <v>0.40689323198971589</v>
      </c>
      <c r="O14" s="35">
        <f>sheet!K51/sheet!K27</f>
        <v>0.59310676801028406</v>
      </c>
      <c r="P14" s="35">
        <f>sheet!K40/sheet!K51</f>
        <v>0.6860370744962746</v>
      </c>
      <c r="Q14" s="34">
        <f>Sheet1!K24/Sheet1!K26</f>
        <v>-36.909405922909301</v>
      </c>
      <c r="R14" s="34">
        <f>ABS(Sheet2!K20/(Sheet1!K26+Sheet2!K30))</f>
        <v>3.3562029793483799</v>
      </c>
      <c r="S14" s="34">
        <f>sheet!K40/Sheet1!K43</f>
        <v>1.6585372211956479</v>
      </c>
      <c r="T14" s="34">
        <f>Sheet2!K20/sheet!K40</f>
        <v>0.56941196811633599</v>
      </c>
      <c r="U14" s="12"/>
      <c r="V14" s="34">
        <f>ABS(Sheet1!K15/sheet!K15)</f>
        <v>4.4273344945129507</v>
      </c>
      <c r="W14" s="34">
        <f>Sheet1!K12/sheet!K14</f>
        <v>17.922159951041966</v>
      </c>
      <c r="X14" s="34">
        <f>Sheet1!K12/sheet!K27</f>
        <v>1.0466730660093513</v>
      </c>
      <c r="Y14" s="34">
        <f>Sheet1!K12/(sheet!K18-sheet!K35)</f>
        <v>5.4121309386595851</v>
      </c>
      <c r="Z14" s="12"/>
      <c r="AA14" s="36" t="str">
        <f>Sheet1!K43</f>
        <v>1,304.23</v>
      </c>
      <c r="AB14" s="36" t="str">
        <f>Sheet3!K17</f>
        <v>7.7x</v>
      </c>
      <c r="AC14" s="36" t="str">
        <f>Sheet3!K18</f>
        <v>11.4x</v>
      </c>
      <c r="AD14" s="36" t="str">
        <f>Sheet3!K20</f>
        <v>10.0x</v>
      </c>
      <c r="AE14" s="36" t="str">
        <f>Sheet3!K21</f>
        <v>1.8x</v>
      </c>
      <c r="AF14" s="36" t="str">
        <f>Sheet3!K22</f>
        <v>1.2x</v>
      </c>
      <c r="AG14" s="36" t="str">
        <f>Sheet3!K24</f>
        <v>16.1x</v>
      </c>
      <c r="AH14" s="36" t="str">
        <f>Sheet3!K25</f>
        <v>2.1x</v>
      </c>
      <c r="AI14" s="36">
        <f>Sheet3!K31</f>
        <v>0.8</v>
      </c>
      <c r="AK14" s="36">
        <f>Sheet3!K29</f>
        <v>10.4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2.6674961623529612</v>
      </c>
      <c r="C15" s="31">
        <f>(sheet!L18-sheet!L15)/sheet!L35</f>
        <v>1.7877284473742365</v>
      </c>
      <c r="D15" s="31">
        <f>sheet!L12/sheet!L35</f>
        <v>1.3001659647100405</v>
      </c>
      <c r="E15" s="31">
        <f>Sheet2!L20/sheet!L35</f>
        <v>2.9452742679946469</v>
      </c>
      <c r="F15" s="31">
        <f>sheet!L18/sheet!L35</f>
        <v>2.6674961623529612</v>
      </c>
      <c r="G15" s="29"/>
      <c r="H15" s="32">
        <f>Sheet1!L33/sheet!L51</f>
        <v>0.38492685132754662</v>
      </c>
      <c r="I15" s="32">
        <f>Sheet1!L33/Sheet1!L12</f>
        <v>0.28018634429063288</v>
      </c>
      <c r="J15" s="32">
        <f>Sheet1!L12/sheet!L27</f>
        <v>1.0081472974623129</v>
      </c>
      <c r="K15" s="32">
        <f>Sheet1!L30/sheet!L27</f>
        <v>0.28246910578244672</v>
      </c>
      <c r="L15" s="32">
        <f>Sheet1!L38</f>
        <v>34.18</v>
      </c>
      <c r="M15" s="29"/>
      <c r="N15" s="32">
        <f>sheet!L40/sheet!L27</f>
        <v>0.26617466245519067</v>
      </c>
      <c r="O15" s="32">
        <f>sheet!L51/sheet!L27</f>
        <v>0.73382541334349438</v>
      </c>
      <c r="P15" s="32">
        <f>sheet!L40/sheet!L51</f>
        <v>0.3627220557031835</v>
      </c>
      <c r="Q15" s="31">
        <f>Sheet1!L24/Sheet1!L26</f>
        <v>-126.74331632653059</v>
      </c>
      <c r="R15" s="31">
        <f>ABS(Sheet2!L20/(Sheet1!L26+Sheet2!L30))</f>
        <v>5.0240497437423235</v>
      </c>
      <c r="S15" s="31">
        <f>sheet!L40/Sheet1!L43</f>
        <v>0.61424468334458648</v>
      </c>
      <c r="T15" s="31">
        <f>Sheet2!L20/sheet!L40</f>
        <v>1.2790781979724342</v>
      </c>
      <c r="V15" s="31">
        <f>ABS(Sheet1!L15/sheet!L15)</f>
        <v>4.3779465232032413</v>
      </c>
      <c r="W15" s="31">
        <f>Sheet1!L12/sheet!L14</f>
        <v>23.850329413368048</v>
      </c>
      <c r="X15" s="31">
        <f>Sheet1!L12/sheet!L27</f>
        <v>1.0081472974623129</v>
      </c>
      <c r="Y15" s="31">
        <f>Sheet1!L12/(sheet!L18-sheet!L35)</f>
        <v>5.2302335458145386</v>
      </c>
      <c r="AA15" s="17" t="str">
        <f>Sheet1!L43</f>
        <v>5,716.94</v>
      </c>
      <c r="AB15" s="17" t="str">
        <f>Sheet3!L17</f>
        <v>1.9x</v>
      </c>
      <c r="AC15" s="17" t="str">
        <f>Sheet3!L18</f>
        <v>2.2x</v>
      </c>
      <c r="AD15" s="17" t="str">
        <f>Sheet3!L20</f>
        <v>2.7x</v>
      </c>
      <c r="AE15" s="17" t="str">
        <f>Sheet3!L21</f>
        <v>1.1x</v>
      </c>
      <c r="AF15" s="17" t="str">
        <f>Sheet3!L22</f>
        <v>0.9x</v>
      </c>
      <c r="AG15" s="17" t="str">
        <f>Sheet3!L24</f>
        <v>3.5x</v>
      </c>
      <c r="AH15" s="17" t="str">
        <f>Sheet3!L25</f>
        <v>1.4x</v>
      </c>
      <c r="AI15" s="17">
        <f>Sheet3!L31</f>
        <v>1.0116000000000001</v>
      </c>
      <c r="AK15" s="17">
        <f>Sheet3!L29</f>
        <v>13.3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3.4709613103453423</v>
      </c>
      <c r="C16" s="34">
        <f>(sheet!M18-sheet!M15)/sheet!M35</f>
        <v>2.1679308942786166</v>
      </c>
      <c r="D16" s="34">
        <f>sheet!M12/sheet!M35</f>
        <v>1.4671723577114466</v>
      </c>
      <c r="E16" s="34">
        <f>Sheet2!M20/sheet!M35</f>
        <v>2.7866175274729375</v>
      </c>
      <c r="F16" s="34">
        <f>sheet!M18/sheet!M35</f>
        <v>3.4709613103453423</v>
      </c>
      <c r="G16" s="29"/>
      <c r="H16" s="35">
        <f>Sheet1!M33/sheet!M51</f>
        <v>0.2592203471489456</v>
      </c>
      <c r="I16" s="35">
        <f>Sheet1!M33/Sheet1!M12</f>
        <v>0.20358723923686237</v>
      </c>
      <c r="J16" s="35">
        <f>Sheet1!M12/sheet!M27</f>
        <v>0.9727263900914046</v>
      </c>
      <c r="K16" s="35">
        <f>Sheet1!M30/sheet!M27</f>
        <v>0.1980346802915483</v>
      </c>
      <c r="L16" s="35">
        <f>Sheet1!M38</f>
        <v>28.52</v>
      </c>
      <c r="M16" s="29"/>
      <c r="N16" s="35">
        <f>sheet!M40/sheet!M27</f>
        <v>0.23603728461269519</v>
      </c>
      <c r="O16" s="35">
        <f>sheet!M51/sheet!M27</f>
        <v>0.76396271538730498</v>
      </c>
      <c r="P16" s="35">
        <f>sheet!M40/sheet!M51</f>
        <v>0.30896440344347398</v>
      </c>
      <c r="Q16" s="34">
        <f>Sheet1!M24/Sheet1!M26</f>
        <v>161.06398005816368</v>
      </c>
      <c r="R16" s="34">
        <f>ABS(Sheet2!M20/(Sheet1!M26+Sheet2!M30))</f>
        <v>1103.459379615952</v>
      </c>
      <c r="S16" s="34">
        <f>sheet!M40/Sheet1!M43</f>
        <v>0.73516543539296031</v>
      </c>
      <c r="T16" s="34">
        <f>Sheet2!M20/sheet!M40</f>
        <v>0.93755329916748198</v>
      </c>
      <c r="U16" s="12"/>
      <c r="V16" s="34">
        <f>ABS(Sheet1!M15/sheet!M15)</f>
        <v>4.982559637466041</v>
      </c>
      <c r="W16" s="34">
        <f>Sheet1!M12/sheet!M14</f>
        <v>33.919554270072048</v>
      </c>
      <c r="X16" s="34">
        <f>Sheet1!M12/sheet!M27</f>
        <v>0.9727263900914046</v>
      </c>
      <c r="Y16" s="34">
        <f>Sheet1!M12/(sheet!M18-sheet!M35)</f>
        <v>4.9570755875896007</v>
      </c>
      <c r="Z16" s="12"/>
      <c r="AA16" s="36" t="str">
        <f>Sheet1!M43</f>
        <v>4,335.348</v>
      </c>
      <c r="AB16" s="36" t="str">
        <f>Sheet3!M17</f>
        <v>1.8x</v>
      </c>
      <c r="AC16" s="36" t="str">
        <f>Sheet3!M18</f>
        <v>2.2x</v>
      </c>
      <c r="AD16" s="36" t="str">
        <f>Sheet3!M20</f>
        <v>3.4x</v>
      </c>
      <c r="AE16" s="36" t="str">
        <f>Sheet3!M21</f>
        <v>0.7x</v>
      </c>
      <c r="AF16" s="36" t="str">
        <f>Sheet3!M22</f>
        <v>0.6x</v>
      </c>
      <c r="AG16" s="36" t="str">
        <f>Sheet3!M24</f>
        <v>3.3x</v>
      </c>
      <c r="AH16" s="36" t="str">
        <f>Sheet3!M25</f>
        <v>0.8x</v>
      </c>
      <c r="AI16" s="36">
        <f>Sheet3!M31</f>
        <v>1.6247</v>
      </c>
      <c r="AK16" s="36">
        <f>Sheet3!M29</f>
        <v>13.2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2023-04-19T19:30:20Z</dcterms:created>
  <dcterms:modified xsi:type="dcterms:W3CDTF">2023-05-07T16:49:14Z</dcterms:modified>
  <cp:category/>
  <dc:identifier/>
  <cp:version/>
</cp:coreProperties>
</file>