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Basic Material/"/>
    </mc:Choice>
  </mc:AlternateContent>
  <xr:revisionPtr revIDLastSave="18" documentId="8_{94358B35-D94C-4E8C-91C0-3BC16B2BCE14}" xr6:coauthVersionLast="47" xr6:coauthVersionMax="47" xr10:uidLastSave="{88CBDF47-0B58-4A70-856F-2C53D793E0B9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3" l="1"/>
  <c r="J15" i="1"/>
  <c r="I15" i="1" s="1"/>
  <c r="K15" i="1"/>
  <c r="C14" i="5" s="1"/>
  <c r="AL16" i="5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B7" i="5"/>
  <c r="H15" i="1" l="1"/>
  <c r="C12" i="5"/>
  <c r="V12" i="5"/>
  <c r="V11" i="5" l="1"/>
  <c r="G15" i="1"/>
  <c r="C11" i="5"/>
  <c r="C10" i="5" l="1"/>
  <c r="F15" i="1"/>
  <c r="V10" i="5"/>
  <c r="E15" i="1" l="1"/>
  <c r="C9" i="5"/>
  <c r="V9" i="5"/>
  <c r="D15" i="1" l="1"/>
  <c r="V8" i="5"/>
  <c r="C8" i="5"/>
  <c r="C7" i="5" l="1"/>
  <c r="V7" i="5"/>
</calcChain>
</file>

<file path=xl/sharedStrings.xml><?xml version="1.0" encoding="utf-8"?>
<sst xmlns="http://schemas.openxmlformats.org/spreadsheetml/2006/main" count="757" uniqueCount="421">
  <si>
    <t>Wheaton Precious Metals Corp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</si>
  <si>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</si>
  <si>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</si>
  <si>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</si>
  <si>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</si>
  <si>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</si>
  <si>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</si>
  <si>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</si>
  <si>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</si>
  <si>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</si>
  <si>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</si>
  <si>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</si>
  <si>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</si>
  <si>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</si>
  <si>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</si>
  <si>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</si>
  <si>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</si>
  <si>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</si>
  <si>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</si>
  <si>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</si>
  <si>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</si>
  <si>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</si>
  <si>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</si>
  <si>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</si>
  <si>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</si>
  <si>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</si>
  <si>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Short Term Investments</t>
  </si>
  <si>
    <t/>
  </si>
  <si>
    <t>Accounts Receivable, Net</t>
  </si>
  <si>
    <t>Inventory</t>
  </si>
  <si>
    <t>Prepaid Expenses</t>
  </si>
  <si>
    <t>Other Current Assets</t>
  </si>
  <si>
    <t>Total Current Assets</t>
  </si>
  <si>
    <t>Property Plant And Equipment, Net</t>
  </si>
  <si>
    <t>4,492.172</t>
  </si>
  <si>
    <t>4,919.788</t>
  </si>
  <si>
    <t>7,588.7</t>
  </si>
  <si>
    <t>7,948.517</t>
  </si>
  <si>
    <t>6,818.09</t>
  </si>
  <si>
    <t>8,408.912</t>
  </si>
  <si>
    <t>7,455.173</t>
  </si>
  <si>
    <t>6,991.541</t>
  </si>
  <si>
    <t>7,475.024</t>
  </si>
  <si>
    <t>7,732.719</t>
  </si>
  <si>
    <t>Real Estate Owned</t>
  </si>
  <si>
    <t>Capitalized / Purchased Software</t>
  </si>
  <si>
    <t>Long-term Investments</t>
  </si>
  <si>
    <t>Goodwill</t>
  </si>
  <si>
    <t>Other Intangibles</t>
  </si>
  <si>
    <t>Other Long-term Assets</t>
  </si>
  <si>
    <t>Total Assets</t>
  </si>
  <si>
    <t>4,663.595</t>
  </si>
  <si>
    <t>5,382.435</t>
  </si>
  <si>
    <t>7,814.58</t>
  </si>
  <si>
    <t>8,262.8</t>
  </si>
  <si>
    <t>7,145.004</t>
  </si>
  <si>
    <t>8,831.483</t>
  </si>
  <si>
    <t>8,151.929</t>
  </si>
  <si>
    <t>7,580.152</t>
  </si>
  <si>
    <t>7,961.672</t>
  </si>
  <si>
    <t>9,152.575</t>
  </si>
  <si>
    <t>Accounts Payable</t>
  </si>
  <si>
    <t>Accrued Expenses</t>
  </si>
  <si>
    <t>Short-term Borrowings</t>
  </si>
  <si>
    <t>Current Portion of LT Debt</t>
  </si>
  <si>
    <t>Current Portion of Capital Lease Obligations</t>
  </si>
  <si>
    <t>Other Current Liabilities</t>
  </si>
  <si>
    <t>Total Current Liabilities</t>
  </si>
  <si>
    <t>Long-term Debt</t>
  </si>
  <si>
    <t>1,060.38</t>
  </si>
  <si>
    <t>1,156.354</t>
  </si>
  <si>
    <t>2,034.046</t>
  </si>
  <si>
    <t>1,601.984</t>
  </si>
  <si>
    <t>1,725.335</t>
  </si>
  <si>
    <t>1,135.53</t>
  </si>
  <si>
    <t>Capital Leases</t>
  </si>
  <si>
    <t>Other Non-current Liabilities</t>
  </si>
  <si>
    <t>Total Liabilities</t>
  </si>
  <si>
    <t>1,087.111</t>
  </si>
  <si>
    <t>1,180.105</t>
  </si>
  <si>
    <t>2,055.518</t>
  </si>
  <si>
    <t>1,629.285</t>
  </si>
  <si>
    <t>1,771.921</t>
  </si>
  <si>
    <t>1,236.275</t>
  </si>
  <si>
    <t>Common Stock</t>
  </si>
  <si>
    <t>1,996.679</t>
  </si>
  <si>
    <t>2,360.057</t>
  </si>
  <si>
    <t>3,906.546</t>
  </si>
  <si>
    <t>4,627.242</t>
  </si>
  <si>
    <t>4,365</t>
  </si>
  <si>
    <t>4,799.866</t>
  </si>
  <si>
    <t>4,673.529</t>
  </si>
  <si>
    <t>4,639.614</t>
  </si>
  <si>
    <t>4,677.494</t>
  </si>
  <si>
    <t>5,080.917</t>
  </si>
  <si>
    <t>Additional Paid In Capital</t>
  </si>
  <si>
    <t>Retained Earnings</t>
  </si>
  <si>
    <t>1,607.02</t>
  </si>
  <si>
    <t>1,875.673</t>
  </si>
  <si>
    <t>1,884.701</t>
  </si>
  <si>
    <t>1,932.013</t>
  </si>
  <si>
    <t>1,697.996</t>
  </si>
  <si>
    <t>2,248.922</t>
  </si>
  <si>
    <t>2,033.456</t>
  </si>
  <si>
    <t>2,470.274</t>
  </si>
  <si>
    <t>3,166.488</t>
  </si>
  <si>
    <t>3,924.378</t>
  </si>
  <si>
    <t>Treasury Stock</t>
  </si>
  <si>
    <t>Other Common Equity Adj</t>
  </si>
  <si>
    <t>Common Equity</t>
  </si>
  <si>
    <t>3,576.484</t>
  </si>
  <si>
    <t>4,202.33</t>
  </si>
  <si>
    <t>5,759.062</t>
  </si>
  <si>
    <t>6,633.515</t>
  </si>
  <si>
    <t>6,159.809</t>
  </si>
  <si>
    <t>7,059.562</t>
  </si>
  <si>
    <t>6,915.654</t>
  </si>
  <si>
    <t>7,271.334</t>
  </si>
  <si>
    <t>7,903.46</t>
  </si>
  <si>
    <t>9,095.396</t>
  </si>
  <si>
    <t>Total Preferred Equity</t>
  </si>
  <si>
    <t>Minority Interest, Total</t>
  </si>
  <si>
    <t>Other Equity</t>
  </si>
  <si>
    <t>Total Equity</t>
  </si>
  <si>
    <t>Total Liabilities And Equity</t>
  </si>
  <si>
    <t>Cash And Short Term Investments</t>
  </si>
  <si>
    <t>Total Debt</t>
  </si>
  <si>
    <t>1,141.051</t>
  </si>
  <si>
    <t>Income Statement</t>
  </si>
  <si>
    <t>Revenue</t>
  </si>
  <si>
    <t>1,197.201</t>
  </si>
  <si>
    <t>1,060.081</t>
  </si>
  <si>
    <t>1,083.811</t>
  </si>
  <si>
    <t>1,118.431</t>
  </si>
  <si>
    <t>1,394.857</t>
  </si>
  <si>
    <t>1,519.541</t>
  </si>
  <si>
    <t>1,442.029</t>
  </si>
  <si>
    <t>Revenue Growth (YoY)</t>
  </si>
  <si>
    <t>-16.8%</t>
  </si>
  <si>
    <t>-12.2%</t>
  </si>
  <si>
    <t>4.6%</t>
  </si>
  <si>
    <t>37.4%</t>
  </si>
  <si>
    <t>-5.4%</t>
  </si>
  <si>
    <t>-5.8%</t>
  </si>
  <si>
    <t>8.5%</t>
  </si>
  <si>
    <t>27.3%</t>
  </si>
  <si>
    <t>9.6%</t>
  </si>
  <si>
    <t>-11.4%</t>
  </si>
  <si>
    <t>Cost of Revenues</t>
  </si>
  <si>
    <t>Gross Profit</t>
  </si>
  <si>
    <t>1,055.423</t>
  </si>
  <si>
    <t>1,155.424</t>
  </si>
  <si>
    <t>1,079.683</t>
  </si>
  <si>
    <t>Gross Profit Margin</t>
  </si>
  <si>
    <t>80.3%</t>
  </si>
  <si>
    <t>75.6%</t>
  </si>
  <si>
    <t>70.7%</t>
  </si>
  <si>
    <t>71.5%</t>
  </si>
  <si>
    <t>71.1%</t>
  </si>
  <si>
    <t>69.0%</t>
  </si>
  <si>
    <t>70.0%</t>
  </si>
  <si>
    <t>75.7%</t>
  </si>
  <si>
    <t>76.0%</t>
  </si>
  <si>
    <t>74.9%</t>
  </si>
  <si>
    <t>R&amp;D Expenses</t>
  </si>
  <si>
    <t>Selling and Marketing Expense</t>
  </si>
  <si>
    <t>General &amp; Admin Expenses</t>
  </si>
  <si>
    <t>Other Inc / (Exp)</t>
  </si>
  <si>
    <t>Operating Expenses</t>
  </si>
  <si>
    <t>Operating Income</t>
  </si>
  <si>
    <t>Net Interest Expenses</t>
  </si>
  <si>
    <t>EBT, Incl. Unusual Items</t>
  </si>
  <si>
    <t>Earnings of Discontinued Ops.</t>
  </si>
  <si>
    <t>Income Tax Expense</t>
  </si>
  <si>
    <t>Net Income to Company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</si>
  <si>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</si>
  <si>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</si>
  <si>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</si>
  <si>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</si>
  <si>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</si>
  <si>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</si>
  <si>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</si>
  <si>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Weighted Average Diluted Shares Out.</t>
  </si>
  <si>
    <t>EBITDA</t>
  </si>
  <si>
    <t>1,089.046</t>
  </si>
  <si>
    <t>1,006.158</t>
  </si>
  <si>
    <t>EBIT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</si>
  <si>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</si>
  <si>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</si>
  <si>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</si>
  <si>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</si>
  <si>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</si>
  <si>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Amortization of Deferred Charges (CF)</t>
  </si>
  <si>
    <t>Stock-Based Comp</t>
  </si>
  <si>
    <t>Change In Accounts Receivable</t>
  </si>
  <si>
    <t>Change In Inventories</t>
  </si>
  <si>
    <t>Change in Other Net Operating Assets</t>
  </si>
  <si>
    <t>Other Operating Activities</t>
  </si>
  <si>
    <t>Cash from Operations</t>
  </si>
  <si>
    <t>1,068.711</t>
  </si>
  <si>
    <t>1,006.559</t>
  </si>
  <si>
    <t>Capital Expenditures</t>
  </si>
  <si>
    <t>-2,178.239</t>
  </si>
  <si>
    <t>-2,513.358</t>
  </si>
  <si>
    <t>-1,081.15</t>
  </si>
  <si>
    <t>-1,536.509</t>
  </si>
  <si>
    <t>Cash Acquisitions</t>
  </si>
  <si>
    <t>Other Investing Activities</t>
  </si>
  <si>
    <t>Cash from Investing</t>
  </si>
  <si>
    <t>-2,178.32</t>
  </si>
  <si>
    <t>-2,485.183</t>
  </si>
  <si>
    <t>-1,081.554</t>
  </si>
  <si>
    <t>-1,175.693</t>
  </si>
  <si>
    <t>Dividends Paid (Ex Special Dividends)</t>
  </si>
  <si>
    <t>Special Dividend Paid</t>
  </si>
  <si>
    <t>Long-Term Debt Issued</t>
  </si>
  <si>
    <t>2,841.813</t>
  </si>
  <si>
    <t>2,275.467</t>
  </si>
  <si>
    <t>1,047.4</t>
  </si>
  <si>
    <t>1,125.426</t>
  </si>
  <si>
    <t>Long-Term Debt Repaid</t>
  </si>
  <si>
    <t>-1,832.635</t>
  </si>
  <si>
    <t>-1,628.902</t>
  </si>
  <si>
    <t>-1,413.989</t>
  </si>
  <si>
    <t>Repurchase of Common Stock</t>
  </si>
  <si>
    <t>Other Financing Activities</t>
  </si>
  <si>
    <t>1,064.003</t>
  </si>
  <si>
    <t>Cash from Financing</t>
  </si>
  <si>
    <t>1,602.743</t>
  </si>
  <si>
    <t>-1,052.16</t>
  </si>
  <si>
    <t>Beginning Cash (CF)</t>
  </si>
  <si>
    <t>Foreign Exchange Rate Adjustments</t>
  </si>
  <si>
    <t>Additions / Reductions</t>
  </si>
  <si>
    <t>Ending Cash (CF)</t>
  </si>
  <si>
    <t>Levered Free Cash Flow</t>
  </si>
  <si>
    <t>-1,610.797</t>
  </si>
  <si>
    <t>-1,914.856</t>
  </si>
  <si>
    <t>Cash Interest Paid</t>
  </si>
  <si>
    <t>Valuation Ratios</t>
  </si>
  <si>
    <t>Price Close (Split Adjusted)</t>
  </si>
  <si>
    <t>Market Cap</t>
  </si>
  <si>
    <t>7,665.961</t>
  </si>
  <si>
    <t>8,609.717</t>
  </si>
  <si>
    <t>6,945.853</t>
  </si>
  <si>
    <t>11,445.871</t>
  </si>
  <si>
    <t>12,293.992</t>
  </si>
  <si>
    <t>11,832.308</t>
  </si>
  <si>
    <t>17,280.11</t>
  </si>
  <si>
    <t>23,883.75</t>
  </si>
  <si>
    <t>24,457.192</t>
  </si>
  <si>
    <t>23,911.595</t>
  </si>
  <si>
    <t>Total Enterprise Value (TEV)</t>
  </si>
  <si>
    <t>8,672.074</t>
  </si>
  <si>
    <t>9,465.211</t>
  </si>
  <si>
    <t>7,704.714</t>
  </si>
  <si>
    <t>13,046.443</t>
  </si>
  <si>
    <t>13,274.018</t>
  </si>
  <si>
    <t>13,462.517</t>
  </si>
  <si>
    <t>18,426.771</t>
  </si>
  <si>
    <t>24,258.631</t>
  </si>
  <si>
    <t>23,990.142</t>
  </si>
  <si>
    <t>23,235.463</t>
  </si>
  <si>
    <t>Enterprise Value (EV)</t>
  </si>
  <si>
    <t>8,609.774</t>
  </si>
  <si>
    <t>9,403.724</t>
  </si>
  <si>
    <t>7,667.721</t>
  </si>
  <si>
    <t>12,930.732</t>
  </si>
  <si>
    <t>13,154.117</t>
  </si>
  <si>
    <t>13,216.609</t>
  </si>
  <si>
    <t>18,116.68</t>
  </si>
  <si>
    <t>23,930.985</t>
  </si>
  <si>
    <t>23,891.069</t>
  </si>
  <si>
    <t>29,381.602</t>
  </si>
  <si>
    <t>EV/EBITDA</t>
  </si>
  <si>
    <t>12.6x</t>
  </si>
  <si>
    <t>17.4x</t>
  </si>
  <si>
    <t>14.1x</t>
  </si>
  <si>
    <t>17.3x</t>
  </si>
  <si>
    <t>16.1x</t>
  </si>
  <si>
    <t>17.6x</t>
  </si>
  <si>
    <t>27.2x</t>
  </si>
  <si>
    <t>26.7x</t>
  </si>
  <si>
    <t>21.6x</t>
  </si>
  <si>
    <t>29.2x</t>
  </si>
  <si>
    <t>EV / EBIT</t>
  </si>
  <si>
    <t>16.5x</t>
  </si>
  <si>
    <t>26.5x</t>
  </si>
  <si>
    <t>25.1x</t>
  </si>
  <si>
    <t>35.8x</t>
  </si>
  <si>
    <t>34.6x</t>
  </si>
  <si>
    <t>159.5x</t>
  </si>
  <si>
    <t>166.9x</t>
  </si>
  <si>
    <t>41.3x</t>
  </si>
  <si>
    <t>30.6x</t>
  </si>
  <si>
    <t>41.9x</t>
  </si>
  <si>
    <t>EV / LTM EBITDA - CAPEX</t>
  </si>
  <si>
    <t>-5.8x</t>
  </si>
  <si>
    <t>25.8x</t>
  </si>
  <si>
    <t>-10.6x</t>
  </si>
  <si>
    <t>-8.4x</t>
  </si>
  <si>
    <t>16.2x</t>
  </si>
  <si>
    <t>-16.9x</t>
  </si>
  <si>
    <t>27.4x</t>
  </si>
  <si>
    <t>28.8x</t>
  </si>
  <si>
    <t>36.8x</t>
  </si>
  <si>
    <t>EV / Free Cash Flow</t>
  </si>
  <si>
    <t>-5.6x</t>
  </si>
  <si>
    <t>30.3x</t>
  </si>
  <si>
    <t>-10.1x</t>
  </si>
  <si>
    <t>-8.2x</t>
  </si>
  <si>
    <t>17.7x</t>
  </si>
  <si>
    <t>-17.1x</t>
  </si>
  <si>
    <t>27.6x</t>
  </si>
  <si>
    <t>30.0x</t>
  </si>
  <si>
    <t>34.3x</t>
  </si>
  <si>
    <t>42.4x</t>
  </si>
  <si>
    <t>EV / Invested Capital</t>
  </si>
  <si>
    <t>1.9x</t>
  </si>
  <si>
    <t>1.8x</t>
  </si>
  <si>
    <t>1.1x</t>
  </si>
  <si>
    <t>1.5x</t>
  </si>
  <si>
    <t>2.3x</t>
  </si>
  <si>
    <t>3.2x</t>
  </si>
  <si>
    <t>3.3x</t>
  </si>
  <si>
    <t>EV / Revenue</t>
  </si>
  <si>
    <t>9.8x</t>
  </si>
  <si>
    <t>12.5x</t>
  </si>
  <si>
    <t>9.4x</t>
  </si>
  <si>
    <t>11.6x</t>
  </si>
  <si>
    <t>12.2x</t>
  </si>
  <si>
    <t>11.5x</t>
  </si>
  <si>
    <t>16.7x</t>
  </si>
  <si>
    <t>18.2x</t>
  </si>
  <si>
    <t>15.6x</t>
  </si>
  <si>
    <t>20.4x</t>
  </si>
  <si>
    <t>P/E Ratio</t>
  </si>
  <si>
    <t>15.7x</t>
  </si>
  <si>
    <t>30.8x</t>
  </si>
  <si>
    <t>84.5x</t>
  </si>
  <si>
    <t>567.9x</t>
  </si>
  <si>
    <t>47.4x</t>
  </si>
  <si>
    <t>30.7x</t>
  </si>
  <si>
    <t>861.7x</t>
  </si>
  <si>
    <t>43.8x</t>
  </si>
  <si>
    <t>31.2x</t>
  </si>
  <si>
    <t>33.9x</t>
  </si>
  <si>
    <t>Price/Book</t>
  </si>
  <si>
    <t>2.2x</t>
  </si>
  <si>
    <t>2.1x</t>
  </si>
  <si>
    <t>1.2x</t>
  </si>
  <si>
    <t>1.7x</t>
  </si>
  <si>
    <t>2.6x</t>
  </si>
  <si>
    <t>3.4x</t>
  </si>
  <si>
    <t>Price / Operating Cash Flow</t>
  </si>
  <si>
    <t>10.9x</t>
  </si>
  <si>
    <t>12.8x</t>
  </si>
  <si>
    <t>17.8x</t>
  </si>
  <si>
    <t>27.8x</t>
  </si>
  <si>
    <t>22.5x</t>
  </si>
  <si>
    <t>30.5x</t>
  </si>
  <si>
    <t>Price / LTM Sales</t>
  </si>
  <si>
    <t>8.7x</t>
  </si>
  <si>
    <t>8.5x</t>
  </si>
  <si>
    <t>10.2x</t>
  </si>
  <si>
    <t>11.4x</t>
  </si>
  <si>
    <t>10.3x</t>
  </si>
  <si>
    <t>15.9x</t>
  </si>
  <si>
    <t>16.0x</t>
  </si>
  <si>
    <t>21.3x</t>
  </si>
  <si>
    <t>Altman Z-Score</t>
  </si>
  <si>
    <t>Piotroski Score</t>
  </si>
  <si>
    <t>Dividend Per Share</t>
  </si>
  <si>
    <t>Dividend Yield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</si>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</sst>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</font>
    <font>
      <b/>
      <sz val="10"/>
      <color rgb="FF434343"/>
      <name val="Arial"/>
    </font>
    <font>
      <b/>
      <sz val="11"/>
      <color rgb="FF1551C3"/>
      <name val="Arial"/>
    </font>
    <font>
      <sz val="11"/>
      <name val="Arial"/>
    </font>
    <font>
      <sz val="10"/>
      <color rgb="FF434343"/>
      <name val="Arial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C9FC8A5D-88B9-2F4D-ACB4-83FCB6E0C43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activeCell="K15" sqref="D15:K15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>
        <v>101.79900000000001</v>
      </c>
      <c r="E12" s="3">
        <v>356.79899999999998</v>
      </c>
      <c r="F12" s="3">
        <v>143.32300000000001</v>
      </c>
      <c r="G12" s="3">
        <v>166.90600000000001</v>
      </c>
      <c r="H12" s="3">
        <v>123.86</v>
      </c>
      <c r="I12" s="3">
        <v>103.42</v>
      </c>
      <c r="J12" s="3">
        <v>135.02500000000001</v>
      </c>
      <c r="K12" s="3">
        <v>245.17400000000001</v>
      </c>
      <c r="L12" s="3">
        <v>285.84100000000001</v>
      </c>
      <c r="M12" s="3">
        <v>942.47</v>
      </c>
    </row>
    <row r="13" spans="3:13" ht="12.75" x14ac:dyDescent="0.2">
      <c r="C13" s="3" t="s">
        <v>26</v>
      </c>
      <c r="D13" s="3" t="s">
        <v>27</v>
      </c>
      <c r="E13" s="3" t="s">
        <v>27</v>
      </c>
      <c r="F13" s="3" t="s">
        <v>27</v>
      </c>
      <c r="G13" s="3" t="s">
        <v>27</v>
      </c>
      <c r="H13" s="3" t="s">
        <v>27</v>
      </c>
      <c r="I13" s="3" t="s">
        <v>27</v>
      </c>
      <c r="J13" s="3" t="s">
        <v>27</v>
      </c>
      <c r="K13" s="3" t="s">
        <v>27</v>
      </c>
      <c r="L13" s="3" t="s">
        <v>27</v>
      </c>
      <c r="M13" s="3" t="s">
        <v>27</v>
      </c>
    </row>
    <row r="14" spans="3:13" ht="12.75" x14ac:dyDescent="0.2">
      <c r="C14" s="3" t="s">
        <v>28</v>
      </c>
      <c r="D14" s="3">
        <v>2.61</v>
      </c>
      <c r="E14" s="3">
        <v>2.7130000000000001</v>
      </c>
      <c r="F14" s="3">
        <v>1.131</v>
      </c>
      <c r="G14" s="3">
        <v>0.67500000000000004</v>
      </c>
      <c r="H14" s="3">
        <v>1.758</v>
      </c>
      <c r="I14" s="3">
        <v>1.8180000000000001</v>
      </c>
      <c r="J14" s="3">
        <v>5.6479999999999997</v>
      </c>
      <c r="K14" s="3">
        <v>6.9080000000000004</v>
      </c>
      <c r="L14" s="3">
        <v>14.167999999999999</v>
      </c>
      <c r="M14" s="3">
        <v>12.398999999999999</v>
      </c>
    </row>
    <row r="15" spans="3:13" ht="12.75" x14ac:dyDescent="0.2">
      <c r="C15" s="3" t="s">
        <v>29</v>
      </c>
      <c r="D15" s="39">
        <f t="shared" ref="D15:J15" si="0">(E15+F15)/2</f>
        <v>12.092781249999998</v>
      </c>
      <c r="E15" s="39">
        <f t="shared" si="0"/>
        <v>12.105437499999999</v>
      </c>
      <c r="F15" s="39">
        <f t="shared" si="0"/>
        <v>12.080124999999999</v>
      </c>
      <c r="G15" s="39">
        <f t="shared" si="0"/>
        <v>12.130749999999999</v>
      </c>
      <c r="H15" s="39">
        <f t="shared" si="0"/>
        <v>12.029499999999999</v>
      </c>
      <c r="I15" s="39">
        <f t="shared" si="0"/>
        <v>12.231999999999999</v>
      </c>
      <c r="J15" s="39">
        <f t="shared" si="0"/>
        <v>11.827</v>
      </c>
      <c r="K15" s="39">
        <f>(L15+M15)/2</f>
        <v>12.637</v>
      </c>
      <c r="L15" s="3">
        <v>11.016999999999999</v>
      </c>
      <c r="M15" s="3">
        <v>14.257</v>
      </c>
    </row>
    <row r="16" spans="3:13" ht="12.75" x14ac:dyDescent="0.2">
      <c r="C16" s="3" t="s">
        <v>30</v>
      </c>
      <c r="D16" s="3" t="s">
        <v>27</v>
      </c>
      <c r="E16" s="3" t="s">
        <v>27</v>
      </c>
      <c r="F16" s="3" t="s">
        <v>27</v>
      </c>
      <c r="G16" s="3" t="s">
        <v>27</v>
      </c>
      <c r="H16" s="3" t="s">
        <v>27</v>
      </c>
      <c r="I16" s="3">
        <v>2.0579999999999998</v>
      </c>
      <c r="J16" s="3">
        <v>1.9370000000000001</v>
      </c>
      <c r="K16" s="3">
        <v>3.0390000000000001</v>
      </c>
      <c r="L16" s="3">
        <v>3.1930000000000001</v>
      </c>
      <c r="M16" s="3">
        <v>3.867</v>
      </c>
    </row>
    <row r="17" spans="3:13" ht="12.75" x14ac:dyDescent="0.2">
      <c r="C17" s="3" t="s">
        <v>31</v>
      </c>
      <c r="D17" s="3">
        <v>3.1949999999999998</v>
      </c>
      <c r="E17" s="3">
        <v>32.485999999999997</v>
      </c>
      <c r="F17" s="3">
        <v>2.448</v>
      </c>
      <c r="G17" s="3">
        <v>4.423</v>
      </c>
      <c r="H17" s="3">
        <v>4.3949999999999996</v>
      </c>
      <c r="I17" s="3">
        <v>1.4970000000000001</v>
      </c>
      <c r="J17" s="3">
        <v>58.332999999999998</v>
      </c>
      <c r="K17" s="3">
        <v>1.694</v>
      </c>
      <c r="L17" s="3">
        <v>1.5649999999999999</v>
      </c>
      <c r="M17" s="3">
        <v>1.9770000000000001</v>
      </c>
    </row>
    <row r="18" spans="3:13" ht="12.75" x14ac:dyDescent="0.2">
      <c r="C18" s="3" t="s">
        <v>32</v>
      </c>
      <c r="D18" s="3">
        <v>107.60299999999999</v>
      </c>
      <c r="E18" s="3">
        <v>391.99900000000002</v>
      </c>
      <c r="F18" s="3">
        <v>146.90100000000001</v>
      </c>
      <c r="G18" s="3">
        <v>172.00399999999999</v>
      </c>
      <c r="H18" s="3">
        <v>130.012</v>
      </c>
      <c r="I18" s="3">
        <v>108.794</v>
      </c>
      <c r="J18" s="3">
        <v>200.94399999999999</v>
      </c>
      <c r="K18" s="3">
        <v>256.81400000000002</v>
      </c>
      <c r="L18" s="3">
        <v>315.78300000000002</v>
      </c>
      <c r="M18" s="3">
        <v>974.97</v>
      </c>
    </row>
    <row r="19" spans="3:13" ht="12.75" x14ac:dyDescent="0.2"/>
    <row r="20" spans="3:13" ht="12.75" x14ac:dyDescent="0.2">
      <c r="C20" s="3" t="s">
        <v>33</v>
      </c>
      <c r="D20" s="3" t="s">
        <v>34</v>
      </c>
      <c r="E20" s="3" t="s">
        <v>35</v>
      </c>
      <c r="F20" s="3" t="s">
        <v>36</v>
      </c>
      <c r="G20" s="3" t="s">
        <v>37</v>
      </c>
      <c r="H20" s="3" t="s">
        <v>38</v>
      </c>
      <c r="I20" s="3" t="s">
        <v>39</v>
      </c>
      <c r="J20" s="3" t="s">
        <v>40</v>
      </c>
      <c r="K20" s="3" t="s">
        <v>41</v>
      </c>
      <c r="L20" s="3" t="s">
        <v>42</v>
      </c>
      <c r="M20" s="3" t="s">
        <v>43</v>
      </c>
    </row>
    <row r="21" spans="3:13" ht="12.75" x14ac:dyDescent="0.2">
      <c r="C21" s="3" t="s">
        <v>44</v>
      </c>
      <c r="D21" s="3" t="s">
        <v>27</v>
      </c>
      <c r="E21" s="3" t="s">
        <v>27</v>
      </c>
      <c r="F21" s="3" t="s">
        <v>27</v>
      </c>
      <c r="G21" s="3" t="s">
        <v>27</v>
      </c>
      <c r="H21" s="3" t="s">
        <v>27</v>
      </c>
      <c r="I21" s="3" t="s">
        <v>27</v>
      </c>
      <c r="J21" s="3" t="s">
        <v>27</v>
      </c>
      <c r="K21" s="3" t="s">
        <v>27</v>
      </c>
      <c r="L21" s="3" t="s">
        <v>27</v>
      </c>
      <c r="M21" s="3" t="s">
        <v>27</v>
      </c>
    </row>
    <row r="22" spans="3:13" ht="12.75" x14ac:dyDescent="0.2">
      <c r="C22" s="3" t="s">
        <v>45</v>
      </c>
      <c r="D22" s="3" t="s">
        <v>27</v>
      </c>
      <c r="E22" s="3" t="s">
        <v>27</v>
      </c>
      <c r="F22" s="3" t="s">
        <v>27</v>
      </c>
      <c r="G22" s="3" t="s">
        <v>27</v>
      </c>
      <c r="H22" s="3" t="s">
        <v>27</v>
      </c>
      <c r="I22" s="3" t="s">
        <v>27</v>
      </c>
      <c r="J22" s="3" t="s">
        <v>27</v>
      </c>
      <c r="K22" s="3" t="s">
        <v>27</v>
      </c>
      <c r="L22" s="3" t="s">
        <v>27</v>
      </c>
      <c r="M22" s="3" t="s">
        <v>27</v>
      </c>
    </row>
    <row r="23" spans="3:13" ht="12.75" x14ac:dyDescent="0.2">
      <c r="C23" s="3" t="s">
        <v>46</v>
      </c>
      <c r="D23" s="3">
        <v>43.344999999999999</v>
      </c>
      <c r="E23" s="3">
        <v>48.615000000000002</v>
      </c>
      <c r="F23" s="3">
        <v>40.075000000000003</v>
      </c>
      <c r="G23" s="3">
        <v>99.003</v>
      </c>
      <c r="H23" s="3">
        <v>135.56700000000001</v>
      </c>
      <c r="I23" s="3">
        <v>240.81299999999999</v>
      </c>
      <c r="J23" s="3">
        <v>406.15899999999999</v>
      </c>
      <c r="K23" s="3">
        <v>258.20600000000002</v>
      </c>
      <c r="L23" s="3">
        <v>86.093000000000004</v>
      </c>
      <c r="M23" s="3">
        <v>355.68400000000003</v>
      </c>
    </row>
    <row r="24" spans="3:13" ht="12.75" x14ac:dyDescent="0.2">
      <c r="C24" s="3" t="s">
        <v>47</v>
      </c>
      <c r="D24" s="3" t="s">
        <v>27</v>
      </c>
      <c r="E24" s="3" t="s">
        <v>27</v>
      </c>
      <c r="F24" s="3" t="s">
        <v>27</v>
      </c>
      <c r="G24" s="3" t="s">
        <v>27</v>
      </c>
      <c r="H24" s="3" t="s">
        <v>27</v>
      </c>
      <c r="I24" s="3" t="s">
        <v>27</v>
      </c>
      <c r="J24" s="3" t="s">
        <v>27</v>
      </c>
      <c r="K24" s="3" t="s">
        <v>27</v>
      </c>
      <c r="L24" s="3" t="s">
        <v>27</v>
      </c>
      <c r="M24" s="3" t="s">
        <v>27</v>
      </c>
    </row>
    <row r="25" spans="3:13" ht="12.75" x14ac:dyDescent="0.2">
      <c r="C25" s="3" t="s">
        <v>48</v>
      </c>
      <c r="D25" s="3" t="s">
        <v>27</v>
      </c>
      <c r="E25" s="3" t="s">
        <v>27</v>
      </c>
      <c r="F25" s="3" t="s">
        <v>27</v>
      </c>
      <c r="G25" s="3" t="s">
        <v>27</v>
      </c>
      <c r="H25" s="3" t="s">
        <v>27</v>
      </c>
      <c r="I25" s="3">
        <v>4.492</v>
      </c>
      <c r="J25" s="3">
        <v>4.4400000000000004</v>
      </c>
      <c r="K25" s="3">
        <v>3.863</v>
      </c>
      <c r="L25" s="3">
        <v>3.3540000000000001</v>
      </c>
      <c r="M25" s="3">
        <v>3.073</v>
      </c>
    </row>
    <row r="26" spans="3:13" ht="12.75" x14ac:dyDescent="0.2">
      <c r="C26" s="3" t="s">
        <v>49</v>
      </c>
      <c r="D26" s="3">
        <v>20.474</v>
      </c>
      <c r="E26" s="3">
        <v>22.033000000000001</v>
      </c>
      <c r="F26" s="3">
        <v>38.905000000000001</v>
      </c>
      <c r="G26" s="3">
        <v>43.274999999999999</v>
      </c>
      <c r="H26" s="3">
        <v>61.335999999999999</v>
      </c>
      <c r="I26" s="3">
        <v>68.472999999999999</v>
      </c>
      <c r="J26" s="3">
        <v>85.215000000000003</v>
      </c>
      <c r="K26" s="3">
        <v>69.728999999999999</v>
      </c>
      <c r="L26" s="3">
        <v>81.418000000000006</v>
      </c>
      <c r="M26" s="3">
        <v>86.129000000000005</v>
      </c>
    </row>
    <row r="27" spans="3:13" ht="12.75" x14ac:dyDescent="0.2">
      <c r="C27" s="3" t="s">
        <v>50</v>
      </c>
      <c r="D27" s="3" t="s">
        <v>51</v>
      </c>
      <c r="E27" s="3" t="s">
        <v>52</v>
      </c>
      <c r="F27" s="3" t="s">
        <v>53</v>
      </c>
      <c r="G27" s="3" t="s">
        <v>54</v>
      </c>
      <c r="H27" s="3" t="s">
        <v>55</v>
      </c>
      <c r="I27" s="3" t="s">
        <v>56</v>
      </c>
      <c r="J27" s="3" t="s">
        <v>57</v>
      </c>
      <c r="K27" s="3" t="s">
        <v>58</v>
      </c>
      <c r="L27" s="3" t="s">
        <v>59</v>
      </c>
      <c r="M27" s="3" t="s">
        <v>60</v>
      </c>
    </row>
    <row r="28" spans="3:13" ht="12.75" x14ac:dyDescent="0.2"/>
    <row r="29" spans="3:13" ht="12.75" x14ac:dyDescent="0.2">
      <c r="C29" s="3" t="s">
        <v>61</v>
      </c>
      <c r="D29" s="3">
        <v>21.689</v>
      </c>
      <c r="E29" s="3">
        <v>17.021000000000001</v>
      </c>
      <c r="F29" s="3">
        <v>14.795999999999999</v>
      </c>
      <c r="G29" s="3">
        <v>24.254000000000001</v>
      </c>
      <c r="H29" s="3">
        <v>15.234999999999999</v>
      </c>
      <c r="I29" s="3">
        <v>27.14</v>
      </c>
      <c r="J29" s="3">
        <v>15.314</v>
      </c>
      <c r="K29" s="3">
        <v>16.571000000000002</v>
      </c>
      <c r="L29" s="3">
        <v>17.626000000000001</v>
      </c>
      <c r="M29" s="3">
        <v>17.018999999999998</v>
      </c>
    </row>
    <row r="30" spans="3:13" ht="12.75" x14ac:dyDescent="0.2">
      <c r="C30" s="3" t="s">
        <v>62</v>
      </c>
      <c r="D30" s="3">
        <v>0.76300000000000001</v>
      </c>
      <c r="E30" s="3">
        <v>1.59</v>
      </c>
      <c r="F30" s="3">
        <v>2.6419999999999999</v>
      </c>
      <c r="G30" s="3">
        <v>0.30599999999999999</v>
      </c>
      <c r="H30" s="3" t="s">
        <v>27</v>
      </c>
      <c r="I30" s="3">
        <v>7.6139999999999999</v>
      </c>
      <c r="J30" s="3">
        <v>13.852</v>
      </c>
      <c r="K30" s="3">
        <v>22.009</v>
      </c>
      <c r="L30" s="3">
        <v>18.724</v>
      </c>
      <c r="M30" s="3">
        <v>19.722000000000001</v>
      </c>
    </row>
    <row r="31" spans="3:13" ht="12.75" x14ac:dyDescent="0.2">
      <c r="C31" s="3" t="s">
        <v>63</v>
      </c>
      <c r="D31" s="3" t="s">
        <v>27</v>
      </c>
      <c r="E31" s="3" t="s">
        <v>27</v>
      </c>
      <c r="F31" s="3" t="s">
        <v>27</v>
      </c>
      <c r="G31" s="3" t="s">
        <v>27</v>
      </c>
      <c r="H31" s="3" t="s">
        <v>27</v>
      </c>
      <c r="I31" s="3" t="s">
        <v>27</v>
      </c>
      <c r="J31" s="3" t="s">
        <v>27</v>
      </c>
      <c r="K31" s="3" t="s">
        <v>27</v>
      </c>
      <c r="L31" s="3" t="s">
        <v>27</v>
      </c>
      <c r="M31" s="3" t="s">
        <v>27</v>
      </c>
    </row>
    <row r="32" spans="3:13" ht="12.75" x14ac:dyDescent="0.2">
      <c r="C32" s="3" t="s">
        <v>64</v>
      </c>
      <c r="D32" s="3" t="s">
        <v>27</v>
      </c>
      <c r="E32" s="3" t="s">
        <v>27</v>
      </c>
      <c r="F32" s="3" t="s">
        <v>27</v>
      </c>
      <c r="G32" s="3" t="s">
        <v>27</v>
      </c>
      <c r="H32" s="3" t="s">
        <v>27</v>
      </c>
      <c r="I32" s="3" t="s">
        <v>27</v>
      </c>
      <c r="J32" s="3" t="s">
        <v>27</v>
      </c>
      <c r="K32" s="3" t="s">
        <v>27</v>
      </c>
      <c r="L32" s="3" t="s">
        <v>27</v>
      </c>
      <c r="M32" s="3" t="s">
        <v>27</v>
      </c>
    </row>
    <row r="33" spans="3:13" ht="12.75" x14ac:dyDescent="0.2">
      <c r="C33" s="3" t="s">
        <v>65</v>
      </c>
      <c r="D33" s="3" t="s">
        <v>27</v>
      </c>
      <c r="E33" s="3" t="s">
        <v>27</v>
      </c>
      <c r="F33" s="3" t="s">
        <v>27</v>
      </c>
      <c r="G33" s="3" t="s">
        <v>27</v>
      </c>
      <c r="H33" s="3" t="s">
        <v>27</v>
      </c>
      <c r="I33" s="3" t="s">
        <v>27</v>
      </c>
      <c r="J33" s="3">
        <v>0.94</v>
      </c>
      <c r="K33" s="3">
        <v>0.98399999999999999</v>
      </c>
      <c r="L33" s="3">
        <v>1.028</v>
      </c>
      <c r="M33" s="3">
        <v>1.1080000000000001</v>
      </c>
    </row>
    <row r="34" spans="3:13" ht="12.75" x14ac:dyDescent="0.2">
      <c r="C34" s="3" t="s">
        <v>66</v>
      </c>
      <c r="D34" s="3">
        <v>0</v>
      </c>
      <c r="E34" s="3">
        <v>0.11600000000000001</v>
      </c>
      <c r="F34" s="3">
        <v>0</v>
      </c>
      <c r="G34" s="3">
        <v>1.03</v>
      </c>
      <c r="H34" s="3">
        <v>3.1E-2</v>
      </c>
      <c r="I34" s="3">
        <v>4.6139999999999999</v>
      </c>
      <c r="J34" s="3">
        <v>53.905999999999999</v>
      </c>
      <c r="K34" s="3">
        <v>9.7000000000000003E-2</v>
      </c>
      <c r="L34" s="3">
        <v>0.16700000000000001</v>
      </c>
      <c r="M34" s="3">
        <v>3.7410000000000001</v>
      </c>
    </row>
    <row r="35" spans="3:13" ht="12.75" x14ac:dyDescent="0.2">
      <c r="C35" s="3" t="s">
        <v>67</v>
      </c>
      <c r="D35" s="3">
        <v>22.452000000000002</v>
      </c>
      <c r="E35" s="3">
        <v>18.727</v>
      </c>
      <c r="F35" s="3">
        <v>17.437999999999999</v>
      </c>
      <c r="G35" s="3">
        <v>25.59</v>
      </c>
      <c r="H35" s="3">
        <v>15.266</v>
      </c>
      <c r="I35" s="3">
        <v>39.366999999999997</v>
      </c>
      <c r="J35" s="3">
        <v>84.012</v>
      </c>
      <c r="K35" s="3">
        <v>39.659999999999997</v>
      </c>
      <c r="L35" s="3">
        <v>37.545000000000002</v>
      </c>
      <c r="M35" s="3">
        <v>41.588999999999999</v>
      </c>
    </row>
    <row r="36" spans="3:13" ht="12.75" x14ac:dyDescent="0.2"/>
    <row r="37" spans="3:13" ht="12.75" x14ac:dyDescent="0.2">
      <c r="C37" s="3" t="s">
        <v>68</v>
      </c>
      <c r="D37" s="3" t="s">
        <v>69</v>
      </c>
      <c r="E37" s="3" t="s">
        <v>70</v>
      </c>
      <c r="F37" s="3" t="s">
        <v>71</v>
      </c>
      <c r="G37" s="3" t="s">
        <v>72</v>
      </c>
      <c r="H37" s="3">
        <v>968.03599999999994</v>
      </c>
      <c r="I37" s="3" t="s">
        <v>73</v>
      </c>
      <c r="J37" s="3" t="s">
        <v>74</v>
      </c>
      <c r="K37" s="3">
        <v>248.12200000000001</v>
      </c>
      <c r="L37" s="3" t="s">
        <v>27</v>
      </c>
      <c r="M37" s="3" t="s">
        <v>27</v>
      </c>
    </row>
    <row r="38" spans="3:13" ht="12.75" x14ac:dyDescent="0.2">
      <c r="C38" s="3" t="s">
        <v>75</v>
      </c>
      <c r="D38" s="3" t="s">
        <v>27</v>
      </c>
      <c r="E38" s="3" t="s">
        <v>27</v>
      </c>
      <c r="F38" s="3" t="s">
        <v>27</v>
      </c>
      <c r="G38" s="3" t="s">
        <v>27</v>
      </c>
      <c r="H38" s="3" t="s">
        <v>27</v>
      </c>
      <c r="I38" s="3" t="s">
        <v>27</v>
      </c>
      <c r="J38" s="3">
        <v>4.5810000000000004</v>
      </c>
      <c r="K38" s="3">
        <v>3.6440000000000001</v>
      </c>
      <c r="L38" s="3">
        <v>2.605</v>
      </c>
      <c r="M38" s="3">
        <v>1.56</v>
      </c>
    </row>
    <row r="39" spans="3:13" ht="12.75" x14ac:dyDescent="0.2">
      <c r="C39" s="3" t="s">
        <v>76</v>
      </c>
      <c r="D39" s="3">
        <v>4.2789999999999999</v>
      </c>
      <c r="E39" s="3">
        <v>5.024</v>
      </c>
      <c r="F39" s="3">
        <v>4.0350000000000001</v>
      </c>
      <c r="G39" s="3">
        <v>1.7110000000000001</v>
      </c>
      <c r="H39" s="3">
        <v>1.893</v>
      </c>
      <c r="I39" s="3">
        <v>7.2190000000000003</v>
      </c>
      <c r="J39" s="3">
        <v>12.153</v>
      </c>
      <c r="K39" s="3">
        <v>17.390999999999998</v>
      </c>
      <c r="L39" s="3">
        <v>18.061</v>
      </c>
      <c r="M39" s="3">
        <v>14.03</v>
      </c>
    </row>
    <row r="40" spans="3:13" ht="12.75" x14ac:dyDescent="0.2">
      <c r="C40" s="3" t="s">
        <v>77</v>
      </c>
      <c r="D40" s="3" t="s">
        <v>78</v>
      </c>
      <c r="E40" s="3" t="s">
        <v>79</v>
      </c>
      <c r="F40" s="3" t="s">
        <v>80</v>
      </c>
      <c r="G40" s="3" t="s">
        <v>81</v>
      </c>
      <c r="H40" s="3">
        <v>985.19600000000003</v>
      </c>
      <c r="I40" s="3" t="s">
        <v>82</v>
      </c>
      <c r="J40" s="3" t="s">
        <v>83</v>
      </c>
      <c r="K40" s="3">
        <v>308.81799999999998</v>
      </c>
      <c r="L40" s="3">
        <v>58.210999999999999</v>
      </c>
      <c r="M40" s="3">
        <v>57.179000000000002</v>
      </c>
    </row>
    <row r="41" spans="3:13" ht="12.75" x14ac:dyDescent="0.2"/>
    <row r="42" spans="3:13" ht="12.75" x14ac:dyDescent="0.2">
      <c r="C42" s="3" t="s">
        <v>84</v>
      </c>
      <c r="D42" s="3" t="s">
        <v>85</v>
      </c>
      <c r="E42" s="3" t="s">
        <v>86</v>
      </c>
      <c r="F42" s="3" t="s">
        <v>87</v>
      </c>
      <c r="G42" s="3" t="s">
        <v>88</v>
      </c>
      <c r="H42" s="3" t="s">
        <v>89</v>
      </c>
      <c r="I42" s="3" t="s">
        <v>90</v>
      </c>
      <c r="J42" s="3" t="s">
        <v>91</v>
      </c>
      <c r="K42" s="3" t="s">
        <v>92</v>
      </c>
      <c r="L42" s="3" t="s">
        <v>93</v>
      </c>
      <c r="M42" s="3" t="s">
        <v>94</v>
      </c>
    </row>
    <row r="43" spans="3:13" ht="12.75" x14ac:dyDescent="0.2">
      <c r="C43" s="3" t="s">
        <v>95</v>
      </c>
      <c r="D43" s="3" t="s">
        <v>27</v>
      </c>
      <c r="E43" s="3" t="s">
        <v>27</v>
      </c>
      <c r="F43" s="3" t="s">
        <v>27</v>
      </c>
      <c r="G43" s="3" t="s">
        <v>27</v>
      </c>
      <c r="H43" s="3" t="s">
        <v>27</v>
      </c>
      <c r="I43" s="3" t="s">
        <v>27</v>
      </c>
      <c r="J43" s="3" t="s">
        <v>27</v>
      </c>
      <c r="K43" s="3" t="s">
        <v>27</v>
      </c>
      <c r="L43" s="3" t="s">
        <v>27</v>
      </c>
      <c r="M43" s="3" t="s">
        <v>27</v>
      </c>
    </row>
    <row r="44" spans="3:13" ht="12.75" x14ac:dyDescent="0.2">
      <c r="C44" s="3" t="s">
        <v>96</v>
      </c>
      <c r="D44" s="3" t="s">
        <v>97</v>
      </c>
      <c r="E44" s="3" t="s">
        <v>98</v>
      </c>
      <c r="F44" s="3" t="s">
        <v>99</v>
      </c>
      <c r="G44" s="3" t="s">
        <v>100</v>
      </c>
      <c r="H44" s="3" t="s">
        <v>101</v>
      </c>
      <c r="I44" s="3" t="s">
        <v>102</v>
      </c>
      <c r="J44" s="3" t="s">
        <v>103</v>
      </c>
      <c r="K44" s="3" t="s">
        <v>104</v>
      </c>
      <c r="L44" s="3" t="s">
        <v>105</v>
      </c>
      <c r="M44" s="3" t="s">
        <v>106</v>
      </c>
    </row>
    <row r="45" spans="3:13" ht="12.75" x14ac:dyDescent="0.2">
      <c r="C45" s="3" t="s">
        <v>107</v>
      </c>
      <c r="D45" s="3" t="s">
        <v>27</v>
      </c>
      <c r="E45" s="3" t="s">
        <v>27</v>
      </c>
      <c r="F45" s="3" t="s">
        <v>27</v>
      </c>
      <c r="G45" s="3" t="s">
        <v>27</v>
      </c>
      <c r="H45" s="3" t="s">
        <v>27</v>
      </c>
      <c r="I45" s="3" t="s">
        <v>27</v>
      </c>
      <c r="J45" s="3" t="s">
        <v>27</v>
      </c>
      <c r="K45" s="3" t="s">
        <v>27</v>
      </c>
      <c r="L45" s="3" t="s">
        <v>27</v>
      </c>
      <c r="M45" s="3" t="s">
        <v>27</v>
      </c>
    </row>
    <row r="46" spans="3:13" ht="12.75" x14ac:dyDescent="0.2">
      <c r="C46" s="3" t="s">
        <v>108</v>
      </c>
      <c r="D46" s="3">
        <v>-27.216000000000001</v>
      </c>
      <c r="E46" s="3">
        <v>-33.4</v>
      </c>
      <c r="F46" s="3">
        <v>-32.185000000000002</v>
      </c>
      <c r="G46" s="3">
        <v>74.259</v>
      </c>
      <c r="H46" s="3">
        <v>96.811999999999998</v>
      </c>
      <c r="I46" s="3">
        <v>10.773999999999999</v>
      </c>
      <c r="J46" s="3">
        <v>208.66900000000001</v>
      </c>
      <c r="K46" s="3">
        <v>161.447</v>
      </c>
      <c r="L46" s="3">
        <v>59.478000000000002</v>
      </c>
      <c r="M46" s="3">
        <v>90.100999999999999</v>
      </c>
    </row>
    <row r="47" spans="3:13" ht="12.75" x14ac:dyDescent="0.2">
      <c r="C47" s="3" t="s">
        <v>109</v>
      </c>
      <c r="D47" s="3" t="s">
        <v>110</v>
      </c>
      <c r="E47" s="3" t="s">
        <v>111</v>
      </c>
      <c r="F47" s="3" t="s">
        <v>112</v>
      </c>
      <c r="G47" s="3" t="s">
        <v>113</v>
      </c>
      <c r="H47" s="3" t="s">
        <v>114</v>
      </c>
      <c r="I47" s="3" t="s">
        <v>115</v>
      </c>
      <c r="J47" s="3" t="s">
        <v>116</v>
      </c>
      <c r="K47" s="3" t="s">
        <v>117</v>
      </c>
      <c r="L47" s="3" t="s">
        <v>118</v>
      </c>
      <c r="M47" s="3" t="s">
        <v>119</v>
      </c>
    </row>
    <row r="48" spans="3:13" ht="12.75" x14ac:dyDescent="0.2">
      <c r="C48" s="3" t="s">
        <v>120</v>
      </c>
      <c r="D48" s="3" t="s">
        <v>27</v>
      </c>
      <c r="E48" s="3" t="s">
        <v>27</v>
      </c>
      <c r="F48" s="3" t="s">
        <v>27</v>
      </c>
      <c r="G48" s="3" t="s">
        <v>27</v>
      </c>
      <c r="H48" s="3" t="s">
        <v>27</v>
      </c>
      <c r="I48" s="3" t="s">
        <v>27</v>
      </c>
      <c r="J48" s="3" t="s">
        <v>27</v>
      </c>
      <c r="K48" s="3" t="s">
        <v>27</v>
      </c>
      <c r="L48" s="3" t="s">
        <v>27</v>
      </c>
      <c r="M48" s="3" t="s">
        <v>27</v>
      </c>
    </row>
    <row r="49" spans="3:13" ht="12.75" x14ac:dyDescent="0.2">
      <c r="C49" s="3" t="s">
        <v>121</v>
      </c>
      <c r="D49" s="3" t="s">
        <v>27</v>
      </c>
      <c r="E49" s="3" t="s">
        <v>27</v>
      </c>
      <c r="F49" s="3" t="s">
        <v>27</v>
      </c>
      <c r="G49" s="3" t="s">
        <v>27</v>
      </c>
      <c r="H49" s="3" t="s">
        <v>27</v>
      </c>
      <c r="I49" s="3" t="s">
        <v>27</v>
      </c>
      <c r="J49" s="3" t="s">
        <v>27</v>
      </c>
      <c r="K49" s="3" t="s">
        <v>27</v>
      </c>
      <c r="L49" s="3" t="s">
        <v>27</v>
      </c>
      <c r="M49" s="3" t="s">
        <v>27</v>
      </c>
    </row>
    <row r="50" spans="3:13" ht="12.75" x14ac:dyDescent="0.2">
      <c r="C50" s="3" t="s">
        <v>122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123</v>
      </c>
      <c r="D51" s="3" t="s">
        <v>110</v>
      </c>
      <c r="E51" s="3" t="s">
        <v>111</v>
      </c>
      <c r="F51" s="3" t="s">
        <v>112</v>
      </c>
      <c r="G51" s="3" t="s">
        <v>113</v>
      </c>
      <c r="H51" s="3" t="s">
        <v>114</v>
      </c>
      <c r="I51" s="3" t="s">
        <v>115</v>
      </c>
      <c r="J51" s="3" t="s">
        <v>116</v>
      </c>
      <c r="K51" s="3" t="s">
        <v>117</v>
      </c>
      <c r="L51" s="3" t="s">
        <v>118</v>
      </c>
      <c r="M51" s="3" t="s">
        <v>119</v>
      </c>
    </row>
    <row r="52" spans="3:13" ht="12.75" x14ac:dyDescent="0.2"/>
    <row r="53" spans="3:13" ht="12.75" x14ac:dyDescent="0.2">
      <c r="C53" s="3" t="s">
        <v>124</v>
      </c>
      <c r="D53" s="3" t="s">
        <v>51</v>
      </c>
      <c r="E53" s="3" t="s">
        <v>52</v>
      </c>
      <c r="F53" s="3" t="s">
        <v>53</v>
      </c>
      <c r="G53" s="3" t="s">
        <v>54</v>
      </c>
      <c r="H53" s="3" t="s">
        <v>55</v>
      </c>
      <c r="I53" s="3" t="s">
        <v>56</v>
      </c>
      <c r="J53" s="3" t="s">
        <v>57</v>
      </c>
      <c r="K53" s="3" t="s">
        <v>58</v>
      </c>
      <c r="L53" s="3" t="s">
        <v>59</v>
      </c>
      <c r="M53" s="3" t="s">
        <v>60</v>
      </c>
    </row>
    <row r="54" spans="3:13" ht="12.75" x14ac:dyDescent="0.2"/>
    <row r="55" spans="3:13" ht="12.75" x14ac:dyDescent="0.2">
      <c r="C55" s="3" t="s">
        <v>125</v>
      </c>
      <c r="D55" s="3">
        <v>101.79900000000001</v>
      </c>
      <c r="E55" s="3">
        <v>356.79899999999998</v>
      </c>
      <c r="F55" s="3">
        <v>143.32300000000001</v>
      </c>
      <c r="G55" s="3">
        <v>166.90600000000001</v>
      </c>
      <c r="H55" s="3">
        <v>123.86</v>
      </c>
      <c r="I55" s="3">
        <v>103.42</v>
      </c>
      <c r="J55" s="3">
        <v>135.02500000000001</v>
      </c>
      <c r="K55" s="3">
        <v>245.17400000000001</v>
      </c>
      <c r="L55" s="3">
        <v>285.84100000000001</v>
      </c>
      <c r="M55" s="3">
        <v>942.47</v>
      </c>
    </row>
    <row r="56" spans="3:13" ht="12.75" x14ac:dyDescent="0.2">
      <c r="C56" s="3" t="s">
        <v>126</v>
      </c>
      <c r="D56" s="3" t="s">
        <v>69</v>
      </c>
      <c r="E56" s="3" t="s">
        <v>70</v>
      </c>
      <c r="F56" s="3" t="s">
        <v>71</v>
      </c>
      <c r="G56" s="3" t="s">
        <v>72</v>
      </c>
      <c r="H56" s="3">
        <v>968.03599999999994</v>
      </c>
      <c r="I56" s="3" t="s">
        <v>73</v>
      </c>
      <c r="J56" s="3" t="s">
        <v>127</v>
      </c>
      <c r="K56" s="3">
        <v>252.75</v>
      </c>
      <c r="L56" s="3">
        <v>3.633</v>
      </c>
      <c r="M56" s="3">
        <v>2.6669999999999998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2F30C-BD9C-430F-99C5-62EAB9CAB4ED}">
  <dimension ref="C2:Q56"/>
  <sheetViews>
    <sheetView workbookViewId="0">
      <selection sqref="A1:Q1048576"/>
    </sheetView>
  </sheetViews>
  <sheetFormatPr defaultRowHeight="12.75" x14ac:dyDescent="0.2"/>
  <cols>
    <col min="1" max="2" width="2" customWidth="1"/>
    <col min="3" max="3" width="25" customWidth="1"/>
    <col min="4" max="13" width="15"/>
    <col min="14" max="15" width="2" customWidth="1"/>
    <col min="16" max="16" width="25" customWidth="1"/>
    <col min="17" max="17" width="15"/>
  </cols>
  <sheetData>
    <row r="2" spans="3:17" ht="26.25" x14ac:dyDescent="0.4">
      <c r="C2" s="4" t="s">
        <v>0</v>
      </c>
      <c r="D2" s="5"/>
      <c r="E2" s="5"/>
      <c r="P2" s="4"/>
    </row>
    <row r="3" spans="3:17" x14ac:dyDescent="0.2">
      <c r="C3" s="1" t="s">
        <v>1</v>
      </c>
      <c r="P3" s="1"/>
    </row>
    <row r="6" spans="3:17" ht="15" x14ac:dyDescent="0.25">
      <c r="C6" s="6" t="s">
        <v>128</v>
      </c>
      <c r="D6" s="7"/>
      <c r="E6" s="2"/>
      <c r="F6" s="2"/>
      <c r="G6" s="2"/>
      <c r="H6" s="2"/>
      <c r="I6" s="2"/>
      <c r="J6" s="2"/>
      <c r="K6" s="2"/>
      <c r="L6" s="2"/>
      <c r="P6" s="6"/>
      <c r="Q6" s="7"/>
    </row>
    <row r="8" spans="3:17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  <c r="P8" s="3"/>
      <c r="Q8" s="3"/>
    </row>
    <row r="10" spans="3:17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  <c r="P10" s="3"/>
      <c r="Q10" s="3"/>
    </row>
    <row r="12" spans="3:17" x14ac:dyDescent="0.2">
      <c r="C12" s="3" t="s">
        <v>129</v>
      </c>
      <c r="D12" s="3">
        <v>750.52800000000002</v>
      </c>
      <c r="E12" s="3">
        <v>718.20699999999999</v>
      </c>
      <c r="F12" s="3">
        <v>900.04</v>
      </c>
      <c r="G12" s="3" t="s">
        <v>130</v>
      </c>
      <c r="H12" s="3" t="s">
        <v>131</v>
      </c>
      <c r="I12" s="3" t="s">
        <v>132</v>
      </c>
      <c r="J12" s="3" t="s">
        <v>133</v>
      </c>
      <c r="K12" s="3" t="s">
        <v>134</v>
      </c>
      <c r="L12" s="3" t="s">
        <v>135</v>
      </c>
      <c r="M12" s="3" t="s">
        <v>136</v>
      </c>
      <c r="P12" s="3"/>
      <c r="Q12" s="3"/>
    </row>
    <row r="13" spans="3:17" x14ac:dyDescent="0.2">
      <c r="C13" s="3" t="s">
        <v>137</v>
      </c>
      <c r="D13" s="3" t="s">
        <v>138</v>
      </c>
      <c r="E13" s="3" t="s">
        <v>139</v>
      </c>
      <c r="F13" s="3" t="s">
        <v>140</v>
      </c>
      <c r="G13" s="3" t="s">
        <v>141</v>
      </c>
      <c r="H13" s="3" t="s">
        <v>142</v>
      </c>
      <c r="I13" s="3" t="s">
        <v>143</v>
      </c>
      <c r="J13" s="3" t="s">
        <v>144</v>
      </c>
      <c r="K13" s="3" t="s">
        <v>145</v>
      </c>
      <c r="L13" s="3" t="s">
        <v>146</v>
      </c>
      <c r="M13" s="3" t="s">
        <v>147</v>
      </c>
      <c r="P13" s="3"/>
      <c r="Q13" s="3"/>
    </row>
    <row r="14" spans="3:17" x14ac:dyDescent="0.2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P14" s="3"/>
      <c r="Q14" s="3"/>
    </row>
    <row r="15" spans="3:17" x14ac:dyDescent="0.2">
      <c r="C15" s="3" t="s">
        <v>148</v>
      </c>
      <c r="D15" s="3">
        <v>-148.042</v>
      </c>
      <c r="E15" s="3">
        <v>-174.98099999999999</v>
      </c>
      <c r="F15" s="3">
        <v>-263.91800000000001</v>
      </c>
      <c r="G15" s="3">
        <v>-341.65899999999999</v>
      </c>
      <c r="H15" s="3">
        <v>-306.50400000000002</v>
      </c>
      <c r="I15" s="3">
        <v>-335.50400000000002</v>
      </c>
      <c r="J15" s="3">
        <v>-335.73599999999999</v>
      </c>
      <c r="K15" s="3">
        <v>-339.435</v>
      </c>
      <c r="L15" s="3">
        <v>-364.11799999999999</v>
      </c>
      <c r="M15" s="3">
        <v>-362.34500000000003</v>
      </c>
      <c r="P15" s="3"/>
      <c r="Q15" s="3"/>
    </row>
    <row r="16" spans="3:17" x14ac:dyDescent="0.2">
      <c r="C16" s="3" t="s">
        <v>149</v>
      </c>
      <c r="D16" s="3">
        <v>602.48599999999999</v>
      </c>
      <c r="E16" s="3">
        <v>543.226</v>
      </c>
      <c r="F16" s="3">
        <v>636.12199999999996</v>
      </c>
      <c r="G16" s="3">
        <v>855.54200000000003</v>
      </c>
      <c r="H16" s="3">
        <v>753.577</v>
      </c>
      <c r="I16" s="3">
        <v>748.30700000000002</v>
      </c>
      <c r="J16" s="3">
        <v>782.69500000000005</v>
      </c>
      <c r="K16" s="3" t="s">
        <v>150</v>
      </c>
      <c r="L16" s="3" t="s">
        <v>151</v>
      </c>
      <c r="M16" s="3" t="s">
        <v>152</v>
      </c>
      <c r="P16" s="3"/>
      <c r="Q16" s="3"/>
    </row>
    <row r="17" spans="3:17" x14ac:dyDescent="0.2">
      <c r="C17" s="3" t="s">
        <v>153</v>
      </c>
      <c r="D17" s="3" t="s">
        <v>154</v>
      </c>
      <c r="E17" s="3" t="s">
        <v>155</v>
      </c>
      <c r="F17" s="3" t="s">
        <v>156</v>
      </c>
      <c r="G17" s="3" t="s">
        <v>157</v>
      </c>
      <c r="H17" s="3" t="s">
        <v>158</v>
      </c>
      <c r="I17" s="3" t="s">
        <v>159</v>
      </c>
      <c r="J17" s="3" t="s">
        <v>160</v>
      </c>
      <c r="K17" s="3" t="s">
        <v>161</v>
      </c>
      <c r="L17" s="3" t="s">
        <v>162</v>
      </c>
      <c r="M17" s="3" t="s">
        <v>163</v>
      </c>
      <c r="P17" s="3"/>
      <c r="Q17" s="3"/>
    </row>
    <row r="18" spans="3:17" x14ac:dyDescent="0.2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P18" s="3"/>
      <c r="Q18" s="3"/>
    </row>
    <row r="19" spans="3:17" x14ac:dyDescent="0.2">
      <c r="C19" t="s">
        <v>164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3:17" x14ac:dyDescent="0.2">
      <c r="C20" s="3" t="s">
        <v>165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P20" s="3"/>
      <c r="Q20" s="3"/>
    </row>
    <row r="21" spans="3:17" x14ac:dyDescent="0.2">
      <c r="C21" s="3" t="s">
        <v>166</v>
      </c>
      <c r="D21" s="3">
        <v>-22.135000000000002</v>
      </c>
      <c r="E21" s="3">
        <v>-26.271000000000001</v>
      </c>
      <c r="F21" s="3">
        <v>-25.245000000000001</v>
      </c>
      <c r="G21" s="3">
        <v>-26.292000000000002</v>
      </c>
      <c r="H21" s="3">
        <v>-24.523</v>
      </c>
      <c r="I21" s="3">
        <v>-70.501000000000005</v>
      </c>
      <c r="J21" s="3">
        <v>-70.777000000000001</v>
      </c>
      <c r="K21" s="3">
        <v>-83.594999999999999</v>
      </c>
      <c r="L21" s="3">
        <v>-43.460999999999999</v>
      </c>
      <c r="M21" s="3">
        <v>-47.375999999999998</v>
      </c>
      <c r="P21" s="3"/>
      <c r="Q21" s="3"/>
    </row>
    <row r="22" spans="3:17" x14ac:dyDescent="0.2">
      <c r="C22" s="3" t="s">
        <v>167</v>
      </c>
      <c r="D22" s="3">
        <v>-180.875</v>
      </c>
      <c r="E22" s="3">
        <v>-284.52300000000002</v>
      </c>
      <c r="F22" s="3">
        <v>-833.80100000000004</v>
      </c>
      <c r="G22" s="3">
        <v>-535.90700000000004</v>
      </c>
      <c r="H22" s="3">
        <v>-626.79100000000005</v>
      </c>
      <c r="I22" s="3">
        <v>-19.460999999999999</v>
      </c>
      <c r="J22" s="3">
        <v>-554.62</v>
      </c>
      <c r="K22" s="3">
        <v>-313.39299999999997</v>
      </c>
      <c r="L22" s="3">
        <v>-157.86799999999999</v>
      </c>
      <c r="M22" s="3">
        <v>-134.703</v>
      </c>
      <c r="P22" s="3"/>
      <c r="Q22" s="3"/>
    </row>
    <row r="23" spans="3:17" x14ac:dyDescent="0.2">
      <c r="C23" s="3" t="s">
        <v>168</v>
      </c>
      <c r="D23" s="3">
        <v>-203.011</v>
      </c>
      <c r="E23" s="3">
        <v>-310.79399999999998</v>
      </c>
      <c r="F23" s="3">
        <v>-859.04600000000005</v>
      </c>
      <c r="G23" s="3">
        <v>-562.20000000000005</v>
      </c>
      <c r="H23" s="3">
        <v>-651.31399999999996</v>
      </c>
      <c r="I23" s="3">
        <v>-89.962000000000003</v>
      </c>
      <c r="J23" s="3">
        <v>-625.39700000000005</v>
      </c>
      <c r="K23" s="3">
        <v>-396.98899999999998</v>
      </c>
      <c r="L23" s="3">
        <v>-201.328</v>
      </c>
      <c r="M23" s="3">
        <v>-182.07900000000001</v>
      </c>
      <c r="P23" s="3"/>
      <c r="Q23" s="3"/>
    </row>
    <row r="24" spans="3:17" x14ac:dyDescent="0.2">
      <c r="C24" s="3" t="s">
        <v>169</v>
      </c>
      <c r="D24" s="3">
        <v>399.47500000000002</v>
      </c>
      <c r="E24" s="3">
        <v>232.43299999999999</v>
      </c>
      <c r="F24" s="3">
        <v>-222.92400000000001</v>
      </c>
      <c r="G24" s="3">
        <v>293.34199999999998</v>
      </c>
      <c r="H24" s="3">
        <v>102.264</v>
      </c>
      <c r="I24" s="3">
        <v>658.34500000000003</v>
      </c>
      <c r="J24" s="3">
        <v>157.298</v>
      </c>
      <c r="K24" s="3">
        <v>658.43399999999997</v>
      </c>
      <c r="L24" s="3">
        <v>954.09500000000003</v>
      </c>
      <c r="M24" s="3">
        <v>897.60400000000004</v>
      </c>
      <c r="P24" s="3"/>
      <c r="Q24" s="3"/>
    </row>
    <row r="25" spans="3:17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P25" s="3"/>
      <c r="Q25" s="3"/>
    </row>
    <row r="26" spans="3:17" x14ac:dyDescent="0.2">
      <c r="C26" s="3" t="s">
        <v>170</v>
      </c>
      <c r="D26" s="3">
        <v>-6.0039999999999996</v>
      </c>
      <c r="E26" s="3">
        <v>-2.23</v>
      </c>
      <c r="F26" s="3">
        <v>-6.6109999999999998</v>
      </c>
      <c r="G26" s="3">
        <v>-33.094000000000001</v>
      </c>
      <c r="H26" s="3">
        <v>-30.834</v>
      </c>
      <c r="I26" s="3">
        <v>-53.682000000000002</v>
      </c>
      <c r="J26" s="3">
        <v>-57.220999999999997</v>
      </c>
      <c r="K26" s="3">
        <v>-15.443</v>
      </c>
      <c r="L26" s="3">
        <v>0.13900000000000001</v>
      </c>
      <c r="M26" s="3">
        <v>9.048</v>
      </c>
      <c r="P26" s="3"/>
      <c r="Q26" s="3"/>
    </row>
    <row r="27" spans="3:17" x14ac:dyDescent="0.2">
      <c r="C27" s="3" t="s">
        <v>171</v>
      </c>
      <c r="D27" s="3">
        <v>393.471</v>
      </c>
      <c r="E27" s="3">
        <v>230.202</v>
      </c>
      <c r="F27" s="3">
        <v>-229.535</v>
      </c>
      <c r="G27" s="3">
        <v>260.24799999999999</v>
      </c>
      <c r="H27" s="3">
        <v>71.430000000000007</v>
      </c>
      <c r="I27" s="3">
        <v>604.66300000000001</v>
      </c>
      <c r="J27" s="3">
        <v>100.077</v>
      </c>
      <c r="K27" s="3">
        <v>642.99099999999999</v>
      </c>
      <c r="L27" s="3">
        <v>954.23500000000001</v>
      </c>
      <c r="M27" s="3">
        <v>906.65200000000004</v>
      </c>
      <c r="P27" s="3"/>
      <c r="Q27" s="3"/>
    </row>
    <row r="28" spans="3:17" x14ac:dyDescent="0.2">
      <c r="C28" t="s">
        <v>172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</row>
    <row r="29" spans="3:17" x14ac:dyDescent="0.2">
      <c r="C29" s="3" t="s">
        <v>173</v>
      </c>
      <c r="D29" s="3">
        <v>5.44</v>
      </c>
      <c r="E29" s="3">
        <v>1.21</v>
      </c>
      <c r="F29" s="3">
        <v>4.7050000000000001</v>
      </c>
      <c r="G29" s="3">
        <v>1.786</v>
      </c>
      <c r="H29" s="3">
        <v>1.1140000000000001</v>
      </c>
      <c r="I29" s="3">
        <v>-21.66</v>
      </c>
      <c r="J29" s="3">
        <v>11.772</v>
      </c>
      <c r="K29" s="3">
        <v>3.149</v>
      </c>
      <c r="L29" s="3">
        <v>0.34</v>
      </c>
      <c r="M29" s="3">
        <v>-0.68899999999999995</v>
      </c>
      <c r="P29" s="3"/>
      <c r="Q29" s="3"/>
    </row>
    <row r="30" spans="3:17" x14ac:dyDescent="0.2">
      <c r="C30" s="3" t="s">
        <v>174</v>
      </c>
      <c r="D30" s="3">
        <v>398.911</v>
      </c>
      <c r="E30" s="3">
        <v>231.41200000000001</v>
      </c>
      <c r="F30" s="3">
        <v>-224.83</v>
      </c>
      <c r="G30" s="3">
        <v>262.03399999999999</v>
      </c>
      <c r="H30" s="3">
        <v>72.543999999999997</v>
      </c>
      <c r="I30" s="3">
        <v>583.00300000000004</v>
      </c>
      <c r="J30" s="3">
        <v>111.849</v>
      </c>
      <c r="K30" s="3">
        <v>646.14</v>
      </c>
      <c r="L30" s="3">
        <v>954.57500000000005</v>
      </c>
      <c r="M30" s="3">
        <v>905.96299999999997</v>
      </c>
      <c r="P30" s="3"/>
      <c r="Q30" s="3"/>
    </row>
    <row r="31" spans="3:17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P31" s="3"/>
      <c r="Q31" s="3"/>
    </row>
    <row r="32" spans="3:17" x14ac:dyDescent="0.2">
      <c r="C32" s="3" t="s">
        <v>175</v>
      </c>
      <c r="D32" s="3" t="s">
        <v>3</v>
      </c>
      <c r="E32" s="3" t="s">
        <v>3</v>
      </c>
      <c r="F32" s="3" t="s">
        <v>3</v>
      </c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  <c r="P32" s="3"/>
      <c r="Q32" s="3"/>
    </row>
    <row r="33" spans="3:17" x14ac:dyDescent="0.2">
      <c r="C33" s="3" t="s">
        <v>176</v>
      </c>
      <c r="D33" s="3">
        <v>398.911</v>
      </c>
      <c r="E33" s="3">
        <v>231.41200000000001</v>
      </c>
      <c r="F33" s="3">
        <v>-224.83</v>
      </c>
      <c r="G33" s="3">
        <v>262.03399999999999</v>
      </c>
      <c r="H33" s="3">
        <v>72.543999999999997</v>
      </c>
      <c r="I33" s="3">
        <v>583.00300000000004</v>
      </c>
      <c r="J33" s="3">
        <v>111.849</v>
      </c>
      <c r="K33" s="3">
        <v>646.14</v>
      </c>
      <c r="L33" s="3">
        <v>954.57500000000005</v>
      </c>
      <c r="M33" s="3">
        <v>905.96299999999997</v>
      </c>
      <c r="P33" s="3"/>
      <c r="Q33" s="3"/>
    </row>
    <row r="34" spans="3:17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P34" s="3"/>
      <c r="Q34" s="3"/>
    </row>
    <row r="35" spans="3:17" x14ac:dyDescent="0.2">
      <c r="C35" s="3" t="s">
        <v>177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P35" s="3"/>
      <c r="Q35" s="3"/>
    </row>
    <row r="36" spans="3:17" x14ac:dyDescent="0.2">
      <c r="C36" t="s">
        <v>178</v>
      </c>
      <c r="D36">
        <v>398.911</v>
      </c>
      <c r="E36">
        <v>231.41200000000001</v>
      </c>
      <c r="F36">
        <v>-224.83</v>
      </c>
      <c r="G36">
        <v>262.03399999999999</v>
      </c>
      <c r="H36">
        <v>72.543999999999997</v>
      </c>
      <c r="I36">
        <v>583.00300000000004</v>
      </c>
      <c r="J36">
        <v>111.849</v>
      </c>
      <c r="K36">
        <v>646.14</v>
      </c>
      <c r="L36">
        <v>954.57500000000005</v>
      </c>
      <c r="M36">
        <v>905.96299999999997</v>
      </c>
    </row>
    <row r="37" spans="3:17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P37" s="3"/>
      <c r="Q37" s="3"/>
    </row>
    <row r="38" spans="3:17" x14ac:dyDescent="0.2">
      <c r="C38" s="3" t="s">
        <v>179</v>
      </c>
      <c r="D38" s="3">
        <v>1.1200000000000001</v>
      </c>
      <c r="E38" s="3">
        <v>0.64</v>
      </c>
      <c r="F38" s="3">
        <v>-0.56999999999999995</v>
      </c>
      <c r="G38" s="3">
        <v>0.61</v>
      </c>
      <c r="H38" s="3">
        <v>0.16</v>
      </c>
      <c r="I38" s="3">
        <v>1.31</v>
      </c>
      <c r="J38" s="3">
        <v>0.25</v>
      </c>
      <c r="K38" s="3">
        <v>1.44</v>
      </c>
      <c r="L38" s="3">
        <v>2.12</v>
      </c>
      <c r="M38" s="3">
        <v>2.0099999999999998</v>
      </c>
      <c r="P38" s="3"/>
      <c r="Q38" s="3"/>
    </row>
    <row r="39" spans="3:17" x14ac:dyDescent="0.2">
      <c r="C39" s="3" t="s">
        <v>180</v>
      </c>
      <c r="D39" s="3">
        <v>1.1200000000000001</v>
      </c>
      <c r="E39" s="3">
        <v>0.64</v>
      </c>
      <c r="F39" s="3">
        <v>-0.56999999999999995</v>
      </c>
      <c r="G39" s="3">
        <v>0.6</v>
      </c>
      <c r="H39" s="3">
        <v>0.16</v>
      </c>
      <c r="I39" s="3">
        <v>1.31</v>
      </c>
      <c r="J39" s="3">
        <v>0.25</v>
      </c>
      <c r="K39" s="3">
        <v>1.44</v>
      </c>
      <c r="L39" s="3">
        <v>2.12</v>
      </c>
      <c r="M39" s="3">
        <v>2</v>
      </c>
      <c r="P39" s="3"/>
      <c r="Q39" s="3"/>
    </row>
    <row r="40" spans="3:17" x14ac:dyDescent="0.2">
      <c r="C40" s="3" t="s">
        <v>181</v>
      </c>
      <c r="D40" s="3">
        <v>355.58800000000002</v>
      </c>
      <c r="E40" s="3">
        <v>359.40100000000001</v>
      </c>
      <c r="F40" s="3">
        <v>395.755</v>
      </c>
      <c r="G40" s="3">
        <v>430.46100000000001</v>
      </c>
      <c r="H40" s="3">
        <v>441.96100000000001</v>
      </c>
      <c r="I40" s="3">
        <v>443.40699999999998</v>
      </c>
      <c r="J40" s="3">
        <v>446.02100000000002</v>
      </c>
      <c r="K40" s="3">
        <v>448.69400000000002</v>
      </c>
      <c r="L40" s="3">
        <v>450.13799999999998</v>
      </c>
      <c r="M40" s="3">
        <v>451.57</v>
      </c>
      <c r="P40" s="3"/>
      <c r="Q40" s="3"/>
    </row>
    <row r="41" spans="3:17" x14ac:dyDescent="0.2">
      <c r="C41" t="s">
        <v>182</v>
      </c>
      <c r="D41">
        <v>356.59500000000003</v>
      </c>
      <c r="E41">
        <v>359.80399999999997</v>
      </c>
      <c r="F41">
        <v>395.93799999999999</v>
      </c>
      <c r="G41">
        <v>430.84500000000003</v>
      </c>
      <c r="H41">
        <v>442.44200000000001</v>
      </c>
      <c r="I41">
        <v>443.86200000000002</v>
      </c>
      <c r="J41">
        <v>446.93</v>
      </c>
      <c r="K41">
        <v>450.07</v>
      </c>
      <c r="L41">
        <v>451.17</v>
      </c>
      <c r="M41">
        <v>452.34399999999999</v>
      </c>
    </row>
    <row r="42" spans="3:17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P42" s="3"/>
      <c r="Q42" s="3"/>
    </row>
    <row r="43" spans="3:17" x14ac:dyDescent="0.2">
      <c r="C43" s="3" t="s">
        <v>183</v>
      </c>
      <c r="D43" s="3">
        <v>568.11</v>
      </c>
      <c r="E43" s="3">
        <v>503.45</v>
      </c>
      <c r="F43" s="3">
        <v>594.98199999999997</v>
      </c>
      <c r="G43" s="3">
        <v>903.11099999999999</v>
      </c>
      <c r="H43" s="3">
        <v>713.9</v>
      </c>
      <c r="I43" s="3">
        <v>679.24699999999996</v>
      </c>
      <c r="J43" s="3">
        <v>713.476</v>
      </c>
      <c r="K43" s="3">
        <v>973.29100000000005</v>
      </c>
      <c r="L43" s="3" t="s">
        <v>184</v>
      </c>
      <c r="M43" s="3" t="s">
        <v>185</v>
      </c>
      <c r="P43" s="3"/>
      <c r="Q43" s="3"/>
    </row>
    <row r="44" spans="3:17" x14ac:dyDescent="0.2">
      <c r="C44" s="3" t="s">
        <v>186</v>
      </c>
      <c r="D44" s="3">
        <v>414.71199999999999</v>
      </c>
      <c r="E44" s="3">
        <v>317.57299999999998</v>
      </c>
      <c r="F44" s="3">
        <v>318.59300000000002</v>
      </c>
      <c r="G44" s="3">
        <v>391.96100000000001</v>
      </c>
      <c r="H44" s="3">
        <v>95.322999999999993</v>
      </c>
      <c r="I44" s="3">
        <v>333.43900000000002</v>
      </c>
      <c r="J44" s="3">
        <v>162.99700000000001</v>
      </c>
      <c r="K44" s="3">
        <v>661.49800000000005</v>
      </c>
      <c r="L44" s="3">
        <v>962.63400000000001</v>
      </c>
      <c r="M44" s="3">
        <v>701.61699999999996</v>
      </c>
      <c r="P44" s="3"/>
      <c r="Q44" s="3"/>
    </row>
    <row r="45" spans="3:17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P45" s="3"/>
      <c r="Q45" s="3"/>
    </row>
    <row r="46" spans="3:17" x14ac:dyDescent="0.2">
      <c r="C46" s="3" t="s">
        <v>187</v>
      </c>
      <c r="D46" s="3">
        <v>750.52800000000002</v>
      </c>
      <c r="E46" s="3">
        <v>718.20699999999999</v>
      </c>
      <c r="F46" s="3">
        <v>900.04</v>
      </c>
      <c r="G46" s="3" t="s">
        <v>130</v>
      </c>
      <c r="H46" s="3" t="s">
        <v>131</v>
      </c>
      <c r="I46" s="3" t="s">
        <v>132</v>
      </c>
      <c r="J46" s="3" t="s">
        <v>133</v>
      </c>
      <c r="K46" s="3" t="s">
        <v>134</v>
      </c>
      <c r="L46" s="3" t="s">
        <v>135</v>
      </c>
      <c r="M46" s="3" t="s">
        <v>136</v>
      </c>
      <c r="P46" s="3"/>
      <c r="Q46" s="3"/>
    </row>
    <row r="47" spans="3:17" x14ac:dyDescent="0.2">
      <c r="C47" s="3" t="s">
        <v>188</v>
      </c>
      <c r="D47" s="3" t="s">
        <v>3</v>
      </c>
      <c r="E47" s="3" t="s">
        <v>3</v>
      </c>
      <c r="F47" s="3" t="s">
        <v>3</v>
      </c>
      <c r="G47" s="3" t="s">
        <v>3</v>
      </c>
      <c r="H47" s="3">
        <v>92.631</v>
      </c>
      <c r="I47" s="3">
        <v>333.43900000000002</v>
      </c>
      <c r="J47" s="3">
        <v>162.99700000000001</v>
      </c>
      <c r="K47" s="3">
        <v>661.49800000000005</v>
      </c>
      <c r="L47" s="3">
        <v>954.28599999999994</v>
      </c>
      <c r="M47" s="3">
        <v>693.09199999999998</v>
      </c>
      <c r="P47" s="3"/>
      <c r="Q47" s="3"/>
    </row>
    <row r="48" spans="3:17" x14ac:dyDescent="0.2">
      <c r="C48" s="3" t="s">
        <v>189</v>
      </c>
      <c r="D48" s="3">
        <v>414.71199999999999</v>
      </c>
      <c r="E48" s="3">
        <v>317.57299999999998</v>
      </c>
      <c r="F48" s="3">
        <v>318.59300000000002</v>
      </c>
      <c r="G48" s="3">
        <v>391.96100000000001</v>
      </c>
      <c r="H48" s="3">
        <v>95.322999999999993</v>
      </c>
      <c r="I48" s="3">
        <v>333.43900000000002</v>
      </c>
      <c r="J48" s="3">
        <v>162.99700000000001</v>
      </c>
      <c r="K48" s="3">
        <v>661.49800000000005</v>
      </c>
      <c r="L48" s="3">
        <v>962.63400000000001</v>
      </c>
      <c r="M48" s="3">
        <v>701.61699999999996</v>
      </c>
      <c r="P48" s="3"/>
      <c r="Q48" s="3"/>
    </row>
    <row r="49" spans="3:17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P49" s="3"/>
      <c r="Q49" s="3"/>
    </row>
    <row r="50" spans="3:17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P50" s="3"/>
      <c r="Q50" s="3"/>
    </row>
    <row r="51" spans="3:17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P51" s="3"/>
      <c r="Q51" s="3"/>
    </row>
    <row r="53" spans="3:17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P53" s="3"/>
      <c r="Q53" s="3"/>
    </row>
    <row r="55" spans="3:17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P55" s="3"/>
      <c r="Q55" s="3"/>
    </row>
    <row r="56" spans="3:17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P56" s="3"/>
      <c r="Q56" s="3"/>
    </row>
  </sheetData>
  <mergeCells count="4">
    <mergeCell ref="C2:E2"/>
    <mergeCell ref="C6:D6"/>
    <mergeCell ref="P2:Q2"/>
    <mergeCell ref="P6:Q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F9463-7443-4653-A73D-05EDB3B904D6}">
  <dimension ref="C2:M56"/>
  <sheetViews>
    <sheetView workbookViewId="0">
      <selection activeCell="E30" sqref="E30"/>
    </sheetView>
  </sheetViews>
  <sheetFormatPr defaultRowHeight="12.75" x14ac:dyDescent="0.2"/>
  <cols>
    <col min="1" max="2" width="2" customWidth="1"/>
    <col min="3" max="3" width="25" customWidth="1"/>
    <col min="14" max="15" width="2" customWidth="1"/>
  </cols>
  <sheetData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190</v>
      </c>
      <c r="D6" s="7"/>
      <c r="E6" s="2"/>
      <c r="F6" s="2"/>
      <c r="G6" s="2"/>
      <c r="H6" s="2"/>
      <c r="I6" s="2"/>
      <c r="J6" s="2"/>
      <c r="K6" s="2"/>
      <c r="L6" s="2"/>
    </row>
    <row r="8" spans="3:13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176</v>
      </c>
      <c r="D12" s="3">
        <v>398.911</v>
      </c>
      <c r="E12" s="3">
        <v>231.41200000000001</v>
      </c>
      <c r="F12" s="3">
        <v>-224.83</v>
      </c>
      <c r="G12" s="3">
        <v>262.03399999999999</v>
      </c>
      <c r="H12" s="3">
        <v>72.543999999999997</v>
      </c>
      <c r="I12" s="3">
        <v>583.00300000000004</v>
      </c>
      <c r="J12" s="3">
        <v>111.849</v>
      </c>
      <c r="K12" s="3">
        <v>646.14</v>
      </c>
      <c r="L12" s="3">
        <v>954.57500000000005</v>
      </c>
      <c r="M12" s="3">
        <v>905.96299999999997</v>
      </c>
    </row>
    <row r="13" spans="3:13" x14ac:dyDescent="0.2">
      <c r="C13" s="3" t="s">
        <v>191</v>
      </c>
      <c r="D13" s="3">
        <v>153.39699999999999</v>
      </c>
      <c r="E13" s="3">
        <v>185.87700000000001</v>
      </c>
      <c r="F13" s="3">
        <v>276.38900000000001</v>
      </c>
      <c r="G13" s="3">
        <v>511.15</v>
      </c>
      <c r="H13" s="3">
        <v>618.57799999999997</v>
      </c>
      <c r="I13" s="3">
        <v>345.80799999999999</v>
      </c>
      <c r="J13" s="3">
        <v>551.39300000000003</v>
      </c>
      <c r="K13" s="3">
        <v>312.73399999999998</v>
      </c>
      <c r="L13" s="3">
        <v>126.413</v>
      </c>
      <c r="M13" s="3">
        <v>304.541</v>
      </c>
    </row>
    <row r="14" spans="3:13" x14ac:dyDescent="0.2">
      <c r="C14" s="3" t="s">
        <v>192</v>
      </c>
      <c r="D14" s="3">
        <v>6.7990000000000004</v>
      </c>
      <c r="E14" s="3">
        <v>1.181</v>
      </c>
      <c r="F14" s="3">
        <v>3.105</v>
      </c>
      <c r="G14" s="3">
        <v>0.85399999999999998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</row>
    <row r="15" spans="3:13" x14ac:dyDescent="0.2">
      <c r="C15" s="3" t="s">
        <v>193</v>
      </c>
      <c r="D15" s="3">
        <v>9.5980000000000008</v>
      </c>
      <c r="E15" s="3">
        <v>13.552</v>
      </c>
      <c r="F15" s="3">
        <v>11.287000000000001</v>
      </c>
      <c r="G15" s="3">
        <v>2.048</v>
      </c>
      <c r="H15" s="3">
        <v>6.5259999999999998</v>
      </c>
      <c r="I15" s="3">
        <v>20.405000000000001</v>
      </c>
      <c r="J15" s="3">
        <v>29.69</v>
      </c>
      <c r="K15" s="3">
        <v>34.293999999999997</v>
      </c>
      <c r="L15" s="3">
        <v>24.361999999999998</v>
      </c>
      <c r="M15" s="3">
        <v>27.16</v>
      </c>
    </row>
    <row r="16" spans="3:13" x14ac:dyDescent="0.2">
      <c r="C16" s="3" t="s">
        <v>194</v>
      </c>
      <c r="D16" s="3">
        <v>1.6459999999999999</v>
      </c>
      <c r="E16" s="3">
        <v>0.56499999999999995</v>
      </c>
      <c r="F16" s="3">
        <v>4.1719999999999997</v>
      </c>
      <c r="G16" s="3">
        <v>-1.603</v>
      </c>
      <c r="H16" s="3">
        <v>-0.91600000000000004</v>
      </c>
      <c r="I16" s="3">
        <v>1.1299999999999999</v>
      </c>
      <c r="J16" s="3">
        <v>-3.2639999999999998</v>
      </c>
      <c r="K16" s="3">
        <v>-1.5029999999999999</v>
      </c>
      <c r="L16" s="3">
        <v>-7.2009999999999996</v>
      </c>
      <c r="M16" s="3">
        <v>2.7389999999999999</v>
      </c>
    </row>
    <row r="17" spans="3:13" x14ac:dyDescent="0.2">
      <c r="C17" s="3" t="s">
        <v>195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>
        <v>-5.62</v>
      </c>
      <c r="M17" s="3">
        <v>2.1379999999999999</v>
      </c>
    </row>
    <row r="18" spans="3:13" x14ac:dyDescent="0.2">
      <c r="C18" s="3" t="s">
        <v>196</v>
      </c>
      <c r="D18" s="3">
        <v>0.129</v>
      </c>
      <c r="E18" s="3">
        <v>-0.48499999999999999</v>
      </c>
      <c r="F18" s="3">
        <v>0.30099999999999999</v>
      </c>
      <c r="G18" s="3">
        <v>-0.58299999999999996</v>
      </c>
      <c r="H18" s="3">
        <v>-0.27500000000000002</v>
      </c>
      <c r="I18" s="3">
        <v>0.217</v>
      </c>
      <c r="J18" s="3">
        <v>0.60799999999999998</v>
      </c>
      <c r="K18" s="3">
        <v>-1.1499999999999999</v>
      </c>
      <c r="L18" s="3">
        <v>1.2290000000000001</v>
      </c>
      <c r="M18" s="3">
        <v>-0.96299999999999997</v>
      </c>
    </row>
    <row r="19" spans="3:13" x14ac:dyDescent="0.2">
      <c r="C19" t="s">
        <v>197</v>
      </c>
      <c r="D19">
        <v>-3.0379999999999998</v>
      </c>
      <c r="E19">
        <v>68.037000000000006</v>
      </c>
      <c r="F19">
        <v>528.07799999999997</v>
      </c>
      <c r="G19">
        <v>10.712</v>
      </c>
      <c r="H19">
        <v>-19.071999999999999</v>
      </c>
      <c r="I19">
        <v>-298.90499999999997</v>
      </c>
      <c r="J19">
        <v>-38.927</v>
      </c>
      <c r="K19">
        <v>-16.552</v>
      </c>
      <c r="L19">
        <v>-25.047000000000001</v>
      </c>
      <c r="M19">
        <v>-235.02</v>
      </c>
    </row>
    <row r="20" spans="3:13" x14ac:dyDescent="0.2">
      <c r="C20" s="3" t="s">
        <v>198</v>
      </c>
      <c r="D20" s="3">
        <v>567.44200000000001</v>
      </c>
      <c r="E20" s="3">
        <v>500.13900000000001</v>
      </c>
      <c r="F20" s="3">
        <v>598.50199999999995</v>
      </c>
      <c r="G20" s="3">
        <v>784.61099999999999</v>
      </c>
      <c r="H20" s="3">
        <v>677.38400000000001</v>
      </c>
      <c r="I20" s="3">
        <v>651.65899999999999</v>
      </c>
      <c r="J20" s="3">
        <v>651.34900000000005</v>
      </c>
      <c r="K20" s="3">
        <v>973.96400000000006</v>
      </c>
      <c r="L20" s="3" t="s">
        <v>199</v>
      </c>
      <c r="M20" s="3" t="s">
        <v>200</v>
      </c>
    </row>
    <row r="21" spans="3:13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201</v>
      </c>
      <c r="D22" s="3" t="s">
        <v>202</v>
      </c>
      <c r="E22" s="3">
        <v>-161.59</v>
      </c>
      <c r="F22" s="3" t="s">
        <v>203</v>
      </c>
      <c r="G22" s="3" t="s">
        <v>204</v>
      </c>
      <c r="H22" s="3">
        <v>-2.1640000000000001</v>
      </c>
      <c r="I22" s="3" t="s">
        <v>205</v>
      </c>
      <c r="J22" s="3">
        <v>-2.1850000000000001</v>
      </c>
      <c r="K22" s="3">
        <v>-2.3180000000000001</v>
      </c>
      <c r="L22" s="3">
        <v>-660.57899999999995</v>
      </c>
      <c r="M22" s="3">
        <v>-207.73500000000001</v>
      </c>
    </row>
    <row r="23" spans="3:13" x14ac:dyDescent="0.2">
      <c r="C23" s="3" t="s">
        <v>206</v>
      </c>
      <c r="D23" s="3" t="s">
        <v>3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</row>
    <row r="24" spans="3:13" x14ac:dyDescent="0.2">
      <c r="C24" s="3" t="s">
        <v>207</v>
      </c>
      <c r="D24" s="3">
        <v>-8.2000000000000003E-2</v>
      </c>
      <c r="E24" s="3">
        <v>-7.5119999999999996</v>
      </c>
      <c r="F24" s="3">
        <v>28.173999999999999</v>
      </c>
      <c r="G24" s="3">
        <v>-0.40400000000000003</v>
      </c>
      <c r="H24" s="3">
        <v>-22.443000000000001</v>
      </c>
      <c r="I24" s="3">
        <v>360.81599999999997</v>
      </c>
      <c r="J24" s="3">
        <v>15.988</v>
      </c>
      <c r="K24" s="3">
        <v>192.733</v>
      </c>
      <c r="L24" s="3">
        <v>149.43600000000001</v>
      </c>
      <c r="M24" s="3">
        <v>147.75899999999999</v>
      </c>
    </row>
    <row r="25" spans="3:13" x14ac:dyDescent="0.2">
      <c r="C25" s="3" t="s">
        <v>208</v>
      </c>
      <c r="D25" s="3" t="s">
        <v>209</v>
      </c>
      <c r="E25" s="3">
        <v>-169.10300000000001</v>
      </c>
      <c r="F25" s="3" t="s">
        <v>210</v>
      </c>
      <c r="G25" s="3" t="s">
        <v>211</v>
      </c>
      <c r="H25" s="3">
        <v>-24.606999999999999</v>
      </c>
      <c r="I25" s="3" t="s">
        <v>212</v>
      </c>
      <c r="J25" s="3">
        <v>13.803000000000001</v>
      </c>
      <c r="K25" s="3">
        <v>190.41499999999999</v>
      </c>
      <c r="L25" s="3">
        <v>-511.14299999999997</v>
      </c>
      <c r="M25" s="3">
        <v>-59.975999999999999</v>
      </c>
    </row>
    <row r="26" spans="3:13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3:13" x14ac:dyDescent="0.2">
      <c r="C27" s="3" t="s">
        <v>213</v>
      </c>
      <c r="D27" s="3">
        <v>-169.99100000000001</v>
      </c>
      <c r="E27" s="3">
        <v>-92.385000000000005</v>
      </c>
      <c r="F27" s="3">
        <v>-95.171000000000006</v>
      </c>
      <c r="G27" s="3">
        <v>-105.691</v>
      </c>
      <c r="H27" s="3">
        <v>-153.29400000000001</v>
      </c>
      <c r="I27" s="3">
        <v>-181.42599999999999</v>
      </c>
      <c r="J27" s="3">
        <v>-168.786</v>
      </c>
      <c r="K27" s="3">
        <v>-212.76400000000001</v>
      </c>
      <c r="L27" s="3">
        <v>-275.733</v>
      </c>
      <c r="M27" s="3">
        <v>-321.017</v>
      </c>
    </row>
    <row r="28" spans="3:13" x14ac:dyDescent="0.2">
      <c r="C28" t="s">
        <v>214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</row>
    <row r="29" spans="3:13" x14ac:dyDescent="0.2">
      <c r="C29" s="3" t="s">
        <v>215</v>
      </c>
      <c r="D29" s="3" t="s">
        <v>216</v>
      </c>
      <c r="E29" s="3" t="s">
        <v>3</v>
      </c>
      <c r="F29" s="3" t="s">
        <v>217</v>
      </c>
      <c r="G29" s="3" t="s">
        <v>218</v>
      </c>
      <c r="H29" s="3" t="s">
        <v>3</v>
      </c>
      <c r="I29" s="3" t="s">
        <v>219</v>
      </c>
      <c r="J29" s="3" t="s">
        <v>3</v>
      </c>
      <c r="K29" s="3" t="s">
        <v>3</v>
      </c>
      <c r="L29" s="3" t="s">
        <v>3</v>
      </c>
      <c r="M29" s="3" t="s">
        <v>3</v>
      </c>
    </row>
    <row r="30" spans="3:13" x14ac:dyDescent="0.2">
      <c r="C30" s="3" t="s">
        <v>220</v>
      </c>
      <c r="D30" s="3" t="s">
        <v>221</v>
      </c>
      <c r="E30" s="39">
        <f>(D30+F30)/2</f>
        <v>-1730.7685000000001</v>
      </c>
      <c r="F30" s="3" t="s">
        <v>222</v>
      </c>
      <c r="G30" s="3" t="s">
        <v>223</v>
      </c>
      <c r="H30" s="3">
        <v>-531.79100000000005</v>
      </c>
      <c r="I30" s="3">
        <v>-451.12599999999998</v>
      </c>
      <c r="J30" s="3">
        <v>-506.589</v>
      </c>
      <c r="K30" s="3">
        <v>-865.505</v>
      </c>
      <c r="L30" s="3">
        <v>-247.57</v>
      </c>
      <c r="M30" s="3">
        <v>-1.083</v>
      </c>
    </row>
    <row r="31" spans="3:13" x14ac:dyDescent="0.2">
      <c r="C31" s="3" t="s">
        <v>224</v>
      </c>
      <c r="D31" s="3" t="s">
        <v>3</v>
      </c>
      <c r="E31" s="3" t="s">
        <v>3</v>
      </c>
      <c r="F31" s="3">
        <v>-12.654</v>
      </c>
      <c r="G31" s="3">
        <v>-44.481999999999999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x14ac:dyDescent="0.2">
      <c r="C32" s="3" t="s">
        <v>225</v>
      </c>
      <c r="D32" s="3">
        <v>46.875</v>
      </c>
      <c r="E32" s="3">
        <v>7.2409999999999997</v>
      </c>
      <c r="F32" s="3" t="s">
        <v>226</v>
      </c>
      <c r="G32" s="3">
        <v>842.19299999999998</v>
      </c>
      <c r="H32" s="3">
        <v>-0.16300000000000001</v>
      </c>
      <c r="I32" s="3">
        <v>-0.24299999999999999</v>
      </c>
      <c r="J32" s="3">
        <v>46.656999999999996</v>
      </c>
      <c r="K32" s="3">
        <v>26.109000000000002</v>
      </c>
      <c r="L32" s="3">
        <v>7.8730000000000002</v>
      </c>
      <c r="M32" s="3">
        <v>12.2</v>
      </c>
    </row>
    <row r="33" spans="3:13" x14ac:dyDescent="0.2">
      <c r="C33" s="3" t="s">
        <v>227</v>
      </c>
      <c r="D33" s="3">
        <v>886.06100000000004</v>
      </c>
      <c r="E33" s="3">
        <v>-85.144000000000005</v>
      </c>
      <c r="F33" s="3" t="s">
        <v>228</v>
      </c>
      <c r="G33" s="3">
        <v>325.43</v>
      </c>
      <c r="H33" s="3">
        <v>-685.24900000000002</v>
      </c>
      <c r="I33" s="3">
        <v>492.63099999999997</v>
      </c>
      <c r="J33" s="3">
        <v>-628.71699999999998</v>
      </c>
      <c r="K33" s="3" t="s">
        <v>229</v>
      </c>
      <c r="L33" s="3">
        <v>-515.42999999999995</v>
      </c>
      <c r="M33" s="3">
        <v>-309.89999999999998</v>
      </c>
    </row>
    <row r="34" spans="3:13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2">
      <c r="C35" s="3" t="s">
        <v>230</v>
      </c>
      <c r="D35" s="3">
        <v>775.68700000000001</v>
      </c>
      <c r="E35" s="3">
        <v>101.79900000000001</v>
      </c>
      <c r="F35" s="3">
        <v>356.79899999999998</v>
      </c>
      <c r="G35" s="3">
        <v>143.32300000000001</v>
      </c>
      <c r="H35" s="3">
        <v>166.90600000000001</v>
      </c>
      <c r="I35" s="3">
        <v>123.86</v>
      </c>
      <c r="J35" s="3">
        <v>103.42</v>
      </c>
      <c r="K35" s="3">
        <v>135.02500000000001</v>
      </c>
      <c r="L35" s="3">
        <v>245.17400000000001</v>
      </c>
      <c r="M35" s="3">
        <v>285.84100000000001</v>
      </c>
    </row>
    <row r="36" spans="3:13" x14ac:dyDescent="0.2">
      <c r="C36" t="s">
        <v>231</v>
      </c>
      <c r="D36">
        <v>-0.13</v>
      </c>
      <c r="E36">
        <v>-6.4000000000000001E-2</v>
      </c>
      <c r="F36">
        <v>-0.219</v>
      </c>
      <c r="G36">
        <v>-0.28999999999999998</v>
      </c>
      <c r="H36">
        <v>6.9000000000000006E-2</v>
      </c>
      <c r="I36">
        <v>0.34399999999999997</v>
      </c>
      <c r="J36">
        <v>0.20799999999999999</v>
      </c>
      <c r="K36">
        <v>0.64100000000000001</v>
      </c>
      <c r="L36">
        <v>4.9000000000000002E-2</v>
      </c>
      <c r="M36">
        <v>-0.26700000000000002</v>
      </c>
    </row>
    <row r="37" spans="3:13" x14ac:dyDescent="0.2">
      <c r="C37" s="3" t="s">
        <v>232</v>
      </c>
      <c r="D37" s="3">
        <v>-673.75900000000001</v>
      </c>
      <c r="E37" s="3">
        <v>255.06399999999999</v>
      </c>
      <c r="F37" s="3">
        <v>-213.25700000000001</v>
      </c>
      <c r="G37" s="3">
        <v>23.873000000000001</v>
      </c>
      <c r="H37" s="3">
        <v>-43.115000000000002</v>
      </c>
      <c r="I37" s="3">
        <v>-20.783000000000001</v>
      </c>
      <c r="J37" s="3">
        <v>31.396999999999998</v>
      </c>
      <c r="K37" s="3">
        <v>109.508</v>
      </c>
      <c r="L37" s="3">
        <v>40.618000000000002</v>
      </c>
      <c r="M37" s="3">
        <v>656.89599999999996</v>
      </c>
    </row>
    <row r="38" spans="3:13" x14ac:dyDescent="0.2">
      <c r="C38" s="3" t="s">
        <v>233</v>
      </c>
      <c r="D38" s="3">
        <v>101.79900000000001</v>
      </c>
      <c r="E38" s="3">
        <v>356.79899999999998</v>
      </c>
      <c r="F38" s="3">
        <v>143.32300000000001</v>
      </c>
      <c r="G38" s="3">
        <v>166.90600000000001</v>
      </c>
      <c r="H38" s="3">
        <v>123.86</v>
      </c>
      <c r="I38" s="3">
        <v>103.42</v>
      </c>
      <c r="J38" s="3">
        <v>135.02500000000001</v>
      </c>
      <c r="K38" s="3">
        <v>245.17400000000001</v>
      </c>
      <c r="L38" s="3">
        <v>285.84100000000001</v>
      </c>
      <c r="M38" s="3">
        <v>942.47</v>
      </c>
    </row>
    <row r="39" spans="3:13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3:13" x14ac:dyDescent="0.2">
      <c r="C40" s="3" t="s">
        <v>234</v>
      </c>
      <c r="D40" s="3" t="s">
        <v>235</v>
      </c>
      <c r="E40" s="3">
        <v>338.54899999999998</v>
      </c>
      <c r="F40" s="3" t="s">
        <v>236</v>
      </c>
      <c r="G40" s="3">
        <v>-296.53899999999999</v>
      </c>
      <c r="H40" s="3">
        <v>675.22</v>
      </c>
      <c r="I40" s="3">
        <v>-884.85</v>
      </c>
      <c r="J40" s="3">
        <v>649.16300000000001</v>
      </c>
      <c r="K40" s="3">
        <v>971.64499999999998</v>
      </c>
      <c r="L40" s="3">
        <v>408.13200000000001</v>
      </c>
      <c r="M40" s="3">
        <v>798.82399999999996</v>
      </c>
    </row>
    <row r="41" spans="3:13" x14ac:dyDescent="0.2">
      <c r="C41" t="s">
        <v>237</v>
      </c>
      <c r="D41">
        <v>5.8570000000000002</v>
      </c>
      <c r="E41">
        <v>2.5049999999999999</v>
      </c>
      <c r="F41">
        <v>3.742</v>
      </c>
      <c r="G41">
        <v>31.311</v>
      </c>
      <c r="H41">
        <v>31.734999999999999</v>
      </c>
      <c r="I41">
        <v>48.283000000000001</v>
      </c>
      <c r="J41">
        <v>54.613</v>
      </c>
      <c r="K41">
        <v>17.803999999999998</v>
      </c>
      <c r="L41">
        <v>0.54200000000000004</v>
      </c>
      <c r="M41">
        <v>0.126</v>
      </c>
    </row>
    <row r="42" spans="3:1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3:13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3:13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3:1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3:13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3:13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3:13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3:1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3" spans="3:1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5" spans="3:1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CCE45-FF33-4902-920D-D333C731157B}">
  <dimension ref="C2:M56"/>
  <sheetViews>
    <sheetView workbookViewId="0">
      <selection sqref="A1:P1048576"/>
    </sheetView>
  </sheetViews>
  <sheetFormatPr defaultRowHeight="12.75" x14ac:dyDescent="0.2"/>
  <cols>
    <col min="1" max="2" width="2" customWidth="1"/>
    <col min="3" max="3" width="25" customWidth="1"/>
    <col min="14" max="16" width="2" customWidth="1"/>
  </cols>
  <sheetData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238</v>
      </c>
      <c r="D6" s="7"/>
      <c r="E6" s="2"/>
      <c r="F6" s="2"/>
      <c r="G6" s="2"/>
      <c r="H6" s="2"/>
      <c r="I6" s="2"/>
      <c r="J6" s="2"/>
      <c r="K6" s="2"/>
      <c r="L6" s="2"/>
    </row>
    <row r="8" spans="3:13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239</v>
      </c>
      <c r="D12" s="3">
        <v>21.45</v>
      </c>
      <c r="E12" s="3">
        <v>23.63</v>
      </c>
      <c r="F12" s="3">
        <v>17.2</v>
      </c>
      <c r="G12" s="3">
        <v>25.94</v>
      </c>
      <c r="H12" s="3">
        <v>27.79</v>
      </c>
      <c r="I12" s="3">
        <v>26.65</v>
      </c>
      <c r="J12" s="3">
        <v>38.64</v>
      </c>
      <c r="K12" s="3">
        <v>53.16</v>
      </c>
      <c r="L12" s="3">
        <v>54.28</v>
      </c>
      <c r="M12" s="3">
        <v>52.9</v>
      </c>
    </row>
    <row r="13" spans="3:13" x14ac:dyDescent="0.2">
      <c r="C13" s="3" t="s">
        <v>240</v>
      </c>
      <c r="D13" s="3" t="s">
        <v>241</v>
      </c>
      <c r="E13" s="3" t="s">
        <v>242</v>
      </c>
      <c r="F13" s="3" t="s">
        <v>243</v>
      </c>
      <c r="G13" s="3" t="s">
        <v>244</v>
      </c>
      <c r="H13" s="3" t="s">
        <v>245</v>
      </c>
      <c r="I13" s="3" t="s">
        <v>246</v>
      </c>
      <c r="J13" s="3" t="s">
        <v>247</v>
      </c>
      <c r="K13" s="3" t="s">
        <v>248</v>
      </c>
      <c r="L13" s="3" t="s">
        <v>249</v>
      </c>
      <c r="M13" s="3" t="s">
        <v>250</v>
      </c>
    </row>
    <row r="14" spans="3:13" x14ac:dyDescent="0.2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3:13" x14ac:dyDescent="0.2">
      <c r="C15" s="3" t="s">
        <v>251</v>
      </c>
      <c r="D15" s="3" t="s">
        <v>252</v>
      </c>
      <c r="E15" s="3" t="s">
        <v>253</v>
      </c>
      <c r="F15" s="3" t="s">
        <v>254</v>
      </c>
      <c r="G15" s="3" t="s">
        <v>255</v>
      </c>
      <c r="H15" s="3" t="s">
        <v>256</v>
      </c>
      <c r="I15" s="3" t="s">
        <v>257</v>
      </c>
      <c r="J15" s="3" t="s">
        <v>258</v>
      </c>
      <c r="K15" s="3" t="s">
        <v>259</v>
      </c>
      <c r="L15" s="3" t="s">
        <v>260</v>
      </c>
      <c r="M15" s="3" t="s">
        <v>261</v>
      </c>
    </row>
    <row r="16" spans="3:13" x14ac:dyDescent="0.2">
      <c r="C16" s="3" t="s">
        <v>262</v>
      </c>
      <c r="D16" s="3" t="s">
        <v>263</v>
      </c>
      <c r="E16" s="3" t="s">
        <v>264</v>
      </c>
      <c r="F16" s="3" t="s">
        <v>265</v>
      </c>
      <c r="G16" s="3" t="s">
        <v>266</v>
      </c>
      <c r="H16" s="3" t="s">
        <v>267</v>
      </c>
      <c r="I16" s="3" t="s">
        <v>268</v>
      </c>
      <c r="J16" s="3" t="s">
        <v>269</v>
      </c>
      <c r="K16" s="3" t="s">
        <v>270</v>
      </c>
      <c r="L16" s="3" t="s">
        <v>271</v>
      </c>
      <c r="M16" s="3" t="s">
        <v>272</v>
      </c>
    </row>
    <row r="17" spans="3:13" x14ac:dyDescent="0.2">
      <c r="C17" s="3" t="s">
        <v>273</v>
      </c>
      <c r="D17" s="3" t="s">
        <v>274</v>
      </c>
      <c r="E17" s="3" t="s">
        <v>275</v>
      </c>
      <c r="F17" s="3" t="s">
        <v>276</v>
      </c>
      <c r="G17" s="3" t="s">
        <v>277</v>
      </c>
      <c r="H17" s="3" t="s">
        <v>278</v>
      </c>
      <c r="I17" s="3" t="s">
        <v>279</v>
      </c>
      <c r="J17" s="3" t="s">
        <v>280</v>
      </c>
      <c r="K17" s="3" t="s">
        <v>281</v>
      </c>
      <c r="L17" s="3" t="s">
        <v>282</v>
      </c>
      <c r="M17" s="3" t="s">
        <v>283</v>
      </c>
    </row>
    <row r="18" spans="3:13" x14ac:dyDescent="0.2">
      <c r="C18" s="3" t="s">
        <v>284</v>
      </c>
      <c r="D18" s="3" t="s">
        <v>285</v>
      </c>
      <c r="E18" s="3" t="s">
        <v>286</v>
      </c>
      <c r="F18" s="3" t="s">
        <v>287</v>
      </c>
      <c r="G18" s="3" t="s">
        <v>288</v>
      </c>
      <c r="H18" s="3" t="s">
        <v>289</v>
      </c>
      <c r="I18" s="3" t="s">
        <v>290</v>
      </c>
      <c r="J18" s="3" t="s">
        <v>291</v>
      </c>
      <c r="K18" s="3" t="s">
        <v>292</v>
      </c>
      <c r="L18" s="3" t="s">
        <v>293</v>
      </c>
      <c r="M18" s="3" t="s">
        <v>294</v>
      </c>
    </row>
    <row r="19" spans="3:13" x14ac:dyDescent="0.2">
      <c r="C19" t="s">
        <v>295</v>
      </c>
      <c r="D19" t="s">
        <v>296</v>
      </c>
      <c r="E19" t="s">
        <v>297</v>
      </c>
      <c r="F19" t="s">
        <v>298</v>
      </c>
      <c r="G19" t="s">
        <v>299</v>
      </c>
      <c r="H19" t="s">
        <v>300</v>
      </c>
      <c r="I19" t="s">
        <v>301</v>
      </c>
      <c r="J19" t="s">
        <v>302</v>
      </c>
      <c r="K19" t="s">
        <v>281</v>
      </c>
      <c r="L19" t="s">
        <v>303</v>
      </c>
      <c r="M19" t="s">
        <v>304</v>
      </c>
    </row>
    <row r="20" spans="3:13" x14ac:dyDescent="0.2">
      <c r="C20" s="3" t="s">
        <v>305</v>
      </c>
      <c r="D20" s="3" t="s">
        <v>306</v>
      </c>
      <c r="E20" s="3" t="s">
        <v>307</v>
      </c>
      <c r="F20" s="3" t="s">
        <v>308</v>
      </c>
      <c r="G20" s="3" t="s">
        <v>309</v>
      </c>
      <c r="H20" s="3" t="s">
        <v>310</v>
      </c>
      <c r="I20" s="3" t="s">
        <v>311</v>
      </c>
      <c r="J20" s="3" t="s">
        <v>312</v>
      </c>
      <c r="K20" s="3" t="s">
        <v>313</v>
      </c>
      <c r="L20" s="3" t="s">
        <v>314</v>
      </c>
      <c r="M20" s="3" t="s">
        <v>315</v>
      </c>
    </row>
    <row r="21" spans="3:13" x14ac:dyDescent="0.2">
      <c r="C21" s="3" t="s">
        <v>316</v>
      </c>
      <c r="D21" s="3" t="s">
        <v>317</v>
      </c>
      <c r="E21" s="3" t="s">
        <v>318</v>
      </c>
      <c r="F21" s="3" t="s">
        <v>319</v>
      </c>
      <c r="G21" s="3" t="s">
        <v>320</v>
      </c>
      <c r="H21" s="3" t="s">
        <v>318</v>
      </c>
      <c r="I21" s="3" t="s">
        <v>320</v>
      </c>
      <c r="J21" s="3" t="s">
        <v>321</v>
      </c>
      <c r="K21" s="3" t="s">
        <v>322</v>
      </c>
      <c r="L21" s="3" t="s">
        <v>322</v>
      </c>
      <c r="M21" s="3" t="s">
        <v>323</v>
      </c>
    </row>
    <row r="22" spans="3:13" x14ac:dyDescent="0.2">
      <c r="C22" s="3" t="s">
        <v>324</v>
      </c>
      <c r="D22" s="3" t="s">
        <v>325</v>
      </c>
      <c r="E22" s="3" t="s">
        <v>326</v>
      </c>
      <c r="F22" s="3" t="s">
        <v>327</v>
      </c>
      <c r="G22" s="3" t="s">
        <v>328</v>
      </c>
      <c r="H22" s="3" t="s">
        <v>329</v>
      </c>
      <c r="I22" s="3" t="s">
        <v>330</v>
      </c>
      <c r="J22" s="3" t="s">
        <v>331</v>
      </c>
      <c r="K22" s="3" t="s">
        <v>332</v>
      </c>
      <c r="L22" s="3" t="s">
        <v>333</v>
      </c>
      <c r="M22" s="3" t="s">
        <v>334</v>
      </c>
    </row>
    <row r="23" spans="3:13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3:13" x14ac:dyDescent="0.2">
      <c r="C24" s="3" t="s">
        <v>335</v>
      </c>
      <c r="D24" s="3" t="s">
        <v>336</v>
      </c>
      <c r="E24" s="3" t="s">
        <v>337</v>
      </c>
      <c r="F24" s="3" t="s">
        <v>338</v>
      </c>
      <c r="G24" s="3" t="s">
        <v>339</v>
      </c>
      <c r="H24" s="3" t="s">
        <v>340</v>
      </c>
      <c r="I24" s="3" t="s">
        <v>341</v>
      </c>
      <c r="J24" s="3" t="s">
        <v>342</v>
      </c>
      <c r="K24" s="3" t="s">
        <v>343</v>
      </c>
      <c r="L24" s="3" t="s">
        <v>344</v>
      </c>
      <c r="M24" s="3" t="s">
        <v>345</v>
      </c>
    </row>
    <row r="25" spans="3:13" x14ac:dyDescent="0.2">
      <c r="C25" s="3" t="s">
        <v>346</v>
      </c>
      <c r="D25" s="3" t="s">
        <v>347</v>
      </c>
      <c r="E25" s="3" t="s">
        <v>348</v>
      </c>
      <c r="F25" s="3" t="s">
        <v>349</v>
      </c>
      <c r="G25" s="3" t="s">
        <v>350</v>
      </c>
      <c r="H25" s="3" t="s">
        <v>317</v>
      </c>
      <c r="I25" s="3" t="s">
        <v>350</v>
      </c>
      <c r="J25" s="3" t="s">
        <v>351</v>
      </c>
      <c r="K25" s="3" t="s">
        <v>352</v>
      </c>
      <c r="L25" s="3" t="s">
        <v>322</v>
      </c>
      <c r="M25" s="3" t="s">
        <v>352</v>
      </c>
    </row>
    <row r="26" spans="3:13" x14ac:dyDescent="0.2">
      <c r="C26" s="3" t="s">
        <v>353</v>
      </c>
      <c r="D26" s="3" t="s">
        <v>354</v>
      </c>
      <c r="E26" s="3" t="s">
        <v>278</v>
      </c>
      <c r="F26" s="3" t="s">
        <v>355</v>
      </c>
      <c r="G26" s="3" t="s">
        <v>336</v>
      </c>
      <c r="H26" s="3" t="s">
        <v>356</v>
      </c>
      <c r="I26" s="3" t="s">
        <v>300</v>
      </c>
      <c r="J26" s="3" t="s">
        <v>357</v>
      </c>
      <c r="K26" s="3" t="s">
        <v>280</v>
      </c>
      <c r="L26" s="3" t="s">
        <v>358</v>
      </c>
      <c r="M26" s="3" t="s">
        <v>359</v>
      </c>
    </row>
    <row r="27" spans="3:13" x14ac:dyDescent="0.2">
      <c r="C27" s="3" t="s">
        <v>360</v>
      </c>
      <c r="D27" s="3" t="s">
        <v>361</v>
      </c>
      <c r="E27" s="3" t="s">
        <v>330</v>
      </c>
      <c r="F27" s="3" t="s">
        <v>362</v>
      </c>
      <c r="G27" s="3" t="s">
        <v>363</v>
      </c>
      <c r="H27" s="3" t="s">
        <v>364</v>
      </c>
      <c r="I27" s="3" t="s">
        <v>365</v>
      </c>
      <c r="J27" s="3" t="s">
        <v>366</v>
      </c>
      <c r="K27" s="3" t="s">
        <v>332</v>
      </c>
      <c r="L27" s="3" t="s">
        <v>367</v>
      </c>
      <c r="M27" s="3" t="s">
        <v>368</v>
      </c>
    </row>
    <row r="29" spans="3:13" x14ac:dyDescent="0.2">
      <c r="C29" s="3" t="s">
        <v>369</v>
      </c>
      <c r="D29" s="3">
        <v>8.5</v>
      </c>
      <c r="E29" s="3">
        <v>9</v>
      </c>
      <c r="F29" s="3">
        <v>7.4</v>
      </c>
      <c r="G29" s="3">
        <v>8.6999999999999993</v>
      </c>
      <c r="H29" s="3">
        <v>10.8</v>
      </c>
      <c r="I29" s="3">
        <v>8.6</v>
      </c>
      <c r="J29" s="3">
        <v>10.199999999999999</v>
      </c>
      <c r="K29" s="3">
        <v>29.8</v>
      </c>
      <c r="L29" s="3">
        <v>148.1</v>
      </c>
      <c r="M29" s="3">
        <v>172.9</v>
      </c>
    </row>
    <row r="30" spans="3:13" x14ac:dyDescent="0.2">
      <c r="C30" s="3" t="s">
        <v>370</v>
      </c>
      <c r="D30" s="3">
        <v>2</v>
      </c>
      <c r="E30" s="3">
        <v>5</v>
      </c>
      <c r="F30" s="3">
        <v>2</v>
      </c>
      <c r="G30" s="3">
        <v>7</v>
      </c>
      <c r="H30" s="3">
        <v>6</v>
      </c>
      <c r="I30" s="3">
        <v>4</v>
      </c>
      <c r="J30" s="3">
        <v>6</v>
      </c>
      <c r="K30" s="3">
        <v>8</v>
      </c>
      <c r="L30" s="3">
        <v>8</v>
      </c>
      <c r="M30" s="3">
        <v>4</v>
      </c>
    </row>
    <row r="31" spans="3:13" x14ac:dyDescent="0.2">
      <c r="C31" s="3" t="s">
        <v>371</v>
      </c>
      <c r="D31" s="3">
        <v>0</v>
      </c>
      <c r="E31" s="3">
        <v>0.27789999999999998</v>
      </c>
      <c r="F31" s="3">
        <v>0.20810000000000001</v>
      </c>
      <c r="G31" s="3">
        <v>0.32229999999999998</v>
      </c>
      <c r="H31" s="3">
        <v>0.4526</v>
      </c>
      <c r="I31" s="3">
        <v>0.4914</v>
      </c>
      <c r="J31" s="3">
        <v>0.46750000000000003</v>
      </c>
      <c r="K31" s="3">
        <v>0.61080000000000001</v>
      </c>
      <c r="L31" s="3">
        <v>0.75870000000000004</v>
      </c>
      <c r="M31" s="3">
        <v>0.81240000000000001</v>
      </c>
    </row>
    <row r="32" spans="3:13" x14ac:dyDescent="0.2">
      <c r="C32" s="3" t="s">
        <v>372</v>
      </c>
      <c r="D32" s="3" t="s">
        <v>373</v>
      </c>
      <c r="E32" s="3" t="s">
        <v>373</v>
      </c>
      <c r="F32" s="3" t="s">
        <v>373</v>
      </c>
      <c r="G32" s="3" t="s">
        <v>373</v>
      </c>
      <c r="H32" s="3" t="s">
        <v>373</v>
      </c>
      <c r="I32" s="3" t="s">
        <v>373</v>
      </c>
      <c r="J32" s="3" t="s">
        <v>373</v>
      </c>
      <c r="K32" s="3" t="s">
        <v>373</v>
      </c>
      <c r="L32" s="3" t="s">
        <v>373</v>
      </c>
      <c r="M32" s="3" t="s">
        <v>373</v>
      </c>
    </row>
    <row r="33" spans="3:13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3:13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7" spans="3:13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3:13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3:13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3:13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2" spans="3:1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3:13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3:13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3:1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3:13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3:13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3:13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3:1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3" spans="3:1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5" spans="3:1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72EDE-8A55-44FA-B4B0-30B30DBB7CCD}">
  <dimension ref="A3:BJ22"/>
  <sheetViews>
    <sheetView showGridLines="0" tabSelected="1" topLeftCell="X1" workbookViewId="0">
      <selection activeCell="AN24" sqref="AN24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374</v>
      </c>
      <c r="C3" s="9"/>
      <c r="D3" s="9"/>
      <c r="E3" s="9"/>
      <c r="F3" s="9"/>
      <c r="H3" s="9" t="s">
        <v>375</v>
      </c>
      <c r="I3" s="9"/>
      <c r="J3" s="9"/>
      <c r="K3" s="9"/>
      <c r="L3" s="9"/>
      <c r="N3" s="11" t="s">
        <v>376</v>
      </c>
      <c r="O3" s="11"/>
      <c r="P3" s="11"/>
      <c r="Q3" s="11"/>
      <c r="R3" s="11"/>
      <c r="S3" s="11"/>
      <c r="T3" s="11"/>
      <c r="V3" s="9" t="s">
        <v>377</v>
      </c>
      <c r="W3" s="9"/>
      <c r="X3" s="9"/>
      <c r="Y3" s="9"/>
      <c r="AA3" s="9" t="s">
        <v>378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379</v>
      </c>
      <c r="C4" s="15" t="s">
        <v>380</v>
      </c>
      <c r="D4" s="14" t="s">
        <v>381</v>
      </c>
      <c r="E4" s="15" t="s">
        <v>382</v>
      </c>
      <c r="F4" s="14" t="s">
        <v>383</v>
      </c>
      <c r="H4" s="16" t="s">
        <v>384</v>
      </c>
      <c r="I4" s="17" t="s">
        <v>385</v>
      </c>
      <c r="J4" s="16" t="s">
        <v>386</v>
      </c>
      <c r="K4" s="17" t="s">
        <v>387</v>
      </c>
      <c r="L4" s="16" t="s">
        <v>388</v>
      </c>
      <c r="N4" s="18" t="s">
        <v>389</v>
      </c>
      <c r="O4" s="19" t="s">
        <v>390</v>
      </c>
      <c r="P4" s="18" t="s">
        <v>391</v>
      </c>
      <c r="Q4" s="19" t="s">
        <v>392</v>
      </c>
      <c r="R4" s="18" t="s">
        <v>393</v>
      </c>
      <c r="S4" s="19" t="s">
        <v>394</v>
      </c>
      <c r="T4" s="18" t="s">
        <v>395</v>
      </c>
      <c r="V4" s="19" t="s">
        <v>396</v>
      </c>
      <c r="W4" s="18" t="s">
        <v>397</v>
      </c>
      <c r="X4" s="19" t="s">
        <v>398</v>
      </c>
      <c r="Y4" s="18" t="s">
        <v>399</v>
      </c>
      <c r="AA4" s="20" t="s">
        <v>183</v>
      </c>
      <c r="AB4" s="21" t="s">
        <v>273</v>
      </c>
      <c r="AC4" s="20" t="s">
        <v>284</v>
      </c>
      <c r="AD4" s="21" t="s">
        <v>305</v>
      </c>
      <c r="AE4" s="20" t="s">
        <v>316</v>
      </c>
      <c r="AF4" s="21" t="s">
        <v>324</v>
      </c>
      <c r="AG4" s="20" t="s">
        <v>335</v>
      </c>
      <c r="AH4" s="21" t="s">
        <v>346</v>
      </c>
      <c r="AI4" s="20" t="s">
        <v>371</v>
      </c>
      <c r="AJ4" s="22"/>
      <c r="AK4" s="21" t="s">
        <v>369</v>
      </c>
      <c r="AL4" s="20" t="s">
        <v>370</v>
      </c>
    </row>
    <row r="5" spans="1:62" ht="63" x14ac:dyDescent="0.2">
      <c r="A5" s="23" t="s">
        <v>400</v>
      </c>
      <c r="B5" s="18" t="s">
        <v>401</v>
      </c>
      <c r="C5" s="24" t="s">
        <v>402</v>
      </c>
      <c r="D5" s="25" t="s">
        <v>403</v>
      </c>
      <c r="E5" s="19" t="s">
        <v>404</v>
      </c>
      <c r="F5" s="18" t="s">
        <v>401</v>
      </c>
      <c r="H5" s="19" t="s">
        <v>405</v>
      </c>
      <c r="I5" s="18" t="s">
        <v>406</v>
      </c>
      <c r="J5" s="19" t="s">
        <v>407</v>
      </c>
      <c r="K5" s="18" t="s">
        <v>408</v>
      </c>
      <c r="L5" s="19" t="s">
        <v>409</v>
      </c>
      <c r="N5" s="18" t="s">
        <v>410</v>
      </c>
      <c r="O5" s="19" t="s">
        <v>411</v>
      </c>
      <c r="P5" s="18" t="s">
        <v>412</v>
      </c>
      <c r="Q5" s="19" t="s">
        <v>413</v>
      </c>
      <c r="R5" s="18" t="s">
        <v>414</v>
      </c>
      <c r="S5" s="19" t="s">
        <v>415</v>
      </c>
      <c r="T5" s="18" t="s">
        <v>416</v>
      </c>
      <c r="V5" s="19" t="s">
        <v>417</v>
      </c>
      <c r="W5" s="18" t="s">
        <v>418</v>
      </c>
      <c r="X5" s="19" t="s">
        <v>419</v>
      </c>
      <c r="Y5" s="18" t="s">
        <v>420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4.792579725636914</v>
      </c>
      <c r="C7" s="31">
        <f>(sheet!D18-sheet!D15)/sheet!D35</f>
        <v>4.2539737551220371</v>
      </c>
      <c r="D7" s="31">
        <f>sheet!D12/sheet!D35</f>
        <v>4.534072688401924</v>
      </c>
      <c r="E7" s="31">
        <f>Sheet2!D20/sheet!D35</f>
        <v>25.273561375378584</v>
      </c>
      <c r="F7" s="31">
        <f>sheet!D18/sheet!D35</f>
        <v>4.792579725636914</v>
      </c>
      <c r="G7" s="29"/>
      <c r="H7" s="32">
        <f>Sheet1!D33/sheet!D51</f>
        <v>0.1115371968670907</v>
      </c>
      <c r="I7" s="32">
        <f>Sheet1!D33/Sheet1!D12</f>
        <v>0.5315071522981154</v>
      </c>
      <c r="J7" s="32">
        <f>Sheet1!D12/sheet!D27</f>
        <v>0.16093335720618965</v>
      </c>
      <c r="K7" s="32">
        <f>Sheet1!D30/sheet!D27</f>
        <v>8.5537230398437247E-2</v>
      </c>
      <c r="L7" s="32">
        <f>Sheet1!D38</f>
        <v>1.1200000000000001</v>
      </c>
      <c r="M7" s="29"/>
      <c r="N7" s="32">
        <f>sheet!D40/sheet!D27</f>
        <v>0.2331057907043815</v>
      </c>
      <c r="O7" s="32">
        <f>sheet!D51/sheet!D27</f>
        <v>0.76689420929561847</v>
      </c>
      <c r="P7" s="32">
        <f>sheet!D40/sheet!D51</f>
        <v>0.30396081738377695</v>
      </c>
      <c r="Q7" s="31">
        <f>Sheet1!D24/Sheet1!D26</f>
        <v>-66.534810126582286</v>
      </c>
      <c r="R7" s="31">
        <f>ABS(Sheet2!D20/(Sheet1!D26+Sheet2!D30))</f>
        <v>0.30862066996294546</v>
      </c>
      <c r="S7" s="31">
        <f>sheet!D40/Sheet1!D43</f>
        <v>1.9135572336343316</v>
      </c>
      <c r="T7" s="31">
        <f>Sheet2!D20/sheet!D40</f>
        <v>0.52197245727437214</v>
      </c>
      <c r="V7" s="31">
        <f>ABS(Sheet1!D15/sheet!D15)</f>
        <v>12.242179606118322</v>
      </c>
      <c r="W7" s="31">
        <f>Sheet1!D12/sheet!D14</f>
        <v>287.55862068965519</v>
      </c>
      <c r="X7" s="31">
        <f>Sheet1!D12/sheet!D27</f>
        <v>0.16093335720618965</v>
      </c>
      <c r="Y7" s="31">
        <f>Sheet1!D12/(sheet!D18-sheet!D35)</f>
        <v>8.8140832168735539</v>
      </c>
      <c r="AA7" s="17">
        <f>Sheet1!D43</f>
        <v>568.11</v>
      </c>
      <c r="AB7" s="17" t="str">
        <f>Sheet3!D17</f>
        <v>12.6x</v>
      </c>
      <c r="AC7" s="17" t="str">
        <f>Sheet3!D18</f>
        <v>16.5x</v>
      </c>
      <c r="AD7" s="17" t="str">
        <f>Sheet3!D20</f>
        <v>-5.6x</v>
      </c>
      <c r="AE7" s="17" t="str">
        <f>Sheet3!D21</f>
        <v>1.9x</v>
      </c>
      <c r="AF7" s="17" t="str">
        <f>Sheet3!D22</f>
        <v>9.8x</v>
      </c>
      <c r="AG7" s="17" t="str">
        <f>Sheet3!D24</f>
        <v>15.7x</v>
      </c>
      <c r="AH7" s="17" t="str">
        <f>Sheet3!D25</f>
        <v>2.2x</v>
      </c>
      <c r="AI7" s="17">
        <f>Sheet3!D31</f>
        <v>0</v>
      </c>
      <c r="AK7" s="17">
        <f>Sheet3!D29</f>
        <v>8.5</v>
      </c>
      <c r="AL7" s="17">
        <f>Sheet3!D30</f>
        <v>2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20.932290276071981</v>
      </c>
      <c r="C8" s="34">
        <f>(sheet!E18-sheet!E15)/sheet!E35</f>
        <v>20.285874005446683</v>
      </c>
      <c r="D8" s="34">
        <f>sheet!E12/sheet!E35</f>
        <v>19.052651252202701</v>
      </c>
      <c r="E8" s="34">
        <f>Sheet2!E20/sheet!E35</f>
        <v>26.706840390879478</v>
      </c>
      <c r="F8" s="34">
        <f>sheet!E18/sheet!E35</f>
        <v>20.932290276071981</v>
      </c>
      <c r="G8" s="29"/>
      <c r="H8" s="35">
        <f>Sheet1!E33/sheet!E51</f>
        <v>5.506754586146257E-2</v>
      </c>
      <c r="I8" s="35">
        <f>Sheet1!E33/Sheet1!E12</f>
        <v>0.32220794283542209</v>
      </c>
      <c r="J8" s="35">
        <f>Sheet1!E12/sheet!E27</f>
        <v>0.13343533177827507</v>
      </c>
      <c r="K8" s="35">
        <f>Sheet1!E30/sheet!E27</f>
        <v>4.2993923753840035E-2</v>
      </c>
      <c r="L8" s="35">
        <f>Sheet1!E38</f>
        <v>0.64</v>
      </c>
      <c r="M8" s="29"/>
      <c r="N8" s="35">
        <f>sheet!E40/sheet!E27</f>
        <v>0.21925113819302972</v>
      </c>
      <c r="O8" s="35">
        <f>sheet!E51/sheet!E27</f>
        <v>0.78074886180697023</v>
      </c>
      <c r="P8" s="35">
        <f>sheet!E40/sheet!E51</f>
        <v>0.28082159183119842</v>
      </c>
      <c r="Q8" s="34">
        <f>Sheet1!E24/Sheet1!E26</f>
        <v>-104.23004484304933</v>
      </c>
      <c r="R8" s="34">
        <f>ABS(Sheet2!E20/(Sheet1!E26+Sheet2!E30))</f>
        <v>0.28859748003244085</v>
      </c>
      <c r="S8" s="34">
        <f>sheet!E40/Sheet1!E43</f>
        <v>2.3440361505611285</v>
      </c>
      <c r="T8" s="34">
        <f>Sheet2!E20/sheet!E40</f>
        <v>0.42380889836073909</v>
      </c>
      <c r="U8" s="12"/>
      <c r="V8" s="34">
        <f>ABS(Sheet1!E15/sheet!E15)</f>
        <v>14.454743994176171</v>
      </c>
      <c r="W8" s="34">
        <f>Sheet1!E12/sheet!E14</f>
        <v>264.72797640987835</v>
      </c>
      <c r="X8" s="34">
        <f>Sheet1!E12/sheet!E27</f>
        <v>0.13343533177827507</v>
      </c>
      <c r="Y8" s="34">
        <f>Sheet1!E12/(sheet!E18-sheet!E35)</f>
        <v>1.9240848496538714</v>
      </c>
      <c r="Z8" s="12"/>
      <c r="AA8" s="36">
        <f>Sheet1!E43</f>
        <v>503.45</v>
      </c>
      <c r="AB8" s="36" t="str">
        <f>Sheet3!E17</f>
        <v>17.4x</v>
      </c>
      <c r="AC8" s="36" t="str">
        <f>Sheet3!E18</f>
        <v>26.5x</v>
      </c>
      <c r="AD8" s="36" t="str">
        <f>Sheet3!E20</f>
        <v>30.3x</v>
      </c>
      <c r="AE8" s="36" t="str">
        <f>Sheet3!E21</f>
        <v>1.8x</v>
      </c>
      <c r="AF8" s="36" t="str">
        <f>Sheet3!E22</f>
        <v>12.5x</v>
      </c>
      <c r="AG8" s="36" t="str">
        <f>Sheet3!E24</f>
        <v>30.8x</v>
      </c>
      <c r="AH8" s="36" t="str">
        <f>Sheet3!E25</f>
        <v>2.1x</v>
      </c>
      <c r="AI8" s="36">
        <f>Sheet3!E31</f>
        <v>0.27789999999999998</v>
      </c>
      <c r="AK8" s="36">
        <f>Sheet3!E29</f>
        <v>9</v>
      </c>
      <c r="AL8" s="36">
        <f>Sheet3!E30</f>
        <v>5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8.4241885537332273</v>
      </c>
      <c r="C9" s="31">
        <f>(sheet!F18-sheet!F15)/sheet!F35</f>
        <v>7.7314413923615097</v>
      </c>
      <c r="D9" s="31">
        <f>sheet!F12/sheet!F35</f>
        <v>8.2190044729900222</v>
      </c>
      <c r="E9" s="31">
        <f>Sheet2!F20/sheet!F35</f>
        <v>34.321711205413465</v>
      </c>
      <c r="F9" s="31">
        <f>sheet!F18/sheet!F35</f>
        <v>8.4241885537332273</v>
      </c>
      <c r="G9" s="29"/>
      <c r="H9" s="32">
        <f>Sheet1!F33/sheet!F51</f>
        <v>-3.9039343559767202E-2</v>
      </c>
      <c r="I9" s="32">
        <f>Sheet1!F33/Sheet1!F12</f>
        <v>-0.24980000888849388</v>
      </c>
      <c r="J9" s="32">
        <f>Sheet1!F12/sheet!F27</f>
        <v>0.11517445595284712</v>
      </c>
      <c r="K9" s="32">
        <f>Sheet1!F30/sheet!F27</f>
        <v>-2.8770580120748655E-2</v>
      </c>
      <c r="L9" s="32">
        <f>Sheet1!F38</f>
        <v>-0.56999999999999995</v>
      </c>
      <c r="M9" s="29"/>
      <c r="N9" s="32">
        <f>sheet!F40/sheet!F27</f>
        <v>0.26303627322261719</v>
      </c>
      <c r="O9" s="32">
        <f>sheet!F51/sheet!F27</f>
        <v>0.73696372677738275</v>
      </c>
      <c r="P9" s="32">
        <f>sheet!F40/sheet!F51</f>
        <v>0.35691888713821801</v>
      </c>
      <c r="Q9" s="31">
        <f>Sheet1!F24/Sheet1!F26</f>
        <v>33.720163364090155</v>
      </c>
      <c r="R9" s="31">
        <f>ABS(Sheet2!F20/(Sheet1!F26+Sheet2!F30))</f>
        <v>0.36594145078638929</v>
      </c>
      <c r="S9" s="31">
        <f>sheet!F40/Sheet1!F43</f>
        <v>3.4547566144858166</v>
      </c>
      <c r="T9" s="31">
        <f>Sheet2!F20/sheet!F40</f>
        <v>0.29116845486149961</v>
      </c>
      <c r="V9" s="31">
        <f>ABS(Sheet1!F15/sheet!F15)</f>
        <v>21.847290487474265</v>
      </c>
      <c r="W9" s="31">
        <f>Sheet1!F12/sheet!F14</f>
        <v>795.79133510167992</v>
      </c>
      <c r="X9" s="31">
        <f>Sheet1!F12/sheet!F27</f>
        <v>0.11517445595284712</v>
      </c>
      <c r="Y9" s="31">
        <f>Sheet1!F12/(sheet!F18-sheet!F35)</f>
        <v>6.952102145014404</v>
      </c>
      <c r="AA9" s="17">
        <f>Sheet1!F43</f>
        <v>594.98199999999997</v>
      </c>
      <c r="AB9" s="17" t="str">
        <f>Sheet3!F17</f>
        <v>14.1x</v>
      </c>
      <c r="AC9" s="17" t="str">
        <f>Sheet3!F18</f>
        <v>25.1x</v>
      </c>
      <c r="AD9" s="17" t="str">
        <f>Sheet3!F20</f>
        <v>-10.1x</v>
      </c>
      <c r="AE9" s="17" t="str">
        <f>Sheet3!F21</f>
        <v>1.1x</v>
      </c>
      <c r="AF9" s="17" t="str">
        <f>Sheet3!F22</f>
        <v>9.4x</v>
      </c>
      <c r="AG9" s="17" t="str">
        <f>Sheet3!F24</f>
        <v>84.5x</v>
      </c>
      <c r="AH9" s="17" t="str">
        <f>Sheet3!F25</f>
        <v>1.2x</v>
      </c>
      <c r="AI9" s="17">
        <f>Sheet3!F31</f>
        <v>0.20810000000000001</v>
      </c>
      <c r="AK9" s="17">
        <f>Sheet3!F29</f>
        <v>7.4</v>
      </c>
      <c r="AL9" s="17">
        <f>Sheet3!F30</f>
        <v>2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6.7215318483782722</v>
      </c>
      <c r="C10" s="34">
        <f>(sheet!G18-sheet!G15)/sheet!G35</f>
        <v>6.2474892536146927</v>
      </c>
      <c r="D10" s="34">
        <f>sheet!G12/sheet!G35</f>
        <v>6.5223134036733104</v>
      </c>
      <c r="E10" s="34">
        <f>Sheet2!G20/sheet!G35</f>
        <v>30.66084407971864</v>
      </c>
      <c r="F10" s="34">
        <f>sheet!G18/sheet!G35</f>
        <v>6.7215318483782722</v>
      </c>
      <c r="G10" s="29"/>
      <c r="H10" s="35">
        <f>Sheet1!G33/sheet!G51</f>
        <v>3.9501531239471074E-2</v>
      </c>
      <c r="I10" s="35">
        <f>Sheet1!G33/Sheet1!G12</f>
        <v>0.21887218604060638</v>
      </c>
      <c r="J10" s="35">
        <f>Sheet1!G12/sheet!G27</f>
        <v>0.14489047296316021</v>
      </c>
      <c r="K10" s="35">
        <f>Sheet1!G30/sheet!G27</f>
        <v>3.171249455390425E-2</v>
      </c>
      <c r="L10" s="35">
        <f>Sheet1!G38</f>
        <v>0.61</v>
      </c>
      <c r="M10" s="29"/>
      <c r="N10" s="35">
        <f>sheet!G40/sheet!G27</f>
        <v>0.19718315825144023</v>
      </c>
      <c r="O10" s="35">
        <f>sheet!G51/sheet!G27</f>
        <v>0.80281684174855994</v>
      </c>
      <c r="P10" s="35">
        <f>sheet!G40/sheet!G51</f>
        <v>0.24561412765328788</v>
      </c>
      <c r="Q10" s="34">
        <f>Sheet1!G24/Sheet1!G26</f>
        <v>-8.863902822263853</v>
      </c>
      <c r="R10" s="34">
        <f>ABS(Sheet2!G20/(Sheet1!G26+Sheet2!G30))</f>
        <v>0.54220179492123111</v>
      </c>
      <c r="S10" s="34">
        <f>sheet!G40/Sheet1!G43</f>
        <v>1.8040805615256597</v>
      </c>
      <c r="T10" s="34">
        <f>Sheet2!G20/sheet!G40</f>
        <v>0.48156768152901425</v>
      </c>
      <c r="U10" s="12"/>
      <c r="V10" s="34">
        <f>ABS(Sheet1!G15/sheet!G15)</f>
        <v>28.16470539744039</v>
      </c>
      <c r="W10" s="34">
        <f>Sheet1!G12/sheet!G14</f>
        <v>1773.6311111111111</v>
      </c>
      <c r="X10" s="34">
        <f>Sheet1!G12/sheet!G27</f>
        <v>0.14489047296316021</v>
      </c>
      <c r="Y10" s="34">
        <f>Sheet1!G12/(sheet!G18-sheet!G35)</f>
        <v>8.1768205226276187</v>
      </c>
      <c r="Z10" s="12"/>
      <c r="AA10" s="36">
        <f>Sheet1!G43</f>
        <v>903.11099999999999</v>
      </c>
      <c r="AB10" s="36" t="str">
        <f>Sheet3!G17</f>
        <v>17.3x</v>
      </c>
      <c r="AC10" s="36" t="str">
        <f>Sheet3!G18</f>
        <v>35.8x</v>
      </c>
      <c r="AD10" s="36" t="str">
        <f>Sheet3!G20</f>
        <v>-8.2x</v>
      </c>
      <c r="AE10" s="36" t="str">
        <f>Sheet3!G21</f>
        <v>1.5x</v>
      </c>
      <c r="AF10" s="36" t="str">
        <f>Sheet3!G22</f>
        <v>11.6x</v>
      </c>
      <c r="AG10" s="36" t="str">
        <f>Sheet3!G24</f>
        <v>567.9x</v>
      </c>
      <c r="AH10" s="36" t="str">
        <f>Sheet3!G25</f>
        <v>1.7x</v>
      </c>
      <c r="AI10" s="36">
        <f>Sheet3!G31</f>
        <v>0.32229999999999998</v>
      </c>
      <c r="AK10" s="36">
        <f>Sheet3!G29</f>
        <v>8.6999999999999993</v>
      </c>
      <c r="AL10" s="36">
        <f>Sheet3!G30</f>
        <v>7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8.5164417660159835</v>
      </c>
      <c r="C11" s="31">
        <f>(sheet!H18-sheet!H15)/sheet!H35</f>
        <v>7.7284488405607235</v>
      </c>
      <c r="D11" s="31">
        <f>sheet!H12/sheet!H35</f>
        <v>8.1134547360146723</v>
      </c>
      <c r="E11" s="31">
        <f>Sheet2!H20/sheet!H35</f>
        <v>44.372068649285993</v>
      </c>
      <c r="F11" s="31">
        <f>sheet!H18/sheet!H35</f>
        <v>8.5164417660159835</v>
      </c>
      <c r="G11" s="29"/>
      <c r="H11" s="32">
        <f>Sheet1!H33/sheet!H51</f>
        <v>1.1776988539742059E-2</v>
      </c>
      <c r="I11" s="32">
        <f>Sheet1!H33/Sheet1!H12</f>
        <v>6.8432506572610963E-2</v>
      </c>
      <c r="J11" s="32">
        <f>Sheet1!H12/sheet!H27</f>
        <v>0.14836674689055457</v>
      </c>
      <c r="K11" s="32">
        <f>Sheet1!H30/sheet!H27</f>
        <v>1.0153108381744783E-2</v>
      </c>
      <c r="L11" s="32">
        <f>Sheet1!H38</f>
        <v>0.16</v>
      </c>
      <c r="M11" s="29"/>
      <c r="N11" s="32">
        <f>sheet!H40/sheet!H27</f>
        <v>0.13788599698474627</v>
      </c>
      <c r="O11" s="32">
        <f>sheet!H51/sheet!H27</f>
        <v>0.862114142973188</v>
      </c>
      <c r="P11" s="32">
        <f>sheet!H40/sheet!H51</f>
        <v>0.15993937474360001</v>
      </c>
      <c r="Q11" s="31">
        <f>Sheet1!H24/Sheet1!H26</f>
        <v>-3.3165985600311343</v>
      </c>
      <c r="R11" s="31">
        <f>ABS(Sheet2!H20/(Sheet1!H26+Sheet2!H30))</f>
        <v>1.203970673183737</v>
      </c>
      <c r="S11" s="31">
        <f>sheet!H40/Sheet1!H43</f>
        <v>1.3800196105897184</v>
      </c>
      <c r="T11" s="31">
        <f>Sheet2!H20/sheet!H40</f>
        <v>0.68756267788338565</v>
      </c>
      <c r="V11" s="31">
        <f>ABS(Sheet1!H15/sheet!H15)</f>
        <v>25.479363232054538</v>
      </c>
      <c r="W11" s="31">
        <f>Sheet1!H12/sheet!H14</f>
        <v>603.00398179749709</v>
      </c>
      <c r="X11" s="31">
        <f>Sheet1!H12/sheet!H27</f>
        <v>0.14836674689055457</v>
      </c>
      <c r="Y11" s="31">
        <f>Sheet1!H12/(sheet!H18-sheet!H35)</f>
        <v>9.2385006884771581</v>
      </c>
      <c r="AA11" s="17">
        <f>Sheet1!H43</f>
        <v>713.9</v>
      </c>
      <c r="AB11" s="17" t="str">
        <f>Sheet3!H17</f>
        <v>16.1x</v>
      </c>
      <c r="AC11" s="17" t="str">
        <f>Sheet3!H18</f>
        <v>34.6x</v>
      </c>
      <c r="AD11" s="17" t="str">
        <f>Sheet3!H20</f>
        <v>17.7x</v>
      </c>
      <c r="AE11" s="17" t="str">
        <f>Sheet3!H21</f>
        <v>1.8x</v>
      </c>
      <c r="AF11" s="17" t="str">
        <f>Sheet3!H22</f>
        <v>12.2x</v>
      </c>
      <c r="AG11" s="17" t="str">
        <f>Sheet3!H24</f>
        <v>47.4x</v>
      </c>
      <c r="AH11" s="17" t="str">
        <f>Sheet3!H25</f>
        <v>1.9x</v>
      </c>
      <c r="AI11" s="17">
        <f>Sheet3!H31</f>
        <v>0.4526</v>
      </c>
      <c r="AK11" s="17">
        <f>Sheet3!H29</f>
        <v>10.8</v>
      </c>
      <c r="AL11" s="17">
        <f>Sheet3!H30</f>
        <v>6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2.7635837122462976</v>
      </c>
      <c r="C12" s="34">
        <f>(sheet!I18-sheet!I15)/sheet!I35</f>
        <v>2.4528666141692281</v>
      </c>
      <c r="D12" s="34">
        <f>sheet!I12/sheet!I35</f>
        <v>2.6270734371427849</v>
      </c>
      <c r="E12" s="34">
        <f>Sheet2!I20/sheet!I35</f>
        <v>16.553433078466735</v>
      </c>
      <c r="F12" s="34">
        <f>sheet!I18/sheet!I35</f>
        <v>2.7635837122462976</v>
      </c>
      <c r="G12" s="29"/>
      <c r="H12" s="35">
        <f>Sheet1!I33/sheet!I51</f>
        <v>8.2583452061190207E-2</v>
      </c>
      <c r="I12" s="35">
        <f>Sheet1!I33/Sheet1!I12</f>
        <v>0.53791943429251043</v>
      </c>
      <c r="J12" s="35">
        <f>Sheet1!I12/sheet!I27</f>
        <v>0.12272129154299452</v>
      </c>
      <c r="K12" s="35">
        <f>Sheet1!I30/sheet!I27</f>
        <v>6.6014167722453859E-2</v>
      </c>
      <c r="L12" s="35">
        <f>Sheet1!I38</f>
        <v>1.31</v>
      </c>
      <c r="M12" s="29"/>
      <c r="N12" s="35">
        <f>sheet!I40/sheet!I27</f>
        <v>0.20063685793201436</v>
      </c>
      <c r="O12" s="35">
        <f>sheet!I51/sheet!I27</f>
        <v>0.79936314206798564</v>
      </c>
      <c r="P12" s="35">
        <f>sheet!I40/sheet!I51</f>
        <v>0.2509958833140073</v>
      </c>
      <c r="Q12" s="34">
        <f>Sheet1!I24/Sheet1!I26</f>
        <v>-12.263794195447263</v>
      </c>
      <c r="R12" s="34">
        <f>ABS(Sheet2!I20/(Sheet1!I26+Sheet2!I30))</f>
        <v>1.290904660781921</v>
      </c>
      <c r="S12" s="34">
        <f>sheet!I40/Sheet1!I43</f>
        <v>2.6086548781223917</v>
      </c>
      <c r="T12" s="34">
        <f>Sheet2!I20/sheet!I40</f>
        <v>0.36776978206138988</v>
      </c>
      <c r="U12" s="12"/>
      <c r="V12" s="34">
        <f>ABS(Sheet1!I15/sheet!I15)</f>
        <v>27.428384565075216</v>
      </c>
      <c r="W12" s="34">
        <f>Sheet1!I12/sheet!I14</f>
        <v>596.15566556655665</v>
      </c>
      <c r="X12" s="34">
        <f>Sheet1!I12/sheet!I27</f>
        <v>0.12272129154299452</v>
      </c>
      <c r="Y12" s="34">
        <f>Sheet1!I12/(sheet!I18-sheet!I35)</f>
        <v>15.61079983291803</v>
      </c>
      <c r="Z12" s="12"/>
      <c r="AA12" s="36">
        <f>Sheet1!I43</f>
        <v>679.24699999999996</v>
      </c>
      <c r="AB12" s="36" t="str">
        <f>Sheet3!I17</f>
        <v>17.6x</v>
      </c>
      <c r="AC12" s="36" t="str">
        <f>Sheet3!I18</f>
        <v>159.5x</v>
      </c>
      <c r="AD12" s="36" t="str">
        <f>Sheet3!I20</f>
        <v>-17.1x</v>
      </c>
      <c r="AE12" s="36" t="str">
        <f>Sheet3!I21</f>
        <v>1.5x</v>
      </c>
      <c r="AF12" s="36" t="str">
        <f>Sheet3!I22</f>
        <v>11.5x</v>
      </c>
      <c r="AG12" s="36" t="str">
        <f>Sheet3!I24</f>
        <v>30.7x</v>
      </c>
      <c r="AH12" s="36" t="str">
        <f>Sheet3!I25</f>
        <v>1.7x</v>
      </c>
      <c r="AI12" s="36">
        <f>Sheet3!I31</f>
        <v>0.4914</v>
      </c>
      <c r="AK12" s="36">
        <f>Sheet3!I29</f>
        <v>8.6</v>
      </c>
      <c r="AL12" s="36">
        <f>Sheet3!I30</f>
        <v>4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2.3918487835071178</v>
      </c>
      <c r="C13" s="31">
        <f>(sheet!J18-sheet!J15)/sheet!J35</f>
        <v>2.2510712755320665</v>
      </c>
      <c r="D13" s="31">
        <f>sheet!J12/sheet!J35</f>
        <v>1.6072108746369567</v>
      </c>
      <c r="E13" s="31">
        <f>Sheet2!J20/sheet!J35</f>
        <v>7.7530471837356574</v>
      </c>
      <c r="F13" s="31">
        <f>sheet!J18/sheet!J35</f>
        <v>2.3918487835071178</v>
      </c>
      <c r="G13" s="29"/>
      <c r="H13" s="32">
        <f>Sheet1!J33/sheet!J51</f>
        <v>1.6173307687168847E-2</v>
      </c>
      <c r="I13" s="32">
        <f>Sheet1!J33/Sheet1!J12</f>
        <v>0.10000527524719897</v>
      </c>
      <c r="J13" s="32">
        <f>Sheet1!J12/sheet!J27</f>
        <v>0.13719832447019595</v>
      </c>
      <c r="K13" s="32">
        <f>Sheet1!J30/sheet!J27</f>
        <v>1.3720556202096461E-2</v>
      </c>
      <c r="L13" s="32">
        <f>Sheet1!J38</f>
        <v>0.25</v>
      </c>
      <c r="M13" s="29"/>
      <c r="N13" s="32">
        <f>sheet!J40/sheet!J27</f>
        <v>0.15165428943259934</v>
      </c>
      <c r="O13" s="32">
        <f>sheet!J51/sheet!J27</f>
        <v>0.84834571056740071</v>
      </c>
      <c r="P13" s="32">
        <f>sheet!J40/sheet!J51</f>
        <v>0.17876472709594785</v>
      </c>
      <c r="Q13" s="31">
        <f>Sheet1!J24/Sheet1!J26</f>
        <v>-2.7489558029394803</v>
      </c>
      <c r="R13" s="31">
        <f>ABS(Sheet2!J20/(Sheet1!J26+Sheet2!J30))</f>
        <v>1.1552632979195121</v>
      </c>
      <c r="S13" s="31">
        <f>sheet!J40/Sheet1!J43</f>
        <v>1.7327492445436148</v>
      </c>
      <c r="T13" s="31">
        <f>Sheet2!J20/sheet!J40</f>
        <v>0.52686416857090856</v>
      </c>
      <c r="V13" s="31">
        <f>ABS(Sheet1!J15/sheet!J15)</f>
        <v>28.387249513824301</v>
      </c>
      <c r="W13" s="31">
        <f>Sheet1!J12/sheet!J14</f>
        <v>198.02248583569406</v>
      </c>
      <c r="X13" s="31">
        <f>Sheet1!J12/sheet!J27</f>
        <v>0.13719832447019595</v>
      </c>
      <c r="Y13" s="31">
        <f>Sheet1!J12/(sheet!J18-sheet!J35)</f>
        <v>9.5647983443368805</v>
      </c>
      <c r="AA13" s="17">
        <f>Sheet1!J43</f>
        <v>713.476</v>
      </c>
      <c r="AB13" s="17" t="str">
        <f>Sheet3!J17</f>
        <v>27.2x</v>
      </c>
      <c r="AC13" s="17" t="str">
        <f>Sheet3!J18</f>
        <v>166.9x</v>
      </c>
      <c r="AD13" s="17" t="str">
        <f>Sheet3!J20</f>
        <v>27.6x</v>
      </c>
      <c r="AE13" s="17" t="str">
        <f>Sheet3!J21</f>
        <v>2.3x</v>
      </c>
      <c r="AF13" s="17" t="str">
        <f>Sheet3!J22</f>
        <v>16.7x</v>
      </c>
      <c r="AG13" s="17" t="str">
        <f>Sheet3!J24</f>
        <v>861.7x</v>
      </c>
      <c r="AH13" s="17" t="str">
        <f>Sheet3!J25</f>
        <v>2.6x</v>
      </c>
      <c r="AI13" s="17">
        <f>Sheet3!J31</f>
        <v>0.46750000000000003</v>
      </c>
      <c r="AK13" s="17">
        <f>Sheet3!J29</f>
        <v>10.199999999999999</v>
      </c>
      <c r="AL13" s="17">
        <f>Sheet3!J30</f>
        <v>6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6.4753908219868901</v>
      </c>
      <c r="C14" s="34">
        <f>(sheet!K18-sheet!K15)/sheet!K35</f>
        <v>6.1567574382249131</v>
      </c>
      <c r="D14" s="34">
        <f>sheet!K12/sheet!K35</f>
        <v>6.1818961169944533</v>
      </c>
      <c r="E14" s="34">
        <f>Sheet2!K20/sheet!K35</f>
        <v>24.557841654059509</v>
      </c>
      <c r="F14" s="34">
        <f>sheet!K18/sheet!K35</f>
        <v>6.4753908219868901</v>
      </c>
      <c r="G14" s="29"/>
      <c r="H14" s="35">
        <f>Sheet1!K33/sheet!K51</f>
        <v>8.8861273598489637E-2</v>
      </c>
      <c r="I14" s="35">
        <f>Sheet1!K33/Sheet1!K12</f>
        <v>0.46323028095353141</v>
      </c>
      <c r="J14" s="35">
        <f>Sheet1!K12/sheet!K27</f>
        <v>0.18401438388042879</v>
      </c>
      <c r="K14" s="35">
        <f>Sheet1!K30/sheet!K27</f>
        <v>8.5241034744422003E-2</v>
      </c>
      <c r="L14" s="35">
        <f>Sheet1!K38</f>
        <v>1.44</v>
      </c>
      <c r="M14" s="29"/>
      <c r="N14" s="35">
        <f>sheet!K40/sheet!K27</f>
        <v>4.0740343993101981E-2</v>
      </c>
      <c r="O14" s="35">
        <f>sheet!K51/sheet!K27</f>
        <v>0.959259656006898</v>
      </c>
      <c r="P14" s="35">
        <f>sheet!K40/sheet!K51</f>
        <v>4.2470611307361204E-2</v>
      </c>
      <c r="Q14" s="34">
        <f>Sheet1!K24/Sheet1!K26</f>
        <v>-42.636404843618465</v>
      </c>
      <c r="R14" s="34">
        <f>ABS(Sheet2!K20/(Sheet1!K26+Sheet2!K30))</f>
        <v>1.1055862548073212</v>
      </c>
      <c r="S14" s="34">
        <f>sheet!K40/Sheet1!K43</f>
        <v>0.31729256717672305</v>
      </c>
      <c r="T14" s="34">
        <f>Sheet2!K20/sheet!K40</f>
        <v>3.1538446593139002</v>
      </c>
      <c r="U14" s="12"/>
      <c r="V14" s="34">
        <f>ABS(Sheet1!K15/sheet!K15)</f>
        <v>26.860409907414734</v>
      </c>
      <c r="W14" s="34">
        <f>Sheet1!K12/sheet!K14</f>
        <v>201.91907932831498</v>
      </c>
      <c r="X14" s="34">
        <f>Sheet1!K12/sheet!K27</f>
        <v>0.18401438388042879</v>
      </c>
      <c r="Y14" s="34">
        <f>Sheet1!K12/(sheet!K18-sheet!K35)</f>
        <v>6.4233539331534297</v>
      </c>
      <c r="Z14" s="12"/>
      <c r="AA14" s="36">
        <f>Sheet1!K43</f>
        <v>973.29100000000005</v>
      </c>
      <c r="AB14" s="36" t="str">
        <f>Sheet3!K17</f>
        <v>26.7x</v>
      </c>
      <c r="AC14" s="36" t="str">
        <f>Sheet3!K18</f>
        <v>41.3x</v>
      </c>
      <c r="AD14" s="36" t="str">
        <f>Sheet3!K20</f>
        <v>30.0x</v>
      </c>
      <c r="AE14" s="36" t="str">
        <f>Sheet3!K21</f>
        <v>3.2x</v>
      </c>
      <c r="AF14" s="36" t="str">
        <f>Sheet3!K22</f>
        <v>18.2x</v>
      </c>
      <c r="AG14" s="36" t="str">
        <f>Sheet3!K24</f>
        <v>43.8x</v>
      </c>
      <c r="AH14" s="36" t="str">
        <f>Sheet3!K25</f>
        <v>3.4x</v>
      </c>
      <c r="AI14" s="36">
        <f>Sheet3!K31</f>
        <v>0.61080000000000001</v>
      </c>
      <c r="AK14" s="36">
        <f>Sheet3!K29</f>
        <v>29.8</v>
      </c>
      <c r="AL14" s="36">
        <f>Sheet3!K30</f>
        <v>8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8.4107870555333601</v>
      </c>
      <c r="C15" s="31">
        <f>(sheet!L18-sheet!L15)/sheet!L35</f>
        <v>8.1173525103209485</v>
      </c>
      <c r="D15" s="31">
        <f>sheet!L12/sheet!L35</f>
        <v>7.6132907178052998</v>
      </c>
      <c r="E15" s="31">
        <f>Sheet2!L20/sheet!L35</f>
        <v>28.464802237315222</v>
      </c>
      <c r="F15" s="31">
        <f>sheet!L18/sheet!L35</f>
        <v>8.4107870555333601</v>
      </c>
      <c r="G15" s="29"/>
      <c r="H15" s="32">
        <f>Sheet1!L33/sheet!L51</f>
        <v>0.12077938017020394</v>
      </c>
      <c r="I15" s="32">
        <f>Sheet1!L33/Sheet1!L12</f>
        <v>0.62819956815906919</v>
      </c>
      <c r="J15" s="32">
        <f>Sheet1!L12/sheet!L27</f>
        <v>0.19085702098755136</v>
      </c>
      <c r="K15" s="32">
        <f>Sheet1!L30/sheet!L27</f>
        <v>0.11989629816450616</v>
      </c>
      <c r="L15" s="32">
        <f>Sheet1!L38</f>
        <v>2.12</v>
      </c>
      <c r="M15" s="29"/>
      <c r="N15" s="32">
        <f>sheet!L40/sheet!L27</f>
        <v>7.3114039362586151E-3</v>
      </c>
      <c r="O15" s="32">
        <f>sheet!L51/sheet!L27</f>
        <v>0.99268847046198339</v>
      </c>
      <c r="P15" s="32">
        <f>sheet!L40/sheet!L51</f>
        <v>7.3652552173351926E-3</v>
      </c>
      <c r="Q15" s="31">
        <f>Sheet1!L24/Sheet1!L26</f>
        <v>6863.9928057553952</v>
      </c>
      <c r="R15" s="31">
        <f>ABS(Sheet2!L20/(Sheet1!L26+Sheet2!L30))</f>
        <v>4.319228390945355</v>
      </c>
      <c r="S15" s="31">
        <f>sheet!L40/Sheet1!L43</f>
        <v>5.3451369363644877E-2</v>
      </c>
      <c r="T15" s="31">
        <f>Sheet2!L20/sheet!L40</f>
        <v>18.359261995155556</v>
      </c>
      <c r="V15" s="31">
        <f>ABS(Sheet1!L15/sheet!L15)</f>
        <v>33.050558228192791</v>
      </c>
      <c r="W15" s="31">
        <f>Sheet1!L12/sheet!L14</f>
        <v>107.25162337662337</v>
      </c>
      <c r="X15" s="31">
        <f>Sheet1!L12/sheet!L27</f>
        <v>0.19085702098755136</v>
      </c>
      <c r="Y15" s="31">
        <f>Sheet1!L12/(sheet!L18-sheet!L35)</f>
        <v>5.4612993192878037</v>
      </c>
      <c r="AA15" s="17" t="str">
        <f>Sheet1!L43</f>
        <v>1,089.046</v>
      </c>
      <c r="AB15" s="17" t="str">
        <f>Sheet3!L17</f>
        <v>21.6x</v>
      </c>
      <c r="AC15" s="17" t="str">
        <f>Sheet3!L18</f>
        <v>30.6x</v>
      </c>
      <c r="AD15" s="17" t="str">
        <f>Sheet3!L20</f>
        <v>34.3x</v>
      </c>
      <c r="AE15" s="17" t="str">
        <f>Sheet3!L21</f>
        <v>3.2x</v>
      </c>
      <c r="AF15" s="17" t="str">
        <f>Sheet3!L22</f>
        <v>15.6x</v>
      </c>
      <c r="AG15" s="17" t="str">
        <f>Sheet3!L24</f>
        <v>31.2x</v>
      </c>
      <c r="AH15" s="17" t="str">
        <f>Sheet3!L25</f>
        <v>3.2x</v>
      </c>
      <c r="AI15" s="17">
        <f>Sheet3!L31</f>
        <v>0.75870000000000004</v>
      </c>
      <c r="AK15" s="17">
        <f>Sheet3!L29</f>
        <v>148.1</v>
      </c>
      <c r="AL15" s="17">
        <f>Sheet3!L30</f>
        <v>8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23.442977710452283</v>
      </c>
      <c r="C16" s="34">
        <f>(sheet!M18-sheet!M15)/sheet!M35</f>
        <v>23.100170718218763</v>
      </c>
      <c r="D16" s="34">
        <f>sheet!M12/sheet!M35</f>
        <v>22.66152107528433</v>
      </c>
      <c r="E16" s="34">
        <f>Sheet2!M20/sheet!M35</f>
        <v>24.202529515015989</v>
      </c>
      <c r="F16" s="34">
        <f>sheet!M18/sheet!M35</f>
        <v>23.442977710452283</v>
      </c>
      <c r="G16" s="29"/>
      <c r="H16" s="35">
        <f>Sheet1!M33/sheet!M51</f>
        <v>9.9606768083544669E-2</v>
      </c>
      <c r="I16" s="35">
        <f>Sheet1!M33/Sheet1!M12</f>
        <v>0.62825574242959048</v>
      </c>
      <c r="J16" s="35">
        <f>Sheet1!M12/sheet!M27</f>
        <v>0.15755445871790177</v>
      </c>
      <c r="K16" s="35">
        <f>Sheet1!M30/sheet!M27</f>
        <v>9.8984493434907644E-2</v>
      </c>
      <c r="L16" s="35">
        <f>Sheet1!M38</f>
        <v>2.0099999999999998</v>
      </c>
      <c r="M16" s="29"/>
      <c r="N16" s="35">
        <f>sheet!M40/sheet!M27</f>
        <v>6.2473129146715543E-3</v>
      </c>
      <c r="O16" s="35">
        <f>sheet!M51/sheet!M27</f>
        <v>0.99375268708532849</v>
      </c>
      <c r="P16" s="35">
        <f>sheet!M40/sheet!M51</f>
        <v>6.2865871920255037E-3</v>
      </c>
      <c r="Q16" s="34">
        <f>Sheet1!M24/Sheet1!M26</f>
        <v>99.204686118479231</v>
      </c>
      <c r="R16" s="34">
        <f>ABS(Sheet2!M20/(Sheet1!M26+Sheet2!M30))</f>
        <v>126.37275580665411</v>
      </c>
      <c r="S16" s="34">
        <f>sheet!M40/Sheet1!M43</f>
        <v>5.6829046730235214E-2</v>
      </c>
      <c r="T16" s="34">
        <f>Sheet2!M20/sheet!M40</f>
        <v>17.603648192518232</v>
      </c>
      <c r="U16" s="12"/>
      <c r="V16" s="34">
        <f>ABS(Sheet1!M15/sheet!M15)</f>
        <v>25.415234621589399</v>
      </c>
      <c r="W16" s="34">
        <f>Sheet1!M12/sheet!M14</f>
        <v>116.30204048713607</v>
      </c>
      <c r="X16" s="34">
        <f>Sheet1!M12/sheet!M27</f>
        <v>0.15755445871790177</v>
      </c>
      <c r="Y16" s="34">
        <f>Sheet1!M12/(sheet!M18-sheet!M35)</f>
        <v>1.5449521685142507</v>
      </c>
      <c r="Z16" s="12"/>
      <c r="AA16" s="36" t="str">
        <f>Sheet1!M43</f>
        <v>1,006.158</v>
      </c>
      <c r="AB16" s="36" t="str">
        <f>Sheet3!M17</f>
        <v>29.2x</v>
      </c>
      <c r="AC16" s="36" t="str">
        <f>Sheet3!M18</f>
        <v>41.9x</v>
      </c>
      <c r="AD16" s="36" t="str">
        <f>Sheet3!M20</f>
        <v>42.4x</v>
      </c>
      <c r="AE16" s="36" t="str">
        <f>Sheet3!M21</f>
        <v>3.3x</v>
      </c>
      <c r="AF16" s="36" t="str">
        <f>Sheet3!M22</f>
        <v>20.4x</v>
      </c>
      <c r="AG16" s="36" t="str">
        <f>Sheet3!M24</f>
        <v>33.9x</v>
      </c>
      <c r="AH16" s="36" t="str">
        <f>Sheet3!M25</f>
        <v>3.4x</v>
      </c>
      <c r="AI16" s="36">
        <f>Sheet3!M31</f>
        <v>0.81240000000000001</v>
      </c>
      <c r="AK16" s="36">
        <f>Sheet3!M29</f>
        <v>172.9</v>
      </c>
      <c r="AL16" s="36">
        <f>Sheet3!M30</f>
        <v>4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2023-04-19T16:47:50Z</dcterms:created>
  <dcterms:modified xsi:type="dcterms:W3CDTF">2023-05-07T16:48:15Z</dcterms:modified>
  <cp:category/>
  <dc:identifier/>
  <cp:version/>
</cp:coreProperties>
</file>