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Consumer Cyclicals/"/>
    </mc:Choice>
  </mc:AlternateContent>
  <xr:revisionPtr revIDLastSave="8" documentId="8_{26D90FC9-AD2D-430A-B6A4-0BB7B502B261}" xr6:coauthVersionLast="47" xr6:coauthVersionMax="47" xr10:uidLastSave="{7CA57C89-BC2B-461D-BEAC-B7DC8C4256D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<sst xmlns="http://schemas.openxmlformats.org/spreadsheetml/2006/main" count="728" uniqueCount="443">
  <si>
    <t>Cogeco Communications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</si>
  <si>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</si>
  <si>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</si>
  <si>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</si>
  <si>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</si>
  <si>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</si>
  <si>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</si>
  <si>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</si>
  <si>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</si>
  <si>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</si>
  <si>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</si>
  <si>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</si>
  <si>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</si>
  <si>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</si>
  <si>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</si>
  <si>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2013-08-31</t>
  </si>
  <si>
    <t>2014-08-31</t>
  </si>
  <si>
    <t>2015-08-31</t>
  </si>
  <si>
    <t>2016-08-31</t>
  </si>
  <si>
    <t>2017-08-31</t>
  </si>
  <si>
    <t>2018-08-31</t>
  </si>
  <si>
    <t>2019-08-31</t>
  </si>
  <si>
    <t>2020-08-31</t>
  </si>
  <si>
    <t>2021-08-31</t>
  </si>
  <si>
    <t>2022-08-31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</si>
  <si>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</si>
  <si>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</si>
  <si>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</si>
  <si>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</si>
  <si>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</si>
  <si>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</si>
  <si>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</si>
  <si>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</si>
  <si>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</si>
  <si>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1,854.155</t>
  </si>
  <si>
    <t>1,830.971</t>
  </si>
  <si>
    <t>1,985.421</t>
  </si>
  <si>
    <t>1,989.72</t>
  </si>
  <si>
    <t>1,947.239</t>
  </si>
  <si>
    <t>2,323.678</t>
  </si>
  <si>
    <t>2,007.61</t>
  </si>
  <si>
    <t>2,088.93</t>
  </si>
  <si>
    <t>2,357.845</t>
  </si>
  <si>
    <t>3,027.64</t>
  </si>
  <si>
    <t>Real Estate Owned</t>
  </si>
  <si>
    <t>Capitalized / Purchased Software</t>
  </si>
  <si>
    <t>Long-term Investments</t>
  </si>
  <si>
    <t>Goodwill</t>
  </si>
  <si>
    <t>1,189.231</t>
  </si>
  <si>
    <t>1,220.529</t>
  </si>
  <si>
    <t>1,497.8</t>
  </si>
  <si>
    <t>1,060.78</t>
  </si>
  <si>
    <t>1,023.424</t>
  </si>
  <si>
    <t>1,608.446</t>
  </si>
  <si>
    <t>1,373.439</t>
  </si>
  <si>
    <t>1,381.024</t>
  </si>
  <si>
    <t>1,476.15</t>
  </si>
  <si>
    <t>1,982.498</t>
  </si>
  <si>
    <t>Other Intangibles</t>
  </si>
  <si>
    <t>1,910.089</t>
  </si>
  <si>
    <t>1,894.846</t>
  </si>
  <si>
    <t>2,131.483</t>
  </si>
  <si>
    <t>2,059.548</t>
  </si>
  <si>
    <t>1,978.302</t>
  </si>
  <si>
    <t>2,927.388</t>
  </si>
  <si>
    <t>2,850.844</t>
  </si>
  <si>
    <t>2,800.401</t>
  </si>
  <si>
    <t>2,739.911</t>
  </si>
  <si>
    <t>3,571.221</t>
  </si>
  <si>
    <t>Other Long-term Assets</t>
  </si>
  <si>
    <t>Total Assets</t>
  </si>
  <si>
    <t>5,149.211</t>
  </si>
  <si>
    <t>5,173.741</t>
  </si>
  <si>
    <t>6,014.038</t>
  </si>
  <si>
    <t>5,333.249</t>
  </si>
  <si>
    <t>5,348.38</t>
  </si>
  <si>
    <t>7,180.043</t>
  </si>
  <si>
    <t>6,951.079</t>
  </si>
  <si>
    <t>6,804.197</t>
  </si>
  <si>
    <t>7,351.692</t>
  </si>
  <si>
    <t>9,278.509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</si>
  <si>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</si>
  <si>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</si>
  <si>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</si>
  <si>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</si>
  <si>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</si>
  <si>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</si>
  <si>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</si>
  <si>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</si>
  <si>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2,877.075</t>
  </si>
  <si>
    <t>2,686.191</t>
  </si>
  <si>
    <t>2,982.395</t>
  </si>
  <si>
    <t>2,838.295</t>
  </si>
  <si>
    <t>2,444.518</t>
  </si>
  <si>
    <t>3,781.02</t>
  </si>
  <si>
    <t>3,382.258</t>
  </si>
  <si>
    <t>3,050.34</t>
  </si>
  <si>
    <t>3,013.472</t>
  </si>
  <si>
    <t>4,296.024</t>
  </si>
  <si>
    <t>Capital Leases</t>
  </si>
  <si>
    <t>Other Non-current Liabilities</t>
  </si>
  <si>
    <t>Total Liabilities</t>
  </si>
  <si>
    <t>3,806.271</t>
  </si>
  <si>
    <t>3,665.485</t>
  </si>
  <si>
    <t>4,255.066</t>
  </si>
  <si>
    <t>3,953.334</t>
  </si>
  <si>
    <t>3,749.113</t>
  </si>
  <si>
    <t>4,846.432</t>
  </si>
  <si>
    <t>4,391.601</t>
  </si>
  <si>
    <t>4,162.447</t>
  </si>
  <si>
    <t>4,545.365</t>
  </si>
  <si>
    <t>6,089.378</t>
  </si>
  <si>
    <t>Common Stock</t>
  </si>
  <si>
    <t>1,001.513</t>
  </si>
  <si>
    <t>1,009.413</t>
  </si>
  <si>
    <t>1,016.403</t>
  </si>
  <si>
    <t>1,022.946</t>
  </si>
  <si>
    <t>1,031.495</t>
  </si>
  <si>
    <t>1,035.572</t>
  </si>
  <si>
    <t>1,037.979</t>
  </si>
  <si>
    <t>1,001.242</t>
  </si>
  <si>
    <t>Additional Paid In Capital</t>
  </si>
  <si>
    <t>Retained Earnings</t>
  </si>
  <si>
    <t>1,131.845</t>
  </si>
  <si>
    <t>1,274.053</t>
  </si>
  <si>
    <t>1,457.998</t>
  </si>
  <si>
    <t>1,670.535</t>
  </si>
  <si>
    <t>Treasury Stock</t>
  </si>
  <si>
    <t>Other Common Equity Adj</t>
  </si>
  <si>
    <t>Common Equity</t>
  </si>
  <si>
    <t>1,342.94</t>
  </si>
  <si>
    <t>1,508.256</t>
  </si>
  <si>
    <t>1,758.972</t>
  </si>
  <si>
    <t>1,379.915</t>
  </si>
  <si>
    <t>1,599.267</t>
  </si>
  <si>
    <t>1,997.169</t>
  </si>
  <si>
    <t>2,199.789</t>
  </si>
  <si>
    <t>2,268.246</t>
  </si>
  <si>
    <t>2,415.144</t>
  </si>
  <si>
    <t>2,751.08</t>
  </si>
  <si>
    <t>Total Preferred Equity</t>
  </si>
  <si>
    <t>Minority Interest, Total</t>
  </si>
  <si>
    <t>Other Equity</t>
  </si>
  <si>
    <t>Total Equity</t>
  </si>
  <si>
    <t>2,333.611</t>
  </si>
  <si>
    <t>2,559.478</t>
  </si>
  <si>
    <t>2,641.75</t>
  </si>
  <si>
    <t>2,806.327</t>
  </si>
  <si>
    <t>3,189.131</t>
  </si>
  <si>
    <t>Total Liabilities And Equity</t>
  </si>
  <si>
    <t>Cash And Short Term Investments</t>
  </si>
  <si>
    <t>Total Debt</t>
  </si>
  <si>
    <t>2,905.431</t>
  </si>
  <si>
    <t>2,718.514</t>
  </si>
  <si>
    <t>3,280.024</t>
  </si>
  <si>
    <t>2,904.926</t>
  </si>
  <si>
    <t>2,580.426</t>
  </si>
  <si>
    <t>3,864.157</t>
  </si>
  <si>
    <t>3,404.859</t>
  </si>
  <si>
    <t>3,121.356</t>
  </si>
  <si>
    <t>3,276.676</t>
  </si>
  <si>
    <t>4,682.102</t>
  </si>
  <si>
    <t>Income Statement</t>
  </si>
  <si>
    <t>Revenue</t>
  </si>
  <si>
    <t>1,692.466</t>
  </si>
  <si>
    <t>1,947.591</t>
  </si>
  <si>
    <t>2,043.316</t>
  </si>
  <si>
    <t>2,176.149</t>
  </si>
  <si>
    <t>2,226.851</t>
  </si>
  <si>
    <t>2,147.404</t>
  </si>
  <si>
    <t>2,331.82</t>
  </si>
  <si>
    <t>2,384.283</t>
  </si>
  <si>
    <t>2,510.453</t>
  </si>
  <si>
    <t>2,900.654</t>
  </si>
  <si>
    <t>Revenue Growth (YoY)</t>
  </si>
  <si>
    <t>32.5%</t>
  </si>
  <si>
    <t>15.1%</t>
  </si>
  <si>
    <t>4.9%</t>
  </si>
  <si>
    <t>6.5%</t>
  </si>
  <si>
    <t>2.3%</t>
  </si>
  <si>
    <t>-3.6%</t>
  </si>
  <si>
    <t>8.6%</t>
  </si>
  <si>
    <t>2.2%</t>
  </si>
  <si>
    <t>5.3%</t>
  </si>
  <si>
    <t>15.5%</t>
  </si>
  <si>
    <t>Cost of Revenues</t>
  </si>
  <si>
    <t>-1,044.56</t>
  </si>
  <si>
    <t>-1,099.56</t>
  </si>
  <si>
    <t>-1,174.232</t>
  </si>
  <si>
    <t>-1,200.442</t>
  </si>
  <si>
    <t>-1,118.525</t>
  </si>
  <si>
    <t>-1,203.98</t>
  </si>
  <si>
    <t>-1,211.422</t>
  </si>
  <si>
    <t>-1,281.332</t>
  </si>
  <si>
    <t>-1,485.292</t>
  </si>
  <si>
    <t>Gross Profit</t>
  </si>
  <si>
    <t>1,001.917</t>
  </si>
  <si>
    <t>1,026.409</t>
  </si>
  <si>
    <t>1,028.879</t>
  </si>
  <si>
    <t>1,127.84</t>
  </si>
  <si>
    <t>1,172.861</t>
  </si>
  <si>
    <t>1,229.121</t>
  </si>
  <si>
    <t>1,415.362</t>
  </si>
  <si>
    <t>Gross Profit Margin</t>
  </si>
  <si>
    <t>46.7%</t>
  </si>
  <si>
    <t>46.4%</t>
  </si>
  <si>
    <t>46.2%</t>
  </si>
  <si>
    <t>46.0%</t>
  </si>
  <si>
    <t>46.1%</t>
  </si>
  <si>
    <t>47.9%</t>
  </si>
  <si>
    <t>48.4%</t>
  </si>
  <si>
    <t>49.2%</t>
  </si>
  <si>
    <t>49.0%</t>
  </si>
  <si>
    <t>48.8%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</si>
  <si>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</si>
  <si>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</si>
  <si>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</si>
  <si>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</si>
  <si>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</si>
  <si>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</si>
  <si>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</si>
  <si>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</si>
  <si>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</si>
  <si>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</si>
  <si>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</si>
  <si>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</si>
  <si>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</si>
  <si>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</si>
  <si>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</si>
  <si>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</si>
  <si>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</si>
  <si>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</si>
  <si>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</si>
  <si>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</si>
  <si>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1,007.47</t>
  </si>
  <si>
    <t>1,009.918</t>
  </si>
  <si>
    <t>1,107.94</t>
  </si>
  <si>
    <t>1,142.023</t>
  </si>
  <si>
    <t>1,199.887</t>
  </si>
  <si>
    <t>1,387.341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</si>
  <si>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</si>
  <si>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</si>
  <si>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</si>
  <si>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</si>
  <si>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</si>
  <si>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</si>
  <si>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</si>
  <si>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</si>
  <si>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</si>
  <si>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</si>
  <si>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</si>
  <si>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</si>
  <si>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</si>
  <si>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1,019.059</t>
  </si>
  <si>
    <t>1,240.282</t>
  </si>
  <si>
    <t>Capital Expenditures</t>
  </si>
  <si>
    <t>Cash Acquisitions</t>
  </si>
  <si>
    <t>-2,005.667</t>
  </si>
  <si>
    <t>-1,756.935</t>
  </si>
  <si>
    <t>-1,429.751</t>
  </si>
  <si>
    <t>Other Investing Activities</t>
  </si>
  <si>
    <t>Cash from Investing</t>
  </si>
  <si>
    <t>-2,409.788</t>
  </si>
  <si>
    <t>-2,241.158</t>
  </si>
  <si>
    <t>-2,407.514</t>
  </si>
  <si>
    <t>Dividends Paid (Ex Special Dividends)</t>
  </si>
  <si>
    <t>Special Dividend Paid</t>
  </si>
  <si>
    <t>Long-Term Debt Issued</t>
  </si>
  <si>
    <t>2,503.764</t>
  </si>
  <si>
    <t>2,466.976</t>
  </si>
  <si>
    <t>1,611.064</t>
  </si>
  <si>
    <t>Long-Term Debt Repaid</t>
  </si>
  <si>
    <t>-1,329.044</t>
  </si>
  <si>
    <t>Repurchase of Common Stock</t>
  </si>
  <si>
    <t>Other Financing Activities</t>
  </si>
  <si>
    <t>Cash from Financing</t>
  </si>
  <si>
    <t>1,685.864</t>
  </si>
  <si>
    <t>1,426.136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</si>
  <si>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</si>
  <si>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</si>
  <si>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</si>
  <si>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</si>
  <si>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</si>
  <si>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</si>
  <si>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</si>
  <si>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</si>
  <si>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</si>
  <si>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2,354.363</t>
  </si>
  <si>
    <t>3,060.687</t>
  </si>
  <si>
    <t>3,250.121</t>
  </si>
  <si>
    <t>3,115.972</t>
  </si>
  <si>
    <t>4,602.508</t>
  </si>
  <si>
    <t>3,193.778</t>
  </si>
  <si>
    <t>5,155.94</t>
  </si>
  <si>
    <t>4,682.307</t>
  </si>
  <si>
    <t>5,459.234</t>
  </si>
  <si>
    <t>3,697.442</t>
  </si>
  <si>
    <t>Total Enterprise Value (TEV)</t>
  </si>
  <si>
    <t>5,300.725</t>
  </si>
  <si>
    <t>5,859.655</t>
  </si>
  <si>
    <t>6,107.021</t>
  </si>
  <si>
    <t>6,100.071</t>
  </si>
  <si>
    <t>7,230.328</t>
  </si>
  <si>
    <t>7,327.164</t>
  </si>
  <si>
    <t>8,531.536</t>
  </si>
  <si>
    <t>8,043.773</t>
  </si>
  <si>
    <t>8,604.687</t>
  </si>
  <si>
    <t>8,295.128</t>
  </si>
  <si>
    <t>Enterprise Value (EV)</t>
  </si>
  <si>
    <t>EV/EBITDA</t>
  </si>
  <si>
    <t>7.4x</t>
  </si>
  <si>
    <t>6.6x</t>
  </si>
  <si>
    <t>6.2x</t>
  </si>
  <si>
    <t>7.2x</t>
  </si>
  <si>
    <t>7.8x</t>
  </si>
  <si>
    <t>7.1x</t>
  </si>
  <si>
    <t>EV / EBIT</t>
  </si>
  <si>
    <t>13.7x</t>
  </si>
  <si>
    <t>13.8x</t>
  </si>
  <si>
    <t>13.3x</t>
  </si>
  <si>
    <t>12.7x</t>
  </si>
  <si>
    <t>13.0x</t>
  </si>
  <si>
    <t>12.2x</t>
  </si>
  <si>
    <t>11.2x</t>
  </si>
  <si>
    <t>EV / LTM EBITDA - CAPEX</t>
  </si>
  <si>
    <t>16.9x</t>
  </si>
  <si>
    <t>10.7x</t>
  </si>
  <si>
    <t>11.9x</t>
  </si>
  <si>
    <t>11.4x</t>
  </si>
  <si>
    <t>13.2x</t>
  </si>
  <si>
    <t>12.9x</t>
  </si>
  <si>
    <t>12.0x</t>
  </si>
  <si>
    <t>EV / Free Cash Flow</t>
  </si>
  <si>
    <t>20.7x</t>
  </si>
  <si>
    <t>16.5x</t>
  </si>
  <si>
    <t>13.4x</t>
  </si>
  <si>
    <t>12.1x</t>
  </si>
  <si>
    <t>18.9x</t>
  </si>
  <si>
    <t>17.5x</t>
  </si>
  <si>
    <t>14.9x</t>
  </si>
  <si>
    <t>15.3x</t>
  </si>
  <si>
    <t>11.1x</t>
  </si>
  <si>
    <t>EV / Invested Capital</t>
  </si>
  <si>
    <t>1.2x</t>
  </si>
  <si>
    <t>1.4x</t>
  </si>
  <si>
    <t>1.3x</t>
  </si>
  <si>
    <t>1.7x</t>
  </si>
  <si>
    <t>1.5x</t>
  </si>
  <si>
    <t>1.1x</t>
  </si>
  <si>
    <t>EV / Revenue</t>
  </si>
  <si>
    <t>3.4x</t>
  </si>
  <si>
    <t>3.0x</t>
  </si>
  <si>
    <t>2.8x</t>
  </si>
  <si>
    <t>3.3x</t>
  </si>
  <si>
    <t>3.7x</t>
  </si>
  <si>
    <t>3.5x</t>
  </si>
  <si>
    <t>P/E Ratio</t>
  </si>
  <si>
    <t>12.6x</t>
  </si>
  <si>
    <t>16.2x</t>
  </si>
  <si>
    <t>-16.7x</t>
  </si>
  <si>
    <t>15.2x</t>
  </si>
  <si>
    <t>8.5x</t>
  </si>
  <si>
    <t>15.9x</t>
  </si>
  <si>
    <t>8.9x</t>
  </si>
  <si>
    <t>Price/Book</t>
  </si>
  <si>
    <t>1.8x</t>
  </si>
  <si>
    <t>2.1x</t>
  </si>
  <si>
    <t>1.9x</t>
  </si>
  <si>
    <t>2.2x</t>
  </si>
  <si>
    <t>2.4x</t>
  </si>
  <si>
    <t>2.3x</t>
  </si>
  <si>
    <t>Price / Operating Cash Flow</t>
  </si>
  <si>
    <t>4.9x</t>
  </si>
  <si>
    <t>4.7x</t>
  </si>
  <si>
    <t>4.4x</t>
  </si>
  <si>
    <t>4.1x</t>
  </si>
  <si>
    <t>5.3x</t>
  </si>
  <si>
    <t>4.5x</t>
  </si>
  <si>
    <t>3.2x</t>
  </si>
  <si>
    <t>17.0x</t>
  </si>
  <si>
    <t>5.5x</t>
  </si>
  <si>
    <t>3.1x</t>
  </si>
  <si>
    <t>Price / LTM Sales</t>
  </si>
  <si>
    <t>1.6x</t>
  </si>
  <si>
    <t>2.0x</t>
  </si>
  <si>
    <t>Altman Z-Score</t>
  </si>
  <si>
    <t>Piotroski Score</t>
  </si>
  <si>
    <t>Dividend Per Share</t>
  </si>
  <si>
    <t>Dividend Yield</t>
  </si>
  <si>
    <t>0.0%</t>
  </si>
  <si>
    <t>2.4%</t>
  </si>
  <si>
    <t>2.6%</t>
  </si>
  <si>
    <t>2.9%</t>
  </si>
  <si>
    <t>2.1%</t>
  </si>
  <si>
    <t>3.3%</t>
  </si>
  <si>
    <t>3.6%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</si>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</sst>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1C94790B-EA0E-9804-C9CE-DF648C5641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39.575000000000003</v>
      </c>
      <c r="E12" s="3">
        <v>63.831000000000003</v>
      </c>
      <c r="F12" s="3">
        <v>163.166</v>
      </c>
      <c r="G12" s="3">
        <v>62.286000000000001</v>
      </c>
      <c r="H12" s="3">
        <v>211.185</v>
      </c>
      <c r="I12" s="3">
        <v>84.724999999999994</v>
      </c>
      <c r="J12" s="3">
        <v>556.50400000000002</v>
      </c>
      <c r="K12" s="3">
        <v>366.49700000000001</v>
      </c>
      <c r="L12" s="3">
        <v>549.05399999999997</v>
      </c>
      <c r="M12" s="3">
        <v>370.899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>
        <v>54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>
        <v>78.97</v>
      </c>
      <c r="E14" s="3">
        <v>83.929000000000002</v>
      </c>
      <c r="F14" s="3">
        <v>87.025999999999996</v>
      </c>
      <c r="G14" s="3">
        <v>90.364999999999995</v>
      </c>
      <c r="H14" s="3">
        <v>83.492999999999995</v>
      </c>
      <c r="I14" s="3">
        <v>89.043999999999997</v>
      </c>
      <c r="J14" s="3">
        <v>67.262</v>
      </c>
      <c r="K14" s="3">
        <v>73.585999999999999</v>
      </c>
      <c r="L14" s="3">
        <v>71.572999999999993</v>
      </c>
      <c r="M14" s="3">
        <v>86.777000000000001</v>
      </c>
    </row>
    <row r="15" spans="3:13" ht="12.75" x14ac:dyDescent="0.2">
      <c r="C15" s="3" t="s">
        <v>29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3:13" ht="12.75" x14ac:dyDescent="0.2">
      <c r="C16" s="3" t="s">
        <v>30</v>
      </c>
      <c r="D16" s="3">
        <v>13.337999999999999</v>
      </c>
      <c r="E16" s="3">
        <v>16.117000000000001</v>
      </c>
      <c r="F16" s="3">
        <v>16.416</v>
      </c>
      <c r="G16" s="3">
        <v>16.207999999999998</v>
      </c>
      <c r="H16" s="3">
        <v>20.763000000000002</v>
      </c>
      <c r="I16" s="3">
        <v>29.472999999999999</v>
      </c>
      <c r="J16" s="3">
        <v>22.74</v>
      </c>
      <c r="K16" s="3">
        <v>29.265999999999998</v>
      </c>
      <c r="L16" s="3">
        <v>32.680999999999997</v>
      </c>
      <c r="M16" s="3">
        <v>39.234000000000002</v>
      </c>
    </row>
    <row r="17" spans="3:13" ht="12.75" x14ac:dyDescent="0.2">
      <c r="C17" s="3" t="s">
        <v>31</v>
      </c>
      <c r="D17" s="3">
        <v>25.608000000000001</v>
      </c>
      <c r="E17" s="3">
        <v>33.298999999999999</v>
      </c>
      <c r="F17" s="3">
        <v>97.435000000000002</v>
      </c>
      <c r="G17" s="3">
        <v>38.811</v>
      </c>
      <c r="H17" s="3">
        <v>11.202</v>
      </c>
      <c r="I17" s="3">
        <v>34.555999999999997</v>
      </c>
      <c r="J17" s="3">
        <v>26.096</v>
      </c>
      <c r="K17" s="3">
        <v>12.71</v>
      </c>
      <c r="L17" s="3">
        <v>13.912000000000001</v>
      </c>
      <c r="M17" s="3">
        <v>31.1</v>
      </c>
    </row>
    <row r="18" spans="3:13" ht="12.75" x14ac:dyDescent="0.2">
      <c r="C18" s="3" t="s">
        <v>32</v>
      </c>
      <c r="D18" s="3">
        <v>157.49100000000001</v>
      </c>
      <c r="E18" s="3">
        <v>197.17599999999999</v>
      </c>
      <c r="F18" s="3">
        <v>364.04300000000001</v>
      </c>
      <c r="G18" s="3">
        <v>207.67</v>
      </c>
      <c r="H18" s="3">
        <v>380.64299999999997</v>
      </c>
      <c r="I18" s="3">
        <v>237.798</v>
      </c>
      <c r="J18" s="3">
        <v>672.60199999999998</v>
      </c>
      <c r="K18" s="3">
        <v>482.05900000000003</v>
      </c>
      <c r="L18" s="3">
        <v>667.22</v>
      </c>
      <c r="M18" s="3">
        <v>528.01</v>
      </c>
    </row>
    <row r="19" spans="3:13" ht="12.75" x14ac:dyDescent="0.2"/>
    <row r="20" spans="3:13" ht="12.75" x14ac:dyDescent="0.2">
      <c r="C20" s="3" t="s">
        <v>33</v>
      </c>
      <c r="D20" s="3" t="s">
        <v>34</v>
      </c>
      <c r="E20" s="3" t="s">
        <v>35</v>
      </c>
      <c r="F20" s="3" t="s">
        <v>36</v>
      </c>
      <c r="G20" s="3" t="s">
        <v>37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</row>
    <row r="21" spans="3:13" ht="12.75" x14ac:dyDescent="0.2">
      <c r="C21" s="3" t="s">
        <v>44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45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46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</row>
    <row r="24" spans="3:13" ht="12.75" x14ac:dyDescent="0.2">
      <c r="C24" s="3" t="s">
        <v>47</v>
      </c>
      <c r="D24" s="3" t="s">
        <v>48</v>
      </c>
      <c r="E24" s="3" t="s">
        <v>49</v>
      </c>
      <c r="F24" s="3" t="s">
        <v>50</v>
      </c>
      <c r="G24" s="3" t="s">
        <v>51</v>
      </c>
      <c r="H24" s="3" t="s">
        <v>52</v>
      </c>
      <c r="I24" s="3" t="s">
        <v>53</v>
      </c>
      <c r="J24" s="3" t="s">
        <v>54</v>
      </c>
      <c r="K24" s="3" t="s">
        <v>55</v>
      </c>
      <c r="L24" s="3" t="s">
        <v>56</v>
      </c>
      <c r="M24" s="3" t="s">
        <v>57</v>
      </c>
    </row>
    <row r="25" spans="3:13" ht="12.75" x14ac:dyDescent="0.2">
      <c r="C25" s="3" t="s">
        <v>58</v>
      </c>
      <c r="D25" s="3" t="s">
        <v>59</v>
      </c>
      <c r="E25" s="3" t="s">
        <v>60</v>
      </c>
      <c r="F25" s="3" t="s">
        <v>61</v>
      </c>
      <c r="G25" s="3" t="s">
        <v>62</v>
      </c>
      <c r="H25" s="3" t="s">
        <v>63</v>
      </c>
      <c r="I25" s="3" t="s">
        <v>64</v>
      </c>
      <c r="J25" s="3" t="s">
        <v>65</v>
      </c>
      <c r="K25" s="3" t="s">
        <v>66</v>
      </c>
      <c r="L25" s="3" t="s">
        <v>67</v>
      </c>
      <c r="M25" s="3" t="s">
        <v>68</v>
      </c>
    </row>
    <row r="26" spans="3:13" ht="12.75" x14ac:dyDescent="0.2">
      <c r="C26" s="3" t="s">
        <v>69</v>
      </c>
      <c r="D26" s="3">
        <v>38.244999999999997</v>
      </c>
      <c r="E26" s="3">
        <v>30.219000000000001</v>
      </c>
      <c r="F26" s="3">
        <v>35.290999999999997</v>
      </c>
      <c r="G26" s="3">
        <v>15.531000000000001</v>
      </c>
      <c r="H26" s="3">
        <v>18.771999999999998</v>
      </c>
      <c r="I26" s="3">
        <v>82.733000000000004</v>
      </c>
      <c r="J26" s="3">
        <v>46.584000000000003</v>
      </c>
      <c r="K26" s="3">
        <v>51.783000000000001</v>
      </c>
      <c r="L26" s="3">
        <v>110.566</v>
      </c>
      <c r="M26" s="3">
        <v>169.14</v>
      </c>
    </row>
    <row r="27" spans="3:13" ht="12.75" x14ac:dyDescent="0.2">
      <c r="C27" s="3" t="s">
        <v>70</v>
      </c>
      <c r="D27" s="3" t="s">
        <v>71</v>
      </c>
      <c r="E27" s="3" t="s">
        <v>72</v>
      </c>
      <c r="F27" s="3" t="s">
        <v>73</v>
      </c>
      <c r="G27" s="3" t="s">
        <v>74</v>
      </c>
      <c r="H27" s="3" t="s">
        <v>75</v>
      </c>
      <c r="I27" s="3" t="s">
        <v>76</v>
      </c>
      <c r="J27" s="3" t="s">
        <v>77</v>
      </c>
      <c r="K27" s="3" t="s">
        <v>78</v>
      </c>
      <c r="L27" s="3" t="s">
        <v>79</v>
      </c>
      <c r="M27" s="3" t="s">
        <v>80</v>
      </c>
    </row>
    <row r="28" spans="3:13" ht="12.75" x14ac:dyDescent="0.2"/>
    <row r="29" spans="3:13" ht="12.75" x14ac:dyDescent="0.2">
      <c r="C29" s="3" t="s">
        <v>81</v>
      </c>
      <c r="D29" s="3">
        <v>261.11500000000001</v>
      </c>
      <c r="E29" s="3">
        <v>313.56</v>
      </c>
      <c r="F29" s="3">
        <v>287.63200000000001</v>
      </c>
      <c r="G29" s="3">
        <v>289.66800000000001</v>
      </c>
      <c r="H29" s="3">
        <v>316.762</v>
      </c>
      <c r="I29" s="3">
        <v>302.80599999999998</v>
      </c>
      <c r="J29" s="3">
        <v>260.48099999999999</v>
      </c>
      <c r="K29" s="3">
        <v>211.05199999999999</v>
      </c>
      <c r="L29" s="3">
        <v>270.49700000000001</v>
      </c>
      <c r="M29" s="3">
        <v>380.46100000000001</v>
      </c>
    </row>
    <row r="30" spans="3:13" ht="12.75" x14ac:dyDescent="0.2">
      <c r="C30" s="3" t="s">
        <v>82</v>
      </c>
      <c r="D30" s="3">
        <v>2.5249999999999999</v>
      </c>
      <c r="E30" s="3">
        <v>3.9830000000000001</v>
      </c>
      <c r="F30" s="3">
        <v>4.6470000000000002</v>
      </c>
      <c r="G30" s="3">
        <v>8.1039999999999992</v>
      </c>
      <c r="H30" s="3">
        <v>5.758</v>
      </c>
      <c r="I30" s="3">
        <v>6.5960000000000001</v>
      </c>
      <c r="J30" s="3">
        <v>13.585000000000001</v>
      </c>
      <c r="K30" s="3">
        <v>14.029</v>
      </c>
      <c r="L30" s="3">
        <v>7.7809999999999997</v>
      </c>
      <c r="M30" s="3">
        <v>15.72</v>
      </c>
    </row>
    <row r="31" spans="3:13" ht="12.75" x14ac:dyDescent="0.2">
      <c r="C31" s="3" t="s">
        <v>83</v>
      </c>
      <c r="D31" s="3">
        <v>13.166</v>
      </c>
      <c r="E31" s="3" t="s">
        <v>27</v>
      </c>
      <c r="F31" s="3" t="s">
        <v>27</v>
      </c>
      <c r="G31" s="3">
        <v>44.115000000000002</v>
      </c>
      <c r="H31" s="3">
        <v>3.8010000000000002</v>
      </c>
      <c r="I31" s="3">
        <v>5.9489999999999998</v>
      </c>
      <c r="J31" s="3" t="s">
        <v>27</v>
      </c>
      <c r="K31" s="3">
        <v>7.61</v>
      </c>
      <c r="L31" s="3">
        <v>4.46</v>
      </c>
      <c r="M31" s="3">
        <v>8.6329999999999991</v>
      </c>
    </row>
    <row r="32" spans="3:13" ht="12.75" x14ac:dyDescent="0.2">
      <c r="C32" s="3" t="s">
        <v>84</v>
      </c>
      <c r="D32" s="3">
        <v>15.19</v>
      </c>
      <c r="E32" s="3">
        <v>31.513999999999999</v>
      </c>
      <c r="F32" s="3">
        <v>297.62900000000002</v>
      </c>
      <c r="G32" s="3">
        <v>22.515999999999998</v>
      </c>
      <c r="H32" s="3">
        <v>132.107</v>
      </c>
      <c r="I32" s="3">
        <v>77.188000000000002</v>
      </c>
      <c r="J32" s="3">
        <v>22.600999999999999</v>
      </c>
      <c r="K32" s="3">
        <v>22.170999999999999</v>
      </c>
      <c r="L32" s="3">
        <v>221.34399999999999</v>
      </c>
      <c r="M32" s="3">
        <v>333.81799999999998</v>
      </c>
    </row>
    <row r="33" spans="3:13" ht="12.75" x14ac:dyDescent="0.2">
      <c r="C33" s="3" t="s">
        <v>85</v>
      </c>
      <c r="D33" s="3" t="s">
        <v>27</v>
      </c>
      <c r="E33" s="3">
        <v>0.80900000000000005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>
        <v>4.5419999999999998</v>
      </c>
      <c r="L33" s="3">
        <v>4</v>
      </c>
      <c r="M33" s="3">
        <v>5.2779999999999996</v>
      </c>
    </row>
    <row r="34" spans="3:13" ht="12.75" x14ac:dyDescent="0.2">
      <c r="C34" s="3" t="s">
        <v>86</v>
      </c>
      <c r="D34" s="3">
        <v>89.028000000000006</v>
      </c>
      <c r="E34" s="3">
        <v>114.863</v>
      </c>
      <c r="F34" s="3">
        <v>135.017</v>
      </c>
      <c r="G34" s="3">
        <v>110.58</v>
      </c>
      <c r="H34" s="3">
        <v>206.024</v>
      </c>
      <c r="I34" s="3">
        <v>95.08</v>
      </c>
      <c r="J34" s="3">
        <v>87.575999999999993</v>
      </c>
      <c r="K34" s="3">
        <v>113.584</v>
      </c>
      <c r="L34" s="3">
        <v>243.63300000000001</v>
      </c>
      <c r="M34" s="3">
        <v>243.21</v>
      </c>
    </row>
    <row r="35" spans="3:13" ht="12.75" x14ac:dyDescent="0.2">
      <c r="C35" s="3" t="s">
        <v>87</v>
      </c>
      <c r="D35" s="3">
        <v>381.024</v>
      </c>
      <c r="E35" s="3">
        <v>464.72899999999998</v>
      </c>
      <c r="F35" s="3">
        <v>724.92499999999995</v>
      </c>
      <c r="G35" s="3">
        <v>474.983</v>
      </c>
      <c r="H35" s="3">
        <v>664.452</v>
      </c>
      <c r="I35" s="3">
        <v>487.61900000000003</v>
      </c>
      <c r="J35" s="3">
        <v>384.24299999999999</v>
      </c>
      <c r="K35" s="3">
        <v>372.988</v>
      </c>
      <c r="L35" s="3">
        <v>751.71500000000003</v>
      </c>
      <c r="M35" s="3">
        <v>987.12</v>
      </c>
    </row>
    <row r="36" spans="3:13" ht="12.75" x14ac:dyDescent="0.2"/>
    <row r="37" spans="3:13" ht="12.75" x14ac:dyDescent="0.2">
      <c r="C37" s="3" t="s">
        <v>88</v>
      </c>
      <c r="D37" s="3" t="s">
        <v>89</v>
      </c>
      <c r="E37" s="3" t="s">
        <v>90</v>
      </c>
      <c r="F37" s="3" t="s">
        <v>91</v>
      </c>
      <c r="G37" s="3" t="s">
        <v>92</v>
      </c>
      <c r="H37" s="3" t="s">
        <v>93</v>
      </c>
      <c r="I37" s="3" t="s">
        <v>94</v>
      </c>
      <c r="J37" s="3" t="s">
        <v>95</v>
      </c>
      <c r="K37" s="3" t="s">
        <v>96</v>
      </c>
      <c r="L37" s="3" t="s">
        <v>97</v>
      </c>
      <c r="M37" s="3" t="s">
        <v>98</v>
      </c>
    </row>
    <row r="38" spans="3:13" ht="12.75" x14ac:dyDescent="0.2">
      <c r="C38" s="3" t="s">
        <v>99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>
        <v>36.692999999999998</v>
      </c>
      <c r="L38" s="3">
        <v>33.4</v>
      </c>
      <c r="M38" s="3">
        <v>38.348999999999997</v>
      </c>
    </row>
    <row r="39" spans="3:13" ht="12.75" x14ac:dyDescent="0.2">
      <c r="C39" s="3" t="s">
        <v>100</v>
      </c>
      <c r="D39" s="3">
        <v>548.17200000000003</v>
      </c>
      <c r="E39" s="3">
        <v>514.56500000000005</v>
      </c>
      <c r="F39" s="3">
        <v>547.74599999999998</v>
      </c>
      <c r="G39" s="3">
        <v>640.05600000000004</v>
      </c>
      <c r="H39" s="3">
        <v>640.14300000000003</v>
      </c>
      <c r="I39" s="3">
        <v>577.79300000000001</v>
      </c>
      <c r="J39" s="3">
        <v>625.1</v>
      </c>
      <c r="K39" s="3">
        <v>702.42600000000004</v>
      </c>
      <c r="L39" s="3">
        <v>746.77800000000002</v>
      </c>
      <c r="M39" s="3">
        <v>767.88499999999999</v>
      </c>
    </row>
    <row r="40" spans="3:13" ht="12.75" x14ac:dyDescent="0.2">
      <c r="C40" s="3" t="s">
        <v>101</v>
      </c>
      <c r="D40" s="3" t="s">
        <v>102</v>
      </c>
      <c r="E40" s="3" t="s">
        <v>103</v>
      </c>
      <c r="F40" s="3" t="s">
        <v>104</v>
      </c>
      <c r="G40" s="3" t="s">
        <v>105</v>
      </c>
      <c r="H40" s="3" t="s">
        <v>106</v>
      </c>
      <c r="I40" s="3" t="s">
        <v>107</v>
      </c>
      <c r="J40" s="3" t="s">
        <v>108</v>
      </c>
      <c r="K40" s="3" t="s">
        <v>109</v>
      </c>
      <c r="L40" s="3" t="s">
        <v>110</v>
      </c>
      <c r="M40" s="3" t="s">
        <v>111</v>
      </c>
    </row>
    <row r="41" spans="3:13" ht="12.75" x14ac:dyDescent="0.2"/>
    <row r="42" spans="3:13" ht="12.75" x14ac:dyDescent="0.2">
      <c r="C42" s="3" t="s">
        <v>112</v>
      </c>
      <c r="D42" s="3" t="s">
        <v>113</v>
      </c>
      <c r="E42" s="3" t="s">
        <v>114</v>
      </c>
      <c r="F42" s="3" t="s">
        <v>115</v>
      </c>
      <c r="G42" s="3" t="s">
        <v>116</v>
      </c>
      <c r="H42" s="3" t="s">
        <v>117</v>
      </c>
      <c r="I42" s="3" t="s">
        <v>118</v>
      </c>
      <c r="J42" s="3" t="s">
        <v>119</v>
      </c>
      <c r="K42" s="3" t="s">
        <v>120</v>
      </c>
      <c r="L42" s="3">
        <v>973.78200000000004</v>
      </c>
      <c r="M42" s="3">
        <v>946.61</v>
      </c>
    </row>
    <row r="43" spans="3:13" ht="12.75" x14ac:dyDescent="0.2">
      <c r="C43" s="3" t="s">
        <v>121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</row>
    <row r="44" spans="3:13" ht="12.75" x14ac:dyDescent="0.2">
      <c r="C44" s="3" t="s">
        <v>122</v>
      </c>
      <c r="D44" s="3">
        <v>320.28100000000001</v>
      </c>
      <c r="E44" s="3">
        <v>471.50700000000001</v>
      </c>
      <c r="F44" s="3">
        <v>660.99900000000002</v>
      </c>
      <c r="G44" s="3">
        <v>273.49299999999999</v>
      </c>
      <c r="H44" s="3">
        <v>491.91</v>
      </c>
      <c r="I44" s="3">
        <v>850.96299999999997</v>
      </c>
      <c r="J44" s="3" t="s">
        <v>123</v>
      </c>
      <c r="K44" s="3" t="s">
        <v>124</v>
      </c>
      <c r="L44" s="3" t="s">
        <v>125</v>
      </c>
      <c r="M44" s="3" t="s">
        <v>126</v>
      </c>
    </row>
    <row r="45" spans="3:13" ht="12.75" x14ac:dyDescent="0.2">
      <c r="C45" s="3" t="s">
        <v>127</v>
      </c>
      <c r="D45" s="3">
        <v>-8.84</v>
      </c>
      <c r="E45" s="3">
        <v>-12.269</v>
      </c>
      <c r="F45" s="3">
        <v>-14.785</v>
      </c>
      <c r="G45" s="3">
        <v>-14.478999999999999</v>
      </c>
      <c r="H45" s="3">
        <v>-13.859</v>
      </c>
      <c r="I45" s="3">
        <v>-18.399999999999999</v>
      </c>
      <c r="J45" s="3">
        <v>-14.589</v>
      </c>
      <c r="K45" s="3">
        <v>-16.279</v>
      </c>
      <c r="L45" s="3">
        <v>-15.531000000000001</v>
      </c>
      <c r="M45" s="3">
        <v>-15.635999999999999</v>
      </c>
    </row>
    <row r="46" spans="3:13" ht="12.75" x14ac:dyDescent="0.2">
      <c r="C46" s="3" t="s">
        <v>128</v>
      </c>
      <c r="D46" s="3">
        <v>29.986000000000001</v>
      </c>
      <c r="E46" s="3">
        <v>39.604999999999997</v>
      </c>
      <c r="F46" s="3">
        <v>96.355000000000004</v>
      </c>
      <c r="G46" s="3">
        <v>97.954999999999998</v>
      </c>
      <c r="H46" s="3">
        <v>89.721000000000004</v>
      </c>
      <c r="I46" s="3">
        <v>129.03399999999999</v>
      </c>
      <c r="J46" s="3">
        <v>44.554000000000002</v>
      </c>
      <c r="K46" s="3">
        <v>9.23</v>
      </c>
      <c r="L46" s="3">
        <v>-1.105</v>
      </c>
      <c r="M46" s="3">
        <v>149.571</v>
      </c>
    </row>
    <row r="47" spans="3:13" ht="12.75" x14ac:dyDescent="0.2">
      <c r="C47" s="3" t="s">
        <v>129</v>
      </c>
      <c r="D47" s="3" t="s">
        <v>130</v>
      </c>
      <c r="E47" s="3" t="s">
        <v>131</v>
      </c>
      <c r="F47" s="3" t="s">
        <v>132</v>
      </c>
      <c r="G47" s="3" t="s">
        <v>133</v>
      </c>
      <c r="H47" s="3" t="s">
        <v>134</v>
      </c>
      <c r="I47" s="3" t="s">
        <v>135</v>
      </c>
      <c r="J47" s="3" t="s">
        <v>136</v>
      </c>
      <c r="K47" s="3" t="s">
        <v>137</v>
      </c>
      <c r="L47" s="3" t="s">
        <v>138</v>
      </c>
      <c r="M47" s="3" t="s">
        <v>139</v>
      </c>
    </row>
    <row r="48" spans="3:13" ht="12.75" x14ac:dyDescent="0.2">
      <c r="C48" s="3" t="s">
        <v>140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141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>
        <v>336.44200000000001</v>
      </c>
      <c r="J49" s="3">
        <v>359.68900000000002</v>
      </c>
      <c r="K49" s="3">
        <v>373.50400000000002</v>
      </c>
      <c r="L49" s="3">
        <v>391.18299999999999</v>
      </c>
      <c r="M49" s="3">
        <v>438.05099999999999</v>
      </c>
    </row>
    <row r="50" spans="3:13" ht="12.75" x14ac:dyDescent="0.2">
      <c r="C50" s="3" t="s">
        <v>142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143</v>
      </c>
      <c r="D51" s="3" t="s">
        <v>130</v>
      </c>
      <c r="E51" s="3" t="s">
        <v>131</v>
      </c>
      <c r="F51" s="3" t="s">
        <v>132</v>
      </c>
      <c r="G51" s="3" t="s">
        <v>133</v>
      </c>
      <c r="H51" s="3" t="s">
        <v>134</v>
      </c>
      <c r="I51" s="3" t="s">
        <v>144</v>
      </c>
      <c r="J51" s="3" t="s">
        <v>145</v>
      </c>
      <c r="K51" s="3" t="s">
        <v>146</v>
      </c>
      <c r="L51" s="3" t="s">
        <v>147</v>
      </c>
      <c r="M51" s="3" t="s">
        <v>148</v>
      </c>
    </row>
    <row r="52" spans="3:13" ht="12.75" x14ac:dyDescent="0.2"/>
    <row r="53" spans="3:13" ht="12.75" x14ac:dyDescent="0.2">
      <c r="C53" s="3" t="s">
        <v>149</v>
      </c>
      <c r="D53" s="3" t="s">
        <v>71</v>
      </c>
      <c r="E53" s="3" t="s">
        <v>72</v>
      </c>
      <c r="F53" s="3" t="s">
        <v>73</v>
      </c>
      <c r="G53" s="3" t="s">
        <v>74</v>
      </c>
      <c r="H53" s="3" t="s">
        <v>75</v>
      </c>
      <c r="I53" s="3" t="s">
        <v>76</v>
      </c>
      <c r="J53" s="3" t="s">
        <v>77</v>
      </c>
      <c r="K53" s="3" t="s">
        <v>78</v>
      </c>
      <c r="L53" s="3" t="s">
        <v>79</v>
      </c>
      <c r="M53" s="3" t="s">
        <v>80</v>
      </c>
    </row>
    <row r="54" spans="3:13" ht="12.75" x14ac:dyDescent="0.2"/>
    <row r="55" spans="3:13" ht="12.75" x14ac:dyDescent="0.2">
      <c r="C55" s="3" t="s">
        <v>150</v>
      </c>
      <c r="D55" s="3">
        <v>39.575000000000003</v>
      </c>
      <c r="E55" s="3">
        <v>63.831000000000003</v>
      </c>
      <c r="F55" s="3">
        <v>163.166</v>
      </c>
      <c r="G55" s="3">
        <v>62.286000000000001</v>
      </c>
      <c r="H55" s="3">
        <v>265.185</v>
      </c>
      <c r="I55" s="3">
        <v>84.724999999999994</v>
      </c>
      <c r="J55" s="3">
        <v>556.50400000000002</v>
      </c>
      <c r="K55" s="3">
        <v>366.49700000000001</v>
      </c>
      <c r="L55" s="3">
        <v>549.05399999999997</v>
      </c>
      <c r="M55" s="3">
        <v>370.899</v>
      </c>
    </row>
    <row r="56" spans="3:13" ht="12.75" x14ac:dyDescent="0.2">
      <c r="C56" s="3" t="s">
        <v>151</v>
      </c>
      <c r="D56" s="3" t="s">
        <v>152</v>
      </c>
      <c r="E56" s="3" t="s">
        <v>153</v>
      </c>
      <c r="F56" s="3" t="s">
        <v>154</v>
      </c>
      <c r="G56" s="3" t="s">
        <v>155</v>
      </c>
      <c r="H56" s="3" t="s">
        <v>156</v>
      </c>
      <c r="I56" s="3" t="s">
        <v>157</v>
      </c>
      <c r="J56" s="3" t="s">
        <v>158</v>
      </c>
      <c r="K56" s="3" t="s">
        <v>159</v>
      </c>
      <c r="L56" s="3" t="s">
        <v>160</v>
      </c>
      <c r="M56" s="3" t="s">
        <v>161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117C-7334-400E-9B61-BBB3467EA9B2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162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163</v>
      </c>
      <c r="D12" s="3" t="s">
        <v>164</v>
      </c>
      <c r="E12" s="3" t="s">
        <v>165</v>
      </c>
      <c r="F12" s="3" t="s">
        <v>166</v>
      </c>
      <c r="G12" s="3" t="s">
        <v>167</v>
      </c>
      <c r="H12" s="3" t="s">
        <v>168</v>
      </c>
      <c r="I12" s="3" t="s">
        <v>169</v>
      </c>
      <c r="J12" s="3" t="s">
        <v>170</v>
      </c>
      <c r="K12" s="3" t="s">
        <v>171</v>
      </c>
      <c r="L12" s="3" t="s">
        <v>172</v>
      </c>
      <c r="M12" s="3" t="s">
        <v>173</v>
      </c>
    </row>
    <row r="13" spans="3:13" x14ac:dyDescent="0.2">
      <c r="C13" s="3" t="s">
        <v>174</v>
      </c>
      <c r="D13" s="3" t="s">
        <v>175</v>
      </c>
      <c r="E13" s="3" t="s">
        <v>176</v>
      </c>
      <c r="F13" s="3" t="s">
        <v>177</v>
      </c>
      <c r="G13" s="3" t="s">
        <v>178</v>
      </c>
      <c r="H13" s="3" t="s">
        <v>179</v>
      </c>
      <c r="I13" s="3" t="s">
        <v>180</v>
      </c>
      <c r="J13" s="3" t="s">
        <v>181</v>
      </c>
      <c r="K13" s="3" t="s">
        <v>182</v>
      </c>
      <c r="L13" s="3" t="s">
        <v>183</v>
      </c>
      <c r="M13" s="3" t="s">
        <v>184</v>
      </c>
    </row>
    <row r="15" spans="3:13" x14ac:dyDescent="0.2">
      <c r="C15" s="3" t="s">
        <v>185</v>
      </c>
      <c r="D15" s="3">
        <v>-902.17399999999998</v>
      </c>
      <c r="E15" s="3" t="s">
        <v>186</v>
      </c>
      <c r="F15" s="3" t="s">
        <v>187</v>
      </c>
      <c r="G15" s="3" t="s">
        <v>188</v>
      </c>
      <c r="H15" s="3" t="s">
        <v>189</v>
      </c>
      <c r="I15" s="3" t="s">
        <v>190</v>
      </c>
      <c r="J15" s="3" t="s">
        <v>191</v>
      </c>
      <c r="K15" s="3" t="s">
        <v>192</v>
      </c>
      <c r="L15" s="3" t="s">
        <v>193</v>
      </c>
      <c r="M15" s="3" t="s">
        <v>194</v>
      </c>
    </row>
    <row r="16" spans="3:13" x14ac:dyDescent="0.2">
      <c r="C16" s="3" t="s">
        <v>195</v>
      </c>
      <c r="D16" s="3">
        <v>790.29200000000003</v>
      </c>
      <c r="E16" s="3">
        <v>903.03099999999995</v>
      </c>
      <c r="F16" s="3">
        <v>943.75599999999997</v>
      </c>
      <c r="G16" s="3" t="s">
        <v>196</v>
      </c>
      <c r="H16" s="3" t="s">
        <v>197</v>
      </c>
      <c r="I16" s="3" t="s">
        <v>198</v>
      </c>
      <c r="J16" s="3" t="s">
        <v>199</v>
      </c>
      <c r="K16" s="3" t="s">
        <v>200</v>
      </c>
      <c r="L16" s="3" t="s">
        <v>201</v>
      </c>
      <c r="M16" s="3" t="s">
        <v>202</v>
      </c>
    </row>
    <row r="17" spans="3:13" x14ac:dyDescent="0.2">
      <c r="C17" s="3" t="s">
        <v>203</v>
      </c>
      <c r="D17" s="3" t="s">
        <v>204</v>
      </c>
      <c r="E17" s="3" t="s">
        <v>205</v>
      </c>
      <c r="F17" s="3" t="s">
        <v>206</v>
      </c>
      <c r="G17" s="3" t="s">
        <v>207</v>
      </c>
      <c r="H17" s="3" t="s">
        <v>208</v>
      </c>
      <c r="I17" s="3" t="s">
        <v>209</v>
      </c>
      <c r="J17" s="3" t="s">
        <v>210</v>
      </c>
      <c r="K17" s="3" t="s">
        <v>211</v>
      </c>
      <c r="L17" s="3" t="s">
        <v>212</v>
      </c>
      <c r="M17" s="3" t="s">
        <v>213</v>
      </c>
    </row>
    <row r="19" spans="3:13" x14ac:dyDescent="0.2">
      <c r="C19" s="3" t="s">
        <v>214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215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216</v>
      </c>
      <c r="D21" s="3">
        <v>-9.5690000000000008</v>
      </c>
      <c r="E21" s="3">
        <v>-9.6739999999999995</v>
      </c>
      <c r="F21" s="3">
        <v>-9.8770000000000007</v>
      </c>
      <c r="G21" s="3">
        <v>-18.468</v>
      </c>
      <c r="H21" s="3">
        <v>-18.939</v>
      </c>
      <c r="I21" s="3">
        <v>-18.960999999999999</v>
      </c>
      <c r="J21" s="3">
        <v>-19.899999999999999</v>
      </c>
      <c r="K21" s="3">
        <v>-24.132000000000001</v>
      </c>
      <c r="L21" s="3">
        <v>-23.465</v>
      </c>
      <c r="M21" s="3">
        <v>-22.3</v>
      </c>
    </row>
    <row r="22" spans="3:13" x14ac:dyDescent="0.2">
      <c r="C22" s="3" t="s">
        <v>217</v>
      </c>
      <c r="D22" s="3">
        <v>-410.03100000000001</v>
      </c>
      <c r="E22" s="3">
        <v>-504.22800000000001</v>
      </c>
      <c r="F22" s="3">
        <v>-465.142</v>
      </c>
      <c r="G22" s="3">
        <v>-971.57100000000003</v>
      </c>
      <c r="H22" s="3">
        <v>-486.387</v>
      </c>
      <c r="I22" s="3">
        <v>-463.048</v>
      </c>
      <c r="J22" s="3">
        <v>-489.43299999999999</v>
      </c>
      <c r="K22" s="3">
        <v>-480.86399999999998</v>
      </c>
      <c r="L22" s="3">
        <v>-515.15300000000002</v>
      </c>
      <c r="M22" s="3">
        <v>-657.20899999999995</v>
      </c>
    </row>
    <row r="23" spans="3:13" x14ac:dyDescent="0.2">
      <c r="C23" s="3" t="s">
        <v>218</v>
      </c>
      <c r="D23" s="3">
        <v>-419.6</v>
      </c>
      <c r="E23" s="3">
        <v>-513.90200000000004</v>
      </c>
      <c r="F23" s="3">
        <v>-475.01900000000001</v>
      </c>
      <c r="G23" s="3">
        <v>-990.03899999999999</v>
      </c>
      <c r="H23" s="3">
        <v>-505.32600000000002</v>
      </c>
      <c r="I23" s="3">
        <v>-482.00900000000001</v>
      </c>
      <c r="J23" s="3">
        <v>-509.33300000000003</v>
      </c>
      <c r="K23" s="3">
        <v>-504.99599999999998</v>
      </c>
      <c r="L23" s="3">
        <v>-538.61800000000005</v>
      </c>
      <c r="M23" s="3">
        <v>-679.50900000000001</v>
      </c>
    </row>
    <row r="24" spans="3:13" x14ac:dyDescent="0.2">
      <c r="C24" s="3" t="s">
        <v>219</v>
      </c>
      <c r="D24" s="3">
        <v>370.69200000000001</v>
      </c>
      <c r="E24" s="3">
        <v>389.12900000000002</v>
      </c>
      <c r="F24" s="3">
        <v>468.73700000000002</v>
      </c>
      <c r="G24" s="3">
        <v>11.878</v>
      </c>
      <c r="H24" s="3">
        <v>521.08299999999997</v>
      </c>
      <c r="I24" s="3">
        <v>546.87</v>
      </c>
      <c r="J24" s="3">
        <v>618.50699999999995</v>
      </c>
      <c r="K24" s="3">
        <v>667.86500000000001</v>
      </c>
      <c r="L24" s="3">
        <v>690.50300000000004</v>
      </c>
      <c r="M24" s="3">
        <v>735.85299999999995</v>
      </c>
    </row>
    <row r="26" spans="3:13" x14ac:dyDescent="0.2">
      <c r="C26" s="3" t="s">
        <v>220</v>
      </c>
      <c r="D26" s="3">
        <v>-123.023</v>
      </c>
      <c r="E26" s="3">
        <v>-126.504</v>
      </c>
      <c r="F26" s="3">
        <v>-133.554</v>
      </c>
      <c r="G26" s="3">
        <v>-132.363</v>
      </c>
      <c r="H26" s="3">
        <v>-123.79600000000001</v>
      </c>
      <c r="I26" s="3">
        <v>-179.49</v>
      </c>
      <c r="J26" s="3">
        <v>-177.94399999999999</v>
      </c>
      <c r="K26" s="3">
        <v>-158.953</v>
      </c>
      <c r="L26" s="3">
        <v>-128.13</v>
      </c>
      <c r="M26" s="3">
        <v>-186.434</v>
      </c>
    </row>
    <row r="27" spans="3:13" x14ac:dyDescent="0.2">
      <c r="C27" s="3" t="s">
        <v>221</v>
      </c>
      <c r="D27" s="3">
        <v>247.66900000000001</v>
      </c>
      <c r="E27" s="3">
        <v>262.625</v>
      </c>
      <c r="F27" s="3">
        <v>335.18299999999999</v>
      </c>
      <c r="G27" s="3">
        <v>-120.485</v>
      </c>
      <c r="H27" s="3">
        <v>397.28699999999998</v>
      </c>
      <c r="I27" s="3">
        <v>367.38</v>
      </c>
      <c r="J27" s="3">
        <v>440.56299999999999</v>
      </c>
      <c r="K27" s="3">
        <v>508.91199999999998</v>
      </c>
      <c r="L27" s="3">
        <v>562.37300000000005</v>
      </c>
      <c r="M27" s="3">
        <v>549.41899999999998</v>
      </c>
    </row>
    <row r="28" spans="3:13" x14ac:dyDescent="0.2">
      <c r="C28" s="3" t="s">
        <v>222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>
        <v>-24.381</v>
      </c>
      <c r="J28" s="3">
        <v>75.38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223</v>
      </c>
      <c r="D29" s="3">
        <v>-62.774000000000001</v>
      </c>
      <c r="E29" s="3">
        <v>-53.183999999999997</v>
      </c>
      <c r="F29" s="3">
        <v>-77.433000000000007</v>
      </c>
      <c r="G29" s="3">
        <v>-69.143000000000001</v>
      </c>
      <c r="H29" s="3">
        <v>-98.061999999999998</v>
      </c>
      <c r="I29" s="3">
        <v>17.198</v>
      </c>
      <c r="J29" s="3">
        <v>-83.655000000000001</v>
      </c>
      <c r="K29" s="3">
        <v>-112.321</v>
      </c>
      <c r="L29" s="3">
        <v>-130.726</v>
      </c>
      <c r="M29" s="3">
        <v>-95.662999999999997</v>
      </c>
    </row>
    <row r="30" spans="3:13" x14ac:dyDescent="0.2">
      <c r="C30" s="3" t="s">
        <v>224</v>
      </c>
      <c r="D30" s="3">
        <v>184.89500000000001</v>
      </c>
      <c r="E30" s="3">
        <v>209.441</v>
      </c>
      <c r="F30" s="3">
        <v>257.75</v>
      </c>
      <c r="G30" s="3">
        <v>-189.62799999999999</v>
      </c>
      <c r="H30" s="3">
        <v>299.22500000000002</v>
      </c>
      <c r="I30" s="3">
        <v>360.197</v>
      </c>
      <c r="J30" s="3">
        <v>432.28800000000001</v>
      </c>
      <c r="K30" s="3">
        <v>396.59100000000001</v>
      </c>
      <c r="L30" s="3">
        <v>431.64699999999999</v>
      </c>
      <c r="M30" s="3">
        <v>453.75599999999997</v>
      </c>
    </row>
    <row r="32" spans="3:13" x14ac:dyDescent="0.2">
      <c r="C32" s="3" t="s">
        <v>225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-9.3640000000000008</v>
      </c>
      <c r="J32" s="3">
        <v>-16.934999999999999</v>
      </c>
      <c r="K32" s="3">
        <v>-21.417000000000002</v>
      </c>
      <c r="L32" s="3">
        <v>-30.13</v>
      </c>
      <c r="M32" s="3">
        <v>-30.457000000000001</v>
      </c>
    </row>
    <row r="33" spans="3:13" x14ac:dyDescent="0.2">
      <c r="C33" s="3" t="s">
        <v>226</v>
      </c>
      <c r="D33" s="3">
        <v>184.89500000000001</v>
      </c>
      <c r="E33" s="3">
        <v>209.441</v>
      </c>
      <c r="F33" s="3">
        <v>257.75</v>
      </c>
      <c r="G33" s="3">
        <v>-189.62799999999999</v>
      </c>
      <c r="H33" s="3">
        <v>299.22500000000002</v>
      </c>
      <c r="I33" s="3">
        <v>350.83300000000003</v>
      </c>
      <c r="J33" s="3">
        <v>415.35300000000001</v>
      </c>
      <c r="K33" s="3">
        <v>375.17399999999998</v>
      </c>
      <c r="L33" s="3">
        <v>401.517</v>
      </c>
      <c r="M33" s="3">
        <v>423.29899999999998</v>
      </c>
    </row>
    <row r="35" spans="3:13" x14ac:dyDescent="0.2">
      <c r="C35" s="3" t="s">
        <v>227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24.381</v>
      </c>
      <c r="J35" s="3">
        <v>-75.38</v>
      </c>
      <c r="K35" s="3">
        <v>0</v>
      </c>
      <c r="L35" s="3">
        <v>0</v>
      </c>
      <c r="M35" s="3">
        <v>0</v>
      </c>
    </row>
    <row r="36" spans="3:13" x14ac:dyDescent="0.2">
      <c r="C36" s="3" t="s">
        <v>228</v>
      </c>
      <c r="D36" s="3">
        <v>184.89500000000001</v>
      </c>
      <c r="E36" s="3">
        <v>209.441</v>
      </c>
      <c r="F36" s="3">
        <v>257.75</v>
      </c>
      <c r="G36" s="3">
        <v>-189.62799999999999</v>
      </c>
      <c r="H36" s="3">
        <v>299.22500000000002</v>
      </c>
      <c r="I36" s="3">
        <v>375.214</v>
      </c>
      <c r="J36" s="3">
        <v>339.97300000000001</v>
      </c>
      <c r="K36" s="3">
        <v>375.17399999999998</v>
      </c>
      <c r="L36" s="3">
        <v>401.517</v>
      </c>
      <c r="M36" s="3">
        <v>423.29899999999998</v>
      </c>
    </row>
    <row r="38" spans="3:13" x14ac:dyDescent="0.2">
      <c r="C38" s="3" t="s">
        <v>229</v>
      </c>
      <c r="D38" s="3">
        <v>3.8</v>
      </c>
      <c r="E38" s="3">
        <v>4.3</v>
      </c>
      <c r="F38" s="3">
        <v>5.27</v>
      </c>
      <c r="G38" s="3">
        <v>-3.87</v>
      </c>
      <c r="H38" s="3">
        <v>6.08</v>
      </c>
      <c r="I38" s="3">
        <v>7.61</v>
      </c>
      <c r="J38" s="3">
        <v>6.89</v>
      </c>
      <c r="K38" s="3">
        <v>7.74</v>
      </c>
      <c r="L38" s="3">
        <v>8.4700000000000006</v>
      </c>
      <c r="M38" s="3">
        <v>9.16</v>
      </c>
    </row>
    <row r="39" spans="3:13" x14ac:dyDescent="0.2">
      <c r="C39" s="3" t="s">
        <v>230</v>
      </c>
      <c r="D39" s="3">
        <v>3.78</v>
      </c>
      <c r="E39" s="3">
        <v>4.26</v>
      </c>
      <c r="F39" s="3">
        <v>5.22</v>
      </c>
      <c r="G39" s="3">
        <v>-3.87</v>
      </c>
      <c r="H39" s="3">
        <v>6.03</v>
      </c>
      <c r="I39" s="3">
        <v>7.55</v>
      </c>
      <c r="J39" s="3">
        <v>6.83</v>
      </c>
      <c r="K39" s="3">
        <v>7.67</v>
      </c>
      <c r="L39" s="3">
        <v>8.4</v>
      </c>
      <c r="M39" s="3">
        <v>9.09</v>
      </c>
    </row>
    <row r="40" spans="3:13" x14ac:dyDescent="0.2">
      <c r="C40" s="3" t="s">
        <v>231</v>
      </c>
      <c r="D40" s="3">
        <v>48.646000000000001</v>
      </c>
      <c r="E40" s="3">
        <v>48.734999999999999</v>
      </c>
      <c r="F40" s="3">
        <v>48.887999999999998</v>
      </c>
      <c r="G40" s="3">
        <v>49.031999999999996</v>
      </c>
      <c r="H40" s="3">
        <v>49.204000000000001</v>
      </c>
      <c r="I40" s="3">
        <v>49.296999999999997</v>
      </c>
      <c r="J40" s="3">
        <v>49.359000000000002</v>
      </c>
      <c r="K40" s="3">
        <v>48.496000000000002</v>
      </c>
      <c r="L40" s="3">
        <v>47.392000000000003</v>
      </c>
      <c r="M40" s="3">
        <v>46.228999999999999</v>
      </c>
    </row>
    <row r="41" spans="3:13" x14ac:dyDescent="0.2">
      <c r="C41" s="3" t="s">
        <v>232</v>
      </c>
      <c r="D41" s="3">
        <v>48.970999999999997</v>
      </c>
      <c r="E41" s="3">
        <v>49.188000000000002</v>
      </c>
      <c r="F41" s="3">
        <v>49.417000000000002</v>
      </c>
      <c r="G41" s="3">
        <v>49.031999999999996</v>
      </c>
      <c r="H41" s="3">
        <v>49.594999999999999</v>
      </c>
      <c r="I41" s="3">
        <v>49.7</v>
      </c>
      <c r="J41" s="3">
        <v>49.77</v>
      </c>
      <c r="K41" s="3">
        <v>48.920999999999999</v>
      </c>
      <c r="L41" s="3">
        <v>47.802</v>
      </c>
      <c r="M41" s="3">
        <v>46.57</v>
      </c>
    </row>
    <row r="43" spans="3:13" x14ac:dyDescent="0.2">
      <c r="C43" s="3" t="s">
        <v>233</v>
      </c>
      <c r="D43" s="3">
        <v>780.72299999999996</v>
      </c>
      <c r="E43" s="3">
        <v>893.35699999999997</v>
      </c>
      <c r="F43" s="3">
        <v>933.87900000000002</v>
      </c>
      <c r="G43" s="3">
        <v>983.44899999999996</v>
      </c>
      <c r="H43" s="3" t="s">
        <v>234</v>
      </c>
      <c r="I43" s="3" t="s">
        <v>235</v>
      </c>
      <c r="J43" s="3" t="s">
        <v>236</v>
      </c>
      <c r="K43" s="3" t="s">
        <v>237</v>
      </c>
      <c r="L43" s="3" t="s">
        <v>238</v>
      </c>
      <c r="M43" s="3" t="s">
        <v>239</v>
      </c>
    </row>
    <row r="44" spans="3:13" x14ac:dyDescent="0.2">
      <c r="C44" s="3" t="s">
        <v>240</v>
      </c>
      <c r="D44" s="3">
        <v>398.00900000000001</v>
      </c>
      <c r="E44" s="3">
        <v>433.07499999999999</v>
      </c>
      <c r="F44" s="3">
        <v>467.16399999999999</v>
      </c>
      <c r="G44" s="3">
        <v>485.48599999999999</v>
      </c>
      <c r="H44" s="3">
        <v>532.40200000000004</v>
      </c>
      <c r="I44" s="3">
        <v>576.26400000000001</v>
      </c>
      <c r="J44" s="3">
        <v>627.21500000000003</v>
      </c>
      <c r="K44" s="3">
        <v>649.49099999999999</v>
      </c>
      <c r="L44" s="3">
        <v>695.28</v>
      </c>
      <c r="M44" s="3">
        <v>771.97799999999995</v>
      </c>
    </row>
    <row r="46" spans="3:13" x14ac:dyDescent="0.2">
      <c r="C46" s="3" t="s">
        <v>241</v>
      </c>
      <c r="D46" s="3" t="s">
        <v>164</v>
      </c>
      <c r="E46" s="3" t="s">
        <v>165</v>
      </c>
      <c r="F46" s="3" t="s">
        <v>166</v>
      </c>
      <c r="G46" s="3" t="s">
        <v>167</v>
      </c>
      <c r="H46" s="3" t="s">
        <v>168</v>
      </c>
      <c r="I46" s="3" t="s">
        <v>169</v>
      </c>
      <c r="J46" s="3" t="s">
        <v>170</v>
      </c>
      <c r="K46" s="3" t="s">
        <v>171</v>
      </c>
      <c r="L46" s="3" t="s">
        <v>172</v>
      </c>
      <c r="M46" s="3" t="s">
        <v>173</v>
      </c>
    </row>
    <row r="47" spans="3:13" x14ac:dyDescent="0.2">
      <c r="C47" s="3" t="s">
        <v>242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243</v>
      </c>
      <c r="D48" s="3">
        <v>398.00900000000001</v>
      </c>
      <c r="E48" s="3">
        <v>433.07499999999999</v>
      </c>
      <c r="F48" s="3">
        <v>467.16399999999999</v>
      </c>
      <c r="G48" s="3">
        <v>485.48599999999999</v>
      </c>
      <c r="H48" s="3">
        <v>532.40200000000004</v>
      </c>
      <c r="I48" s="3">
        <v>576.26400000000001</v>
      </c>
      <c r="J48" s="3">
        <v>627.21500000000003</v>
      </c>
      <c r="K48" s="3">
        <v>649.49099999999999</v>
      </c>
      <c r="L48" s="3">
        <v>695.28</v>
      </c>
      <c r="M48" s="3">
        <v>771.97799999999995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DCC0-BF55-40BF-A4ED-C1FE98FA0570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244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226</v>
      </c>
      <c r="D12" s="3">
        <v>184.89500000000001</v>
      </c>
      <c r="E12" s="3">
        <v>209.441</v>
      </c>
      <c r="F12" s="3">
        <v>257.75</v>
      </c>
      <c r="G12" s="3">
        <v>-189.62799999999999</v>
      </c>
      <c r="H12" s="3">
        <v>299.22500000000002</v>
      </c>
      <c r="I12" s="3">
        <v>350.83300000000003</v>
      </c>
      <c r="J12" s="3">
        <v>415.35300000000001</v>
      </c>
      <c r="K12" s="3">
        <v>375.17399999999998</v>
      </c>
      <c r="L12" s="3">
        <v>401.517</v>
      </c>
      <c r="M12" s="3">
        <v>423.29899999999998</v>
      </c>
    </row>
    <row r="13" spans="3:13" x14ac:dyDescent="0.2">
      <c r="C13" s="3" t="s">
        <v>245</v>
      </c>
      <c r="D13" s="3">
        <v>382.714</v>
      </c>
      <c r="E13" s="3">
        <v>460.28199999999998</v>
      </c>
      <c r="F13" s="3">
        <v>466.71499999999997</v>
      </c>
      <c r="G13" s="3">
        <v>497.96300000000002</v>
      </c>
      <c r="H13" s="3">
        <v>475.06799999999998</v>
      </c>
      <c r="I13" s="3">
        <v>433.654</v>
      </c>
      <c r="J13" s="3">
        <v>480.72500000000002</v>
      </c>
      <c r="K13" s="3">
        <v>499.238</v>
      </c>
      <c r="L13" s="3">
        <v>510.37599999999998</v>
      </c>
      <c r="M13" s="3">
        <v>621.08399999999995</v>
      </c>
    </row>
    <row r="14" spans="3:13" x14ac:dyDescent="0.2">
      <c r="C14" s="3" t="s">
        <v>246</v>
      </c>
      <c r="D14" s="3">
        <v>2.8519999999999999</v>
      </c>
      <c r="E14" s="3">
        <v>1.782</v>
      </c>
      <c r="F14" s="3">
        <v>2.282</v>
      </c>
      <c r="G14" s="3">
        <v>2.4319999999999999</v>
      </c>
      <c r="H14" s="3">
        <v>2.5110000000000001</v>
      </c>
      <c r="I14" s="3">
        <v>1.8839999999999999</v>
      </c>
      <c r="J14" s="3">
        <v>1.8360000000000001</v>
      </c>
      <c r="K14" s="3">
        <v>1.1060000000000001</v>
      </c>
      <c r="L14" s="3">
        <v>0.76200000000000001</v>
      </c>
      <c r="M14" s="3">
        <v>0.65700000000000003</v>
      </c>
    </row>
    <row r="15" spans="3:13" x14ac:dyDescent="0.2">
      <c r="C15" s="3" t="s">
        <v>247</v>
      </c>
      <c r="D15" s="3">
        <v>3.7839999999999998</v>
      </c>
      <c r="E15" s="3">
        <v>6.532</v>
      </c>
      <c r="F15" s="3">
        <v>6.524</v>
      </c>
      <c r="G15" s="3">
        <v>6.3979999999999997</v>
      </c>
      <c r="H15" s="3">
        <v>6.6580000000000004</v>
      </c>
      <c r="I15" s="3">
        <v>6.7720000000000002</v>
      </c>
      <c r="J15" s="3">
        <v>7.226</v>
      </c>
      <c r="K15" s="3">
        <v>8.07</v>
      </c>
      <c r="L15" s="3">
        <v>7.81</v>
      </c>
      <c r="M15" s="3">
        <v>6.742</v>
      </c>
    </row>
    <row r="16" spans="3:13" x14ac:dyDescent="0.2">
      <c r="C16" s="3" t="s">
        <v>248</v>
      </c>
      <c r="D16" s="3">
        <v>-4.5330000000000004</v>
      </c>
      <c r="E16" s="3">
        <v>-7.9649999999999999</v>
      </c>
      <c r="F16" s="3">
        <v>-25.863</v>
      </c>
      <c r="G16" s="3">
        <v>11.116</v>
      </c>
      <c r="H16" s="3">
        <v>24.207000000000001</v>
      </c>
      <c r="I16" s="3">
        <v>-2.4340000000000002</v>
      </c>
      <c r="J16" s="3">
        <v>-1.734</v>
      </c>
      <c r="K16" s="3">
        <v>-8.5500000000000007</v>
      </c>
      <c r="L16" s="3">
        <v>12.48</v>
      </c>
      <c r="M16" s="3">
        <v>-8.8339999999999996</v>
      </c>
    </row>
    <row r="17" spans="3:13" x14ac:dyDescent="0.2">
      <c r="C17" s="3" t="s">
        <v>249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250</v>
      </c>
      <c r="D18" s="3">
        <v>3.452</v>
      </c>
      <c r="E18" s="3">
        <v>-1.4850000000000001</v>
      </c>
      <c r="F18" s="3">
        <v>-7.9379999999999997</v>
      </c>
      <c r="G18" s="3">
        <v>20.867000000000001</v>
      </c>
      <c r="H18" s="3">
        <v>-15.952</v>
      </c>
      <c r="I18" s="3">
        <v>-5.6879999999999997</v>
      </c>
      <c r="J18" s="3">
        <v>0.33800000000000002</v>
      </c>
      <c r="K18" s="3">
        <v>-17.181000000000001</v>
      </c>
      <c r="L18" s="3">
        <v>-15.647</v>
      </c>
      <c r="M18" s="3">
        <v>-5.91</v>
      </c>
    </row>
    <row r="19" spans="3:13" x14ac:dyDescent="0.2">
      <c r="C19" s="3" t="s">
        <v>251</v>
      </c>
      <c r="D19" s="3">
        <v>-28.154</v>
      </c>
      <c r="E19" s="3">
        <v>89.781000000000006</v>
      </c>
      <c r="F19" s="3">
        <v>-10.545999999999999</v>
      </c>
      <c r="G19" s="3">
        <v>396.02</v>
      </c>
      <c r="H19" s="3">
        <v>164.94</v>
      </c>
      <c r="I19" s="3">
        <v>-98.552999999999997</v>
      </c>
      <c r="J19" s="3">
        <v>6.9290000000000003</v>
      </c>
      <c r="K19" s="3">
        <v>59.962000000000003</v>
      </c>
      <c r="L19" s="3">
        <v>101.761</v>
      </c>
      <c r="M19" s="3">
        <v>203.244</v>
      </c>
    </row>
    <row r="20" spans="3:13" x14ac:dyDescent="0.2">
      <c r="C20" s="3" t="s">
        <v>252</v>
      </c>
      <c r="D20" s="3">
        <v>545.01</v>
      </c>
      <c r="E20" s="3">
        <v>758.36800000000005</v>
      </c>
      <c r="F20" s="3">
        <v>688.92399999999998</v>
      </c>
      <c r="G20" s="3">
        <v>745.16800000000001</v>
      </c>
      <c r="H20" s="3">
        <v>956.65700000000004</v>
      </c>
      <c r="I20" s="3">
        <v>686.46799999999996</v>
      </c>
      <c r="J20" s="3">
        <v>910.673</v>
      </c>
      <c r="K20" s="3">
        <v>917.81899999999996</v>
      </c>
      <c r="L20" s="3" t="s">
        <v>253</v>
      </c>
      <c r="M20" s="3" t="s">
        <v>254</v>
      </c>
    </row>
    <row r="22" spans="3:13" x14ac:dyDescent="0.2">
      <c r="C22" s="3" t="s">
        <v>255</v>
      </c>
      <c r="D22" s="3">
        <v>-388.69799999999998</v>
      </c>
      <c r="E22" s="3">
        <v>-400.846</v>
      </c>
      <c r="F22" s="3">
        <v>-422.95</v>
      </c>
      <c r="G22" s="3">
        <v>-444.74099999999999</v>
      </c>
      <c r="H22" s="3">
        <v>-406.86399999999998</v>
      </c>
      <c r="I22" s="3">
        <v>-457.80799999999999</v>
      </c>
      <c r="J22" s="3">
        <v>-434.54500000000002</v>
      </c>
      <c r="K22" s="3">
        <v>-483.99</v>
      </c>
      <c r="L22" s="3">
        <v>-537.66</v>
      </c>
      <c r="M22" s="3">
        <v>-744.65499999999997</v>
      </c>
    </row>
    <row r="23" spans="3:13" x14ac:dyDescent="0.2">
      <c r="C23" s="3" t="s">
        <v>256</v>
      </c>
      <c r="D23" s="3" t="s">
        <v>257</v>
      </c>
      <c r="E23" s="3" t="s">
        <v>3</v>
      </c>
      <c r="F23" s="3">
        <v>-263.24</v>
      </c>
      <c r="G23" s="3" t="s">
        <v>3</v>
      </c>
      <c r="H23" s="3">
        <v>-0.80400000000000005</v>
      </c>
      <c r="I23" s="3" t="s">
        <v>258</v>
      </c>
      <c r="J23" s="3">
        <v>-38.875999999999998</v>
      </c>
      <c r="K23" s="3">
        <v>-81.509</v>
      </c>
      <c r="L23" s="3">
        <v>-395.08600000000001</v>
      </c>
      <c r="M23" s="3" t="s">
        <v>259</v>
      </c>
    </row>
    <row r="24" spans="3:13" x14ac:dyDescent="0.2">
      <c r="C24" s="3" t="s">
        <v>260</v>
      </c>
      <c r="D24" s="3">
        <v>-15.423</v>
      </c>
      <c r="E24" s="3">
        <v>-12.868</v>
      </c>
      <c r="F24" s="3">
        <v>-15.004</v>
      </c>
      <c r="G24" s="3">
        <v>-19.978000000000002</v>
      </c>
      <c r="H24" s="3">
        <v>-65.545000000000002</v>
      </c>
      <c r="I24" s="3">
        <v>-26.414999999999999</v>
      </c>
      <c r="J24" s="3">
        <v>694.072</v>
      </c>
      <c r="K24" s="3">
        <v>8.2240000000000002</v>
      </c>
      <c r="L24" s="3">
        <v>131.44800000000001</v>
      </c>
      <c r="M24" s="3">
        <v>-233.108</v>
      </c>
    </row>
    <row r="25" spans="3:13" x14ac:dyDescent="0.2">
      <c r="C25" s="3" t="s">
        <v>261</v>
      </c>
      <c r="D25" s="3" t="s">
        <v>262</v>
      </c>
      <c r="E25" s="3">
        <v>-413.714</v>
      </c>
      <c r="F25" s="3">
        <v>-701.19399999999996</v>
      </c>
      <c r="G25" s="3">
        <v>-464.71899999999999</v>
      </c>
      <c r="H25" s="3">
        <v>-473.21300000000002</v>
      </c>
      <c r="I25" s="3" t="s">
        <v>263</v>
      </c>
      <c r="J25" s="3">
        <v>220.65100000000001</v>
      </c>
      <c r="K25" s="3">
        <v>-557.27499999999998</v>
      </c>
      <c r="L25" s="3">
        <v>-801.298</v>
      </c>
      <c r="M25" s="3" t="s">
        <v>264</v>
      </c>
    </row>
    <row r="27" spans="3:13" x14ac:dyDescent="0.2">
      <c r="C27" s="3" t="s">
        <v>265</v>
      </c>
      <c r="D27" s="3">
        <v>-50.591000000000001</v>
      </c>
      <c r="E27" s="3">
        <v>-58.500999999999998</v>
      </c>
      <c r="F27" s="3">
        <v>-68.445999999999998</v>
      </c>
      <c r="G27" s="3">
        <v>-76.498000000000005</v>
      </c>
      <c r="H27" s="3">
        <v>-84.66</v>
      </c>
      <c r="I27" s="3">
        <v>-93.698999999999998</v>
      </c>
      <c r="J27" s="3">
        <v>-103.708</v>
      </c>
      <c r="K27" s="3">
        <v>-112.27500000000001</v>
      </c>
      <c r="L27" s="3">
        <v>-121.051</v>
      </c>
      <c r="M27" s="3">
        <v>-129.93899999999999</v>
      </c>
    </row>
    <row r="28" spans="3:13" x14ac:dyDescent="0.2">
      <c r="C28" s="3" t="s">
        <v>266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267</v>
      </c>
      <c r="D29" s="3" t="s">
        <v>268</v>
      </c>
      <c r="E29" s="3">
        <v>189.54400000000001</v>
      </c>
      <c r="F29" s="3">
        <v>211.70500000000001</v>
      </c>
      <c r="G29" s="3" t="s">
        <v>3</v>
      </c>
      <c r="H29" s="3" t="s">
        <v>3</v>
      </c>
      <c r="I29" s="3" t="s">
        <v>269</v>
      </c>
      <c r="J29" s="3" t="s">
        <v>3</v>
      </c>
      <c r="K29" s="3" t="s">
        <v>3</v>
      </c>
      <c r="L29" s="3">
        <v>256.23</v>
      </c>
      <c r="M29" s="3" t="s">
        <v>270</v>
      </c>
    </row>
    <row r="30" spans="3:13" x14ac:dyDescent="0.2">
      <c r="C30" s="3" t="s">
        <v>271</v>
      </c>
      <c r="D30" s="3">
        <v>-761.95100000000002</v>
      </c>
      <c r="E30" s="3">
        <v>-437.35199999999998</v>
      </c>
      <c r="F30" s="3">
        <v>-35.683999999999997</v>
      </c>
      <c r="G30" s="3">
        <v>-348.38400000000001</v>
      </c>
      <c r="H30" s="3">
        <v>-210.364</v>
      </c>
      <c r="I30" s="3" t="s">
        <v>272</v>
      </c>
      <c r="J30" s="3">
        <v>-521.59400000000005</v>
      </c>
      <c r="K30" s="3">
        <v>-274.07400000000001</v>
      </c>
      <c r="L30" s="3">
        <v>-25.533000000000001</v>
      </c>
      <c r="M30" s="3">
        <v>-385.25</v>
      </c>
    </row>
    <row r="31" spans="3:13" x14ac:dyDescent="0.2">
      <c r="C31" s="3" t="s">
        <v>273</v>
      </c>
      <c r="D31" s="3">
        <v>-4.0759999999999996</v>
      </c>
      <c r="E31" s="3">
        <v>-6.9340000000000002</v>
      </c>
      <c r="F31" s="3">
        <v>-6.4249999999999998</v>
      </c>
      <c r="G31" s="3">
        <v>-4.5750000000000002</v>
      </c>
      <c r="H31" s="3">
        <v>-3.4359999999999999</v>
      </c>
      <c r="I31" s="3">
        <v>-9.3520000000000003</v>
      </c>
      <c r="J31" s="3">
        <v>-34.886000000000003</v>
      </c>
      <c r="K31" s="3">
        <v>-171.178</v>
      </c>
      <c r="L31" s="3">
        <v>-135.898</v>
      </c>
      <c r="M31" s="3">
        <v>-118.69799999999999</v>
      </c>
    </row>
    <row r="32" spans="3:13" x14ac:dyDescent="0.2">
      <c r="C32" s="3" t="s">
        <v>274</v>
      </c>
      <c r="D32" s="3">
        <v>-1.282</v>
      </c>
      <c r="E32" s="3">
        <v>-8.657</v>
      </c>
      <c r="F32" s="3">
        <v>5.1159999999999997</v>
      </c>
      <c r="G32" s="3">
        <v>48.201999999999998</v>
      </c>
      <c r="H32" s="3">
        <v>-34.58</v>
      </c>
      <c r="I32" s="3">
        <v>391.255</v>
      </c>
      <c r="J32" s="3">
        <v>0.96599999999999997</v>
      </c>
      <c r="K32" s="3">
        <v>10.432</v>
      </c>
      <c r="L32" s="3">
        <v>-1.1559999999999999</v>
      </c>
      <c r="M32" s="3">
        <v>4.7480000000000002</v>
      </c>
    </row>
    <row r="33" spans="3:13" x14ac:dyDescent="0.2">
      <c r="C33" s="3" t="s">
        <v>275</v>
      </c>
      <c r="D33" s="3" t="s">
        <v>276</v>
      </c>
      <c r="E33" s="3">
        <v>-321.89999999999998</v>
      </c>
      <c r="F33" s="3">
        <v>106.26600000000001</v>
      </c>
      <c r="G33" s="3">
        <v>-381.255</v>
      </c>
      <c r="H33" s="3">
        <v>-333.04</v>
      </c>
      <c r="I33" s="3" t="s">
        <v>277</v>
      </c>
      <c r="J33" s="3">
        <v>-659.22199999999998</v>
      </c>
      <c r="K33" s="3">
        <v>-547.09500000000003</v>
      </c>
      <c r="L33" s="3">
        <v>-27.408000000000001</v>
      </c>
      <c r="M33" s="3">
        <v>981.92499999999995</v>
      </c>
    </row>
    <row r="35" spans="3:13" x14ac:dyDescent="0.2">
      <c r="C35" s="3" t="s">
        <v>278</v>
      </c>
      <c r="D35" s="3">
        <v>215.39099999999999</v>
      </c>
      <c r="E35" s="3">
        <v>39.575000000000003</v>
      </c>
      <c r="F35" s="3">
        <v>63.831000000000003</v>
      </c>
      <c r="G35" s="3">
        <v>163.166</v>
      </c>
      <c r="H35" s="3">
        <v>62.286000000000001</v>
      </c>
      <c r="I35" s="3">
        <v>211.185</v>
      </c>
      <c r="J35" s="3">
        <v>84.724999999999994</v>
      </c>
      <c r="K35" s="3">
        <v>556.50400000000002</v>
      </c>
      <c r="L35" s="3">
        <v>366.49700000000001</v>
      </c>
      <c r="M35" s="3">
        <v>549.05399999999997</v>
      </c>
    </row>
    <row r="36" spans="3:13" x14ac:dyDescent="0.2">
      <c r="C36" s="3" t="s">
        <v>279</v>
      </c>
      <c r="D36" s="3">
        <v>3.0979999999999999</v>
      </c>
      <c r="E36" s="3">
        <v>1.502</v>
      </c>
      <c r="F36" s="3">
        <v>5.3390000000000004</v>
      </c>
      <c r="G36" s="3">
        <v>-7.3999999999999996E-2</v>
      </c>
      <c r="H36" s="3">
        <v>-1.5049999999999999</v>
      </c>
      <c r="I36" s="3">
        <v>2.0939999999999999</v>
      </c>
      <c r="J36" s="3">
        <v>-0.32300000000000001</v>
      </c>
      <c r="K36" s="3">
        <v>-3.456</v>
      </c>
      <c r="L36" s="3">
        <v>-7.7960000000000003</v>
      </c>
      <c r="M36" s="3">
        <v>7.1520000000000001</v>
      </c>
    </row>
    <row r="37" spans="3:13" x14ac:dyDescent="0.2">
      <c r="C37" s="3" t="s">
        <v>280</v>
      </c>
      <c r="D37" s="3">
        <v>-178.91399999999999</v>
      </c>
      <c r="E37" s="3">
        <v>22.754000000000001</v>
      </c>
      <c r="F37" s="3">
        <v>93.995999999999995</v>
      </c>
      <c r="G37" s="3">
        <v>-100.806</v>
      </c>
      <c r="H37" s="3">
        <v>150.404</v>
      </c>
      <c r="I37" s="3">
        <v>-128.554</v>
      </c>
      <c r="J37" s="3">
        <v>472.10199999999998</v>
      </c>
      <c r="K37" s="3">
        <v>-186.55099999999999</v>
      </c>
      <c r="L37" s="3">
        <v>190.35300000000001</v>
      </c>
      <c r="M37" s="3">
        <v>-185.30699999999999</v>
      </c>
    </row>
    <row r="38" spans="3:13" x14ac:dyDescent="0.2">
      <c r="C38" s="3" t="s">
        <v>281</v>
      </c>
      <c r="D38" s="3">
        <v>39.575000000000003</v>
      </c>
      <c r="E38" s="3">
        <v>63.831000000000003</v>
      </c>
      <c r="F38" s="3">
        <v>163.166</v>
      </c>
      <c r="G38" s="3">
        <v>62.286000000000001</v>
      </c>
      <c r="H38" s="3">
        <v>211.185</v>
      </c>
      <c r="I38" s="3">
        <v>84.724999999999994</v>
      </c>
      <c r="J38" s="3">
        <v>556.50400000000002</v>
      </c>
      <c r="K38" s="3">
        <v>366.49700000000001</v>
      </c>
      <c r="L38" s="3">
        <v>549.05399999999997</v>
      </c>
      <c r="M38" s="3">
        <v>370.899</v>
      </c>
    </row>
    <row r="40" spans="3:13" x14ac:dyDescent="0.2">
      <c r="C40" s="3" t="s">
        <v>282</v>
      </c>
      <c r="D40" s="3">
        <v>156.31200000000001</v>
      </c>
      <c r="E40" s="3">
        <v>357.52199999999999</v>
      </c>
      <c r="F40" s="3">
        <v>265.97399999999999</v>
      </c>
      <c r="G40" s="3">
        <v>300.42700000000002</v>
      </c>
      <c r="H40" s="3">
        <v>549.79300000000001</v>
      </c>
      <c r="I40" s="3">
        <v>228.66</v>
      </c>
      <c r="J40" s="3">
        <v>476.12799999999999</v>
      </c>
      <c r="K40" s="3">
        <v>433.82900000000001</v>
      </c>
      <c r="L40" s="3">
        <v>481.399</v>
      </c>
      <c r="M40" s="3">
        <v>495.62700000000001</v>
      </c>
    </row>
    <row r="41" spans="3:13" x14ac:dyDescent="0.2">
      <c r="C41" s="3" t="s">
        <v>283</v>
      </c>
      <c r="D41" s="3">
        <v>91.343000000000004</v>
      </c>
      <c r="E41" s="3">
        <v>122.62</v>
      </c>
      <c r="F41" s="3">
        <v>130.739</v>
      </c>
      <c r="G41" s="3">
        <v>133.90299999999999</v>
      </c>
      <c r="H41" s="3">
        <v>119.78100000000001</v>
      </c>
      <c r="I41" s="3">
        <v>174.65</v>
      </c>
      <c r="J41" s="3">
        <v>165.50700000000001</v>
      </c>
      <c r="K41" s="3">
        <v>153.434</v>
      </c>
      <c r="L41" s="3">
        <v>123.657</v>
      </c>
      <c r="M41" s="3">
        <v>161.01900000000001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61B2-21B4-4FC7-8C62-CC76ECBCB6FD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284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285</v>
      </c>
      <c r="D12" s="3">
        <v>48.36</v>
      </c>
      <c r="E12" s="3">
        <v>62.7</v>
      </c>
      <c r="F12" s="3">
        <v>66.41</v>
      </c>
      <c r="G12" s="3">
        <v>63.45</v>
      </c>
      <c r="H12" s="3">
        <v>93.45</v>
      </c>
      <c r="I12" s="3">
        <v>64.77</v>
      </c>
      <c r="J12" s="3">
        <v>104.64</v>
      </c>
      <c r="K12" s="3">
        <v>97.78</v>
      </c>
      <c r="L12" s="3">
        <v>116.01</v>
      </c>
      <c r="M12" s="3">
        <v>80.41</v>
      </c>
    </row>
    <row r="13" spans="3:13" ht="12.75" x14ac:dyDescent="0.2">
      <c r="C13" s="3" t="s">
        <v>286</v>
      </c>
      <c r="D13" s="3" t="s">
        <v>287</v>
      </c>
      <c r="E13" s="3" t="s">
        <v>288</v>
      </c>
      <c r="F13" s="3" t="s">
        <v>289</v>
      </c>
      <c r="G13" s="3" t="s">
        <v>290</v>
      </c>
      <c r="H13" s="3" t="s">
        <v>291</v>
      </c>
      <c r="I13" s="3" t="s">
        <v>292</v>
      </c>
      <c r="J13" s="3" t="s">
        <v>293</v>
      </c>
      <c r="K13" s="3" t="s">
        <v>294</v>
      </c>
      <c r="L13" s="3" t="s">
        <v>295</v>
      </c>
      <c r="M13" s="3" t="s">
        <v>296</v>
      </c>
    </row>
    <row r="14" spans="3:13" ht="12.75" x14ac:dyDescent="0.2"/>
    <row r="15" spans="3:13" ht="12.75" x14ac:dyDescent="0.2">
      <c r="C15" s="3" t="s">
        <v>297</v>
      </c>
      <c r="D15" s="3" t="s">
        <v>298</v>
      </c>
      <c r="E15" s="3" t="s">
        <v>299</v>
      </c>
      <c r="F15" s="3" t="s">
        <v>300</v>
      </c>
      <c r="G15" s="3" t="s">
        <v>301</v>
      </c>
      <c r="H15" s="3" t="s">
        <v>302</v>
      </c>
      <c r="I15" s="3" t="s">
        <v>303</v>
      </c>
      <c r="J15" s="3" t="s">
        <v>304</v>
      </c>
      <c r="K15" s="3" t="s">
        <v>305</v>
      </c>
      <c r="L15" s="3" t="s">
        <v>306</v>
      </c>
      <c r="M15" s="3" t="s">
        <v>307</v>
      </c>
    </row>
    <row r="16" spans="3:13" ht="12.75" x14ac:dyDescent="0.2">
      <c r="C16" s="3" t="s">
        <v>308</v>
      </c>
      <c r="D16" s="3" t="s">
        <v>298</v>
      </c>
      <c r="E16" s="3" t="s">
        <v>299</v>
      </c>
      <c r="F16" s="3" t="s">
        <v>300</v>
      </c>
      <c r="G16" s="3" t="s">
        <v>301</v>
      </c>
      <c r="H16" s="3" t="s">
        <v>302</v>
      </c>
      <c r="I16" s="3" t="s">
        <v>303</v>
      </c>
      <c r="J16" s="3" t="s">
        <v>304</v>
      </c>
      <c r="K16" s="3" t="s">
        <v>305</v>
      </c>
      <c r="L16" s="3" t="s">
        <v>306</v>
      </c>
      <c r="M16" s="3" t="s">
        <v>307</v>
      </c>
    </row>
    <row r="17" spans="3:13" ht="12.75" x14ac:dyDescent="0.2">
      <c r="C17" s="3" t="s">
        <v>309</v>
      </c>
      <c r="D17" s="3" t="s">
        <v>310</v>
      </c>
      <c r="E17" s="3" t="s">
        <v>311</v>
      </c>
      <c r="F17" s="3" t="s">
        <v>311</v>
      </c>
      <c r="G17" s="3" t="s">
        <v>312</v>
      </c>
      <c r="H17" s="3" t="s">
        <v>313</v>
      </c>
      <c r="I17" s="3" t="s">
        <v>310</v>
      </c>
      <c r="J17" s="3" t="s">
        <v>314</v>
      </c>
      <c r="K17" s="3" t="s">
        <v>313</v>
      </c>
      <c r="L17" s="3" t="s">
        <v>315</v>
      </c>
      <c r="M17" s="3" t="s">
        <v>312</v>
      </c>
    </row>
    <row r="18" spans="3:13" ht="12.75" x14ac:dyDescent="0.2">
      <c r="C18" s="3" t="s">
        <v>316</v>
      </c>
      <c r="D18" s="3" t="s">
        <v>317</v>
      </c>
      <c r="E18" s="3" t="s">
        <v>318</v>
      </c>
      <c r="F18" s="3" t="s">
        <v>319</v>
      </c>
      <c r="G18" s="3" t="s">
        <v>320</v>
      </c>
      <c r="H18" s="3" t="s">
        <v>317</v>
      </c>
      <c r="I18" s="3" t="s">
        <v>321</v>
      </c>
      <c r="J18" s="3" t="s">
        <v>318</v>
      </c>
      <c r="K18" s="3" t="s">
        <v>320</v>
      </c>
      <c r="L18" s="3" t="s">
        <v>322</v>
      </c>
      <c r="M18" s="3" t="s">
        <v>323</v>
      </c>
    </row>
    <row r="19" spans="3:13" ht="12.75" x14ac:dyDescent="0.2">
      <c r="C19" s="3" t="s">
        <v>324</v>
      </c>
      <c r="D19" s="3" t="s">
        <v>325</v>
      </c>
      <c r="E19" s="3" t="s">
        <v>326</v>
      </c>
      <c r="F19" s="3" t="s">
        <v>319</v>
      </c>
      <c r="G19" s="3" t="s">
        <v>327</v>
      </c>
      <c r="H19" s="3" t="s">
        <v>328</v>
      </c>
      <c r="I19" s="3" t="s">
        <v>321</v>
      </c>
      <c r="J19" s="3" t="s">
        <v>329</v>
      </c>
      <c r="K19" s="3" t="s">
        <v>330</v>
      </c>
      <c r="L19" s="3" t="s">
        <v>331</v>
      </c>
      <c r="M19" s="3" t="s">
        <v>320</v>
      </c>
    </row>
    <row r="20" spans="3:13" ht="12.75" x14ac:dyDescent="0.2">
      <c r="C20" s="3" t="s">
        <v>332</v>
      </c>
      <c r="D20" s="3" t="s">
        <v>333</v>
      </c>
      <c r="E20" s="3" t="s">
        <v>319</v>
      </c>
      <c r="F20" s="3" t="s">
        <v>334</v>
      </c>
      <c r="G20" s="3" t="s">
        <v>335</v>
      </c>
      <c r="H20" s="3" t="s">
        <v>336</v>
      </c>
      <c r="I20" s="3" t="s">
        <v>337</v>
      </c>
      <c r="J20" s="3" t="s">
        <v>338</v>
      </c>
      <c r="K20" s="3" t="s">
        <v>339</v>
      </c>
      <c r="L20" s="3" t="s">
        <v>340</v>
      </c>
      <c r="M20" s="3" t="s">
        <v>341</v>
      </c>
    </row>
    <row r="21" spans="3:13" ht="12.75" x14ac:dyDescent="0.2">
      <c r="C21" s="3" t="s">
        <v>342</v>
      </c>
      <c r="D21" s="3" t="s">
        <v>343</v>
      </c>
      <c r="E21" s="3" t="s">
        <v>344</v>
      </c>
      <c r="F21" s="3" t="s">
        <v>345</v>
      </c>
      <c r="G21" s="3" t="s">
        <v>344</v>
      </c>
      <c r="H21" s="3" t="s">
        <v>346</v>
      </c>
      <c r="I21" s="3" t="s">
        <v>343</v>
      </c>
      <c r="J21" s="3" t="s">
        <v>344</v>
      </c>
      <c r="K21" s="3" t="s">
        <v>345</v>
      </c>
      <c r="L21" s="3" t="s">
        <v>347</v>
      </c>
      <c r="M21" s="3" t="s">
        <v>348</v>
      </c>
    </row>
    <row r="22" spans="3:13" ht="12.75" x14ac:dyDescent="0.2">
      <c r="C22" s="3" t="s">
        <v>349</v>
      </c>
      <c r="D22" s="3" t="s">
        <v>350</v>
      </c>
      <c r="E22" s="3" t="s">
        <v>351</v>
      </c>
      <c r="F22" s="3" t="s">
        <v>351</v>
      </c>
      <c r="G22" s="3" t="s">
        <v>352</v>
      </c>
      <c r="H22" s="3" t="s">
        <v>353</v>
      </c>
      <c r="I22" s="3" t="s">
        <v>350</v>
      </c>
      <c r="J22" s="3" t="s">
        <v>354</v>
      </c>
      <c r="K22" s="3" t="s">
        <v>350</v>
      </c>
      <c r="L22" s="3" t="s">
        <v>355</v>
      </c>
      <c r="M22" s="3" t="s">
        <v>351</v>
      </c>
    </row>
    <row r="23" spans="3:13" ht="12.75" x14ac:dyDescent="0.2"/>
    <row r="24" spans="3:13" ht="12.75" x14ac:dyDescent="0.2">
      <c r="C24" s="3" t="s">
        <v>356</v>
      </c>
      <c r="D24" s="3" t="s">
        <v>357</v>
      </c>
      <c r="E24" s="3" t="s">
        <v>358</v>
      </c>
      <c r="F24" s="3" t="s">
        <v>319</v>
      </c>
      <c r="G24" s="3" t="s">
        <v>359</v>
      </c>
      <c r="H24" s="3" t="s">
        <v>360</v>
      </c>
      <c r="I24" s="3" t="s">
        <v>361</v>
      </c>
      <c r="J24" s="3" t="s">
        <v>362</v>
      </c>
      <c r="K24" s="3" t="s">
        <v>357</v>
      </c>
      <c r="L24" s="3" t="s">
        <v>318</v>
      </c>
      <c r="M24" s="3" t="s">
        <v>363</v>
      </c>
    </row>
    <row r="25" spans="3:13" ht="12.75" x14ac:dyDescent="0.2">
      <c r="C25" s="3" t="s">
        <v>364</v>
      </c>
      <c r="D25" s="3" t="s">
        <v>365</v>
      </c>
      <c r="E25" s="3" t="s">
        <v>366</v>
      </c>
      <c r="F25" s="3" t="s">
        <v>367</v>
      </c>
      <c r="G25" s="3" t="s">
        <v>368</v>
      </c>
      <c r="H25" s="3" t="s">
        <v>351</v>
      </c>
      <c r="I25" s="3" t="s">
        <v>346</v>
      </c>
      <c r="J25" s="3" t="s">
        <v>369</v>
      </c>
      <c r="K25" s="3" t="s">
        <v>366</v>
      </c>
      <c r="L25" s="3" t="s">
        <v>370</v>
      </c>
      <c r="M25" s="3" t="s">
        <v>344</v>
      </c>
    </row>
    <row r="26" spans="3:13" ht="12.75" x14ac:dyDescent="0.2">
      <c r="C26" s="3" t="s">
        <v>371</v>
      </c>
      <c r="D26" s="3" t="s">
        <v>372</v>
      </c>
      <c r="E26" s="3" t="s">
        <v>373</v>
      </c>
      <c r="F26" s="3" t="s">
        <v>374</v>
      </c>
      <c r="G26" s="3" t="s">
        <v>375</v>
      </c>
      <c r="H26" s="3" t="s">
        <v>376</v>
      </c>
      <c r="I26" s="3" t="s">
        <v>377</v>
      </c>
      <c r="J26" s="3" t="s">
        <v>378</v>
      </c>
      <c r="K26" s="3" t="s">
        <v>379</v>
      </c>
      <c r="L26" s="3" t="s">
        <v>380</v>
      </c>
      <c r="M26" s="3" t="s">
        <v>381</v>
      </c>
    </row>
    <row r="27" spans="3:13" ht="12.75" x14ac:dyDescent="0.2">
      <c r="C27" s="3" t="s">
        <v>382</v>
      </c>
      <c r="D27" s="3" t="s">
        <v>347</v>
      </c>
      <c r="E27" s="3" t="s">
        <v>383</v>
      </c>
      <c r="F27" s="3" t="s">
        <v>383</v>
      </c>
      <c r="G27" s="3" t="s">
        <v>344</v>
      </c>
      <c r="H27" s="3" t="s">
        <v>366</v>
      </c>
      <c r="I27" s="3" t="s">
        <v>347</v>
      </c>
      <c r="J27" s="3" t="s">
        <v>368</v>
      </c>
      <c r="K27" s="3" t="s">
        <v>384</v>
      </c>
      <c r="L27" s="3" t="s">
        <v>368</v>
      </c>
      <c r="M27" s="3" t="s">
        <v>345</v>
      </c>
    </row>
    <row r="28" spans="3:13" ht="12.75" x14ac:dyDescent="0.2"/>
    <row r="29" spans="3:13" ht="12.75" x14ac:dyDescent="0.2">
      <c r="C29" s="3" t="s">
        <v>385</v>
      </c>
      <c r="D29" s="3">
        <v>4.7</v>
      </c>
      <c r="E29" s="3">
        <v>5</v>
      </c>
      <c r="F29" s="3">
        <v>4.9000000000000004</v>
      </c>
      <c r="G29" s="3">
        <v>4.7</v>
      </c>
      <c r="H29" s="3">
        <v>5.0999999999999996</v>
      </c>
      <c r="I29" s="3">
        <v>5.6</v>
      </c>
      <c r="J29" s="3">
        <v>7.5</v>
      </c>
      <c r="K29" s="3">
        <v>7.4</v>
      </c>
      <c r="L29" s="3">
        <v>6.7</v>
      </c>
      <c r="M29" s="3">
        <v>5.8</v>
      </c>
    </row>
    <row r="30" spans="3:13" ht="12.75" x14ac:dyDescent="0.2">
      <c r="C30" s="3" t="s">
        <v>386</v>
      </c>
      <c r="D30" s="3">
        <v>4</v>
      </c>
      <c r="E30" s="3">
        <v>7</v>
      </c>
      <c r="F30" s="3">
        <v>5</v>
      </c>
      <c r="G30" s="3">
        <v>5</v>
      </c>
      <c r="H30" s="3">
        <v>8</v>
      </c>
      <c r="I30" s="3">
        <v>5</v>
      </c>
      <c r="J30" s="3">
        <v>8</v>
      </c>
      <c r="K30" s="3">
        <v>7</v>
      </c>
      <c r="L30" s="3">
        <v>6</v>
      </c>
      <c r="M30" s="3">
        <v>4</v>
      </c>
    </row>
    <row r="31" spans="3:13" ht="12.75" x14ac:dyDescent="0.2">
      <c r="C31" s="3" t="s">
        <v>387</v>
      </c>
      <c r="D31" s="3">
        <v>0</v>
      </c>
      <c r="E31" s="3">
        <v>1.2</v>
      </c>
      <c r="F31" s="3">
        <v>1.4</v>
      </c>
      <c r="G31" s="3">
        <v>1.56</v>
      </c>
      <c r="H31" s="3">
        <v>1.72</v>
      </c>
      <c r="I31" s="3">
        <v>1.9</v>
      </c>
      <c r="J31" s="3">
        <v>2.1</v>
      </c>
      <c r="K31" s="3">
        <v>2.3199999999999998</v>
      </c>
      <c r="L31" s="3">
        <v>2.56</v>
      </c>
      <c r="M31" s="3">
        <v>2.82</v>
      </c>
    </row>
    <row r="32" spans="3:13" ht="12.75" x14ac:dyDescent="0.2">
      <c r="C32" s="3" t="s">
        <v>388</v>
      </c>
      <c r="D32" s="3" t="s">
        <v>389</v>
      </c>
      <c r="E32" s="3" t="s">
        <v>390</v>
      </c>
      <c r="F32" s="3" t="s">
        <v>391</v>
      </c>
      <c r="G32" s="3" t="s">
        <v>392</v>
      </c>
      <c r="H32" s="3" t="s">
        <v>393</v>
      </c>
      <c r="I32" s="3" t="s">
        <v>394</v>
      </c>
      <c r="J32" s="3" t="s">
        <v>182</v>
      </c>
      <c r="K32" s="3" t="s">
        <v>391</v>
      </c>
      <c r="L32" s="3" t="s">
        <v>179</v>
      </c>
      <c r="M32" s="3" t="s">
        <v>395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5A29-5A7F-4F35-B191-BACB9E5C0E4E}">
  <dimension ref="A3:BJ22"/>
  <sheetViews>
    <sheetView showGridLines="0" tabSelected="1" topLeftCell="W1" workbookViewId="0">
      <selection activeCell="AM22" sqref="AM22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396</v>
      </c>
      <c r="C3" s="9"/>
      <c r="D3" s="9"/>
      <c r="E3" s="9"/>
      <c r="F3" s="9"/>
      <c r="H3" s="9" t="s">
        <v>397</v>
      </c>
      <c r="I3" s="9"/>
      <c r="J3" s="9"/>
      <c r="K3" s="9"/>
      <c r="L3" s="9"/>
      <c r="N3" s="11" t="s">
        <v>398</v>
      </c>
      <c r="O3" s="11"/>
      <c r="P3" s="11"/>
      <c r="Q3" s="11"/>
      <c r="R3" s="11"/>
      <c r="S3" s="11"/>
      <c r="T3" s="11"/>
      <c r="V3" s="9" t="s">
        <v>399</v>
      </c>
      <c r="W3" s="9"/>
      <c r="X3" s="9"/>
      <c r="Y3" s="9"/>
      <c r="AA3" s="9" t="s">
        <v>400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401</v>
      </c>
      <c r="C4" s="15" t="s">
        <v>402</v>
      </c>
      <c r="D4" s="14" t="s">
        <v>403</v>
      </c>
      <c r="E4" s="15" t="s">
        <v>404</v>
      </c>
      <c r="F4" s="14" t="s">
        <v>405</v>
      </c>
      <c r="H4" s="16" t="s">
        <v>406</v>
      </c>
      <c r="I4" s="17" t="s">
        <v>407</v>
      </c>
      <c r="J4" s="16" t="s">
        <v>408</v>
      </c>
      <c r="K4" s="17" t="s">
        <v>409</v>
      </c>
      <c r="L4" s="16" t="s">
        <v>410</v>
      </c>
      <c r="N4" s="18" t="s">
        <v>411</v>
      </c>
      <c r="O4" s="19" t="s">
        <v>412</v>
      </c>
      <c r="P4" s="18" t="s">
        <v>413</v>
      </c>
      <c r="Q4" s="19" t="s">
        <v>414</v>
      </c>
      <c r="R4" s="18" t="s">
        <v>415</v>
      </c>
      <c r="S4" s="19" t="s">
        <v>416</v>
      </c>
      <c r="T4" s="18" t="s">
        <v>417</v>
      </c>
      <c r="V4" s="19" t="s">
        <v>418</v>
      </c>
      <c r="W4" s="18" t="s">
        <v>419</v>
      </c>
      <c r="X4" s="19" t="s">
        <v>420</v>
      </c>
      <c r="Y4" s="18" t="s">
        <v>421</v>
      </c>
      <c r="AA4" s="20" t="s">
        <v>233</v>
      </c>
      <c r="AB4" s="21" t="s">
        <v>309</v>
      </c>
      <c r="AC4" s="20" t="s">
        <v>316</v>
      </c>
      <c r="AD4" s="21" t="s">
        <v>332</v>
      </c>
      <c r="AE4" s="20" t="s">
        <v>342</v>
      </c>
      <c r="AF4" s="21" t="s">
        <v>349</v>
      </c>
      <c r="AG4" s="20" t="s">
        <v>356</v>
      </c>
      <c r="AH4" s="21" t="s">
        <v>364</v>
      </c>
      <c r="AI4" s="20" t="s">
        <v>387</v>
      </c>
      <c r="AJ4" s="22"/>
      <c r="AK4" s="21" t="s">
        <v>385</v>
      </c>
      <c r="AL4" s="20" t="s">
        <v>386</v>
      </c>
    </row>
    <row r="5" spans="1:62" ht="63" x14ac:dyDescent="0.2">
      <c r="A5" s="23" t="s">
        <v>422</v>
      </c>
      <c r="B5" s="18" t="s">
        <v>423</v>
      </c>
      <c r="C5" s="24" t="s">
        <v>424</v>
      </c>
      <c r="D5" s="25" t="s">
        <v>425</v>
      </c>
      <c r="E5" s="19" t="s">
        <v>426</v>
      </c>
      <c r="F5" s="18" t="s">
        <v>423</v>
      </c>
      <c r="H5" s="19" t="s">
        <v>427</v>
      </c>
      <c r="I5" s="18" t="s">
        <v>428</v>
      </c>
      <c r="J5" s="19" t="s">
        <v>429</v>
      </c>
      <c r="K5" s="18" t="s">
        <v>430</v>
      </c>
      <c r="L5" s="19" t="s">
        <v>431</v>
      </c>
      <c r="N5" s="18" t="s">
        <v>432</v>
      </c>
      <c r="O5" s="19" t="s">
        <v>433</v>
      </c>
      <c r="P5" s="18" t="s">
        <v>434</v>
      </c>
      <c r="Q5" s="19" t="s">
        <v>435</v>
      </c>
      <c r="R5" s="18" t="s">
        <v>436</v>
      </c>
      <c r="S5" s="19" t="s">
        <v>437</v>
      </c>
      <c r="T5" s="18" t="s">
        <v>438</v>
      </c>
      <c r="V5" s="19" t="s">
        <v>439</v>
      </c>
      <c r="W5" s="18" t="s">
        <v>440</v>
      </c>
      <c r="X5" s="19" t="s">
        <v>441</v>
      </c>
      <c r="Y5" s="18" t="s">
        <v>442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0.41333616780045357</v>
      </c>
      <c r="C7" s="31">
        <f>(sheet!D18-sheet!D15)/sheet!D35</f>
        <v>0.41333616780045357</v>
      </c>
      <c r="D7" s="31">
        <f>sheet!D12/sheet!D35</f>
        <v>0.10386484840849922</v>
      </c>
      <c r="E7" s="31">
        <f>Sheet2!D20/sheet!D35</f>
        <v>1.4303823381204332</v>
      </c>
      <c r="F7" s="31">
        <f>sheet!D18/sheet!D35</f>
        <v>0.41333616780045357</v>
      </c>
      <c r="G7" s="29"/>
      <c r="H7" s="32">
        <f>Sheet1!D33/sheet!D51</f>
        <v>0.13767927085350054</v>
      </c>
      <c r="I7" s="32">
        <f>Sheet1!D33/Sheet1!D12</f>
        <v>0.1092459169046823</v>
      </c>
      <c r="J7" s="32">
        <f>Sheet1!D12/sheet!D27</f>
        <v>0.32868453050379948</v>
      </c>
      <c r="K7" s="32">
        <f>Sheet1!D30/sheet!D27</f>
        <v>3.5907442907272588E-2</v>
      </c>
      <c r="L7" s="32">
        <f>Sheet1!D38</f>
        <v>3.8</v>
      </c>
      <c r="M7" s="29"/>
      <c r="N7" s="32">
        <f>sheet!D40/sheet!D27</f>
        <v>0.73919499511672759</v>
      </c>
      <c r="O7" s="32">
        <f>sheet!D51/sheet!D27</f>
        <v>0.26080500488327241</v>
      </c>
      <c r="P7" s="32">
        <f>sheet!D40/sheet!D51</f>
        <v>2.8342822464145829</v>
      </c>
      <c r="Q7" s="31">
        <f>Sheet1!D24/Sheet1!D26</f>
        <v>-3.0131926550319861</v>
      </c>
      <c r="R7" s="31">
        <f>ABS(Sheet2!D20/(Sheet1!D26+Sheet2!D30))</f>
        <v>0.61584860120184315</v>
      </c>
      <c r="S7" s="31">
        <f>sheet!D40/Sheet1!D43</f>
        <v>4.8753155728728377</v>
      </c>
      <c r="T7" s="31">
        <f>Sheet2!D20/sheet!D40</f>
        <v>0.14318738734052303</v>
      </c>
      <c r="V7" s="31" t="e">
        <f>ABS(Sheet1!D15/sheet!D15)</f>
        <v>#DIV/0!</v>
      </c>
      <c r="W7" s="31">
        <f>Sheet1!D12/sheet!D14</f>
        <v>21.431758895783208</v>
      </c>
      <c r="X7" s="31">
        <f>Sheet1!D12/sheet!D27</f>
        <v>0.32868453050379948</v>
      </c>
      <c r="Y7" s="31">
        <f>Sheet1!D12/(sheet!D18-sheet!D35)</f>
        <v>-7.5714368795658809</v>
      </c>
      <c r="AA7" s="17">
        <f>Sheet1!D43</f>
        <v>780.72299999999996</v>
      </c>
      <c r="AB7" s="17" t="str">
        <f>Sheet3!D17</f>
        <v>7.4x</v>
      </c>
      <c r="AC7" s="17" t="str">
        <f>Sheet3!D18</f>
        <v>13.7x</v>
      </c>
      <c r="AD7" s="17" t="str">
        <f>Sheet3!D20</f>
        <v>20.7x</v>
      </c>
      <c r="AE7" s="17" t="str">
        <f>Sheet3!D21</f>
        <v>1.2x</v>
      </c>
      <c r="AF7" s="17" t="str">
        <f>Sheet3!D22</f>
        <v>3.4x</v>
      </c>
      <c r="AG7" s="17" t="str">
        <f>Sheet3!D24</f>
        <v>12.6x</v>
      </c>
      <c r="AH7" s="17" t="str">
        <f>Sheet3!D25</f>
        <v>1.8x</v>
      </c>
      <c r="AI7" s="17">
        <f>Sheet3!D31</f>
        <v>0</v>
      </c>
      <c r="AK7" s="17">
        <f>Sheet3!D29</f>
        <v>4.7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0.42428167813930268</v>
      </c>
      <c r="C8" s="34">
        <f>(sheet!E18-sheet!E15)/sheet!E35</f>
        <v>0.42428167813930268</v>
      </c>
      <c r="D8" s="34">
        <f>sheet!E12/sheet!E35</f>
        <v>0.13735101532290864</v>
      </c>
      <c r="E8" s="34">
        <f>Sheet2!E20/sheet!E35</f>
        <v>1.6318499598690852</v>
      </c>
      <c r="F8" s="34">
        <f>sheet!E18/sheet!E35</f>
        <v>0.42428167813930268</v>
      </c>
      <c r="G8" s="29"/>
      <c r="H8" s="35">
        <f>Sheet1!E33/sheet!E51</f>
        <v>0.13886303120955593</v>
      </c>
      <c r="I8" s="35">
        <f>Sheet1!E33/Sheet1!E12</f>
        <v>0.10753849242474421</v>
      </c>
      <c r="J8" s="35">
        <f>Sheet1!E12/sheet!E27</f>
        <v>0.37643766860382072</v>
      </c>
      <c r="K8" s="35">
        <f>Sheet1!E30/sheet!E27</f>
        <v>4.0481539373540348E-2</v>
      </c>
      <c r="L8" s="35">
        <f>Sheet1!E38</f>
        <v>4.3</v>
      </c>
      <c r="M8" s="29"/>
      <c r="N8" s="35">
        <f>sheet!E40/sheet!E27</f>
        <v>0.70847864243687497</v>
      </c>
      <c r="O8" s="35">
        <f>sheet!E51/sheet!E27</f>
        <v>0.29152135756312503</v>
      </c>
      <c r="P8" s="35">
        <f>sheet!E40/sheet!E51</f>
        <v>2.4302804033267562</v>
      </c>
      <c r="Q8" s="34">
        <f>Sheet1!E24/Sheet1!E26</f>
        <v>-3.0760213115790807</v>
      </c>
      <c r="R8" s="34">
        <f>ABS(Sheet2!E20/(Sheet1!E26+Sheet2!E30))</f>
        <v>1.3449675094350331</v>
      </c>
      <c r="S8" s="34">
        <f>sheet!E40/Sheet1!E43</f>
        <v>4.1030461506430242</v>
      </c>
      <c r="T8" s="34">
        <f>Sheet2!E20/sheet!E40</f>
        <v>0.20689431275806613</v>
      </c>
      <c r="U8" s="12"/>
      <c r="V8" s="34" t="e">
        <f>ABS(Sheet1!E15/sheet!E15)</f>
        <v>#DIV/0!</v>
      </c>
      <c r="W8" s="34">
        <f>Sheet1!E12/sheet!E14</f>
        <v>23.205221079722143</v>
      </c>
      <c r="X8" s="34">
        <f>Sheet1!E12/sheet!E27</f>
        <v>0.37643766860382072</v>
      </c>
      <c r="Y8" s="34">
        <f>Sheet1!E12/(sheet!E18-sheet!E35)</f>
        <v>-7.279271770452957</v>
      </c>
      <c r="Z8" s="12"/>
      <c r="AA8" s="36">
        <f>Sheet1!E43</f>
        <v>893.35699999999997</v>
      </c>
      <c r="AB8" s="36" t="str">
        <f>Sheet3!E17</f>
        <v>6.6x</v>
      </c>
      <c r="AC8" s="36" t="str">
        <f>Sheet3!E18</f>
        <v>13.8x</v>
      </c>
      <c r="AD8" s="36" t="str">
        <f>Sheet3!E20</f>
        <v>13.3x</v>
      </c>
      <c r="AE8" s="36" t="str">
        <f>Sheet3!E21</f>
        <v>1.4x</v>
      </c>
      <c r="AF8" s="36" t="str">
        <f>Sheet3!E22</f>
        <v>3.0x</v>
      </c>
      <c r="AG8" s="36" t="str">
        <f>Sheet3!E24</f>
        <v>16.2x</v>
      </c>
      <c r="AH8" s="36" t="str">
        <f>Sheet3!E25</f>
        <v>2.1x</v>
      </c>
      <c r="AI8" s="36">
        <f>Sheet3!E31</f>
        <v>1.2</v>
      </c>
      <c r="AK8" s="36">
        <f>Sheet3!E29</f>
        <v>5</v>
      </c>
      <c r="AL8" s="36">
        <f>Sheet3!E30</f>
        <v>7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0.50218022554057318</v>
      </c>
      <c r="C9" s="31">
        <f>(sheet!F18-sheet!F15)/sheet!F35</f>
        <v>0.50218022554057318</v>
      </c>
      <c r="D9" s="31">
        <f>sheet!F12/sheet!F35</f>
        <v>0.22507983584508742</v>
      </c>
      <c r="E9" s="31">
        <f>Sheet2!F20/sheet!F35</f>
        <v>0.95033831085974418</v>
      </c>
      <c r="F9" s="31">
        <f>sheet!F18/sheet!F35</f>
        <v>0.50218022554057318</v>
      </c>
      <c r="G9" s="29"/>
      <c r="H9" s="32">
        <f>Sheet1!F33/sheet!F51</f>
        <v>0.14653445307827526</v>
      </c>
      <c r="I9" s="32">
        <f>Sheet1!F33/Sheet1!F12</f>
        <v>0.12614299501398707</v>
      </c>
      <c r="J9" s="32">
        <f>Sheet1!F12/sheet!F27</f>
        <v>0.33975774679175624</v>
      </c>
      <c r="K9" s="32">
        <f>Sheet1!F30/sheet!F27</f>
        <v>4.2858059759515989E-2</v>
      </c>
      <c r="L9" s="32">
        <f>Sheet1!F38</f>
        <v>5.27</v>
      </c>
      <c r="M9" s="29"/>
      <c r="N9" s="32">
        <f>sheet!F40/sheet!F27</f>
        <v>0.70752230032467367</v>
      </c>
      <c r="O9" s="32">
        <f>sheet!F51/sheet!F27</f>
        <v>0.29247769967532633</v>
      </c>
      <c r="P9" s="32">
        <f>sheet!F40/sheet!F51</f>
        <v>2.4190640897069424</v>
      </c>
      <c r="Q9" s="31">
        <f>Sheet1!F24/Sheet1!F26</f>
        <v>-3.5097189151953518</v>
      </c>
      <c r="R9" s="31">
        <f>ABS(Sheet2!F20/(Sheet1!F26+Sheet2!F30))</f>
        <v>4.0707406138101367</v>
      </c>
      <c r="S9" s="31">
        <f>sheet!F40/Sheet1!F43</f>
        <v>4.5563354567347583</v>
      </c>
      <c r="T9" s="31">
        <f>Sheet2!F20/sheet!F40</f>
        <v>0.16190677183385641</v>
      </c>
      <c r="V9" s="31" t="e">
        <f>ABS(Sheet1!F15/sheet!F15)</f>
        <v>#DIV/0!</v>
      </c>
      <c r="W9" s="31">
        <f>Sheet1!F12/sheet!F14</f>
        <v>23.47937398018983</v>
      </c>
      <c r="X9" s="31">
        <f>Sheet1!F12/sheet!F27</f>
        <v>0.33975774679175624</v>
      </c>
      <c r="Y9" s="31">
        <f>Sheet1!F12/(sheet!F18-sheet!F35)</f>
        <v>-5.6620058634124186</v>
      </c>
      <c r="AA9" s="17">
        <f>Sheet1!F43</f>
        <v>933.87900000000002</v>
      </c>
      <c r="AB9" s="17" t="str">
        <f>Sheet3!F17</f>
        <v>6.6x</v>
      </c>
      <c r="AC9" s="17" t="str">
        <f>Sheet3!F18</f>
        <v>13.3x</v>
      </c>
      <c r="AD9" s="17" t="str">
        <f>Sheet3!F20</f>
        <v>16.5x</v>
      </c>
      <c r="AE9" s="17" t="str">
        <f>Sheet3!F21</f>
        <v>1.3x</v>
      </c>
      <c r="AF9" s="17" t="str">
        <f>Sheet3!F22</f>
        <v>3.0x</v>
      </c>
      <c r="AG9" s="17" t="str">
        <f>Sheet3!F24</f>
        <v>13.3x</v>
      </c>
      <c r="AH9" s="17" t="str">
        <f>Sheet3!F25</f>
        <v>1.9x</v>
      </c>
      <c r="AI9" s="17">
        <f>Sheet3!F31</f>
        <v>1.4</v>
      </c>
      <c r="AK9" s="17">
        <f>Sheet3!F29</f>
        <v>4.9000000000000004</v>
      </c>
      <c r="AL9" s="17">
        <f>Sheet3!F30</f>
        <v>5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0.43721564771791832</v>
      </c>
      <c r="C10" s="34">
        <f>(sheet!G18-sheet!G15)/sheet!G35</f>
        <v>0.43721564771791832</v>
      </c>
      <c r="D10" s="34">
        <f>sheet!G12/sheet!G35</f>
        <v>0.13113311423777271</v>
      </c>
      <c r="E10" s="34">
        <f>Sheet2!G20/sheet!G35</f>
        <v>1.5688308844737602</v>
      </c>
      <c r="F10" s="34">
        <f>sheet!G18/sheet!G35</f>
        <v>0.43721564771791832</v>
      </c>
      <c r="G10" s="29"/>
      <c r="H10" s="35">
        <f>Sheet1!G33/sheet!G51</f>
        <v>-0.13742005848186301</v>
      </c>
      <c r="I10" s="35">
        <f>Sheet1!G33/Sheet1!G12</f>
        <v>-8.7139253791904875E-2</v>
      </c>
      <c r="J10" s="35">
        <f>Sheet1!G12/sheet!G27</f>
        <v>0.40803438954378468</v>
      </c>
      <c r="K10" s="35">
        <f>Sheet1!G30/sheet!G27</f>
        <v>-3.5555812226280827E-2</v>
      </c>
      <c r="L10" s="35">
        <f>Sheet1!G38</f>
        <v>-3.87</v>
      </c>
      <c r="M10" s="29"/>
      <c r="N10" s="35">
        <f>sheet!G40/sheet!G27</f>
        <v>0.74126184620294311</v>
      </c>
      <c r="O10" s="35">
        <f>sheet!G51/sheet!G27</f>
        <v>0.25873815379705695</v>
      </c>
      <c r="P10" s="35">
        <f>sheet!G40/sheet!G51</f>
        <v>2.8649112445331779</v>
      </c>
      <c r="Q10" s="34">
        <f>Sheet1!G24/Sheet1!G26</f>
        <v>-8.9738068795660417E-2</v>
      </c>
      <c r="R10" s="34">
        <f>ABS(Sheet2!G20/(Sheet1!G26+Sheet2!G30))</f>
        <v>1.550021112976264</v>
      </c>
      <c r="S10" s="34">
        <f>sheet!G40/Sheet1!G43</f>
        <v>4.0198668156660897</v>
      </c>
      <c r="T10" s="34">
        <f>Sheet2!G20/sheet!G40</f>
        <v>0.18849103060859518</v>
      </c>
      <c r="U10" s="12"/>
      <c r="V10" s="34" t="e">
        <f>ABS(Sheet1!G15/sheet!G15)</f>
        <v>#DIV/0!</v>
      </c>
      <c r="W10" s="34">
        <f>Sheet1!G12/sheet!G14</f>
        <v>24.081768383776904</v>
      </c>
      <c r="X10" s="34">
        <f>Sheet1!G12/sheet!G27</f>
        <v>0.40803438954378468</v>
      </c>
      <c r="Y10" s="34">
        <f>Sheet1!G12/(sheet!G18-sheet!G35)</f>
        <v>-8.1408274195418855</v>
      </c>
      <c r="Z10" s="12"/>
      <c r="AA10" s="36">
        <f>Sheet1!G43</f>
        <v>983.44899999999996</v>
      </c>
      <c r="AB10" s="36" t="str">
        <f>Sheet3!G17</f>
        <v>6.2x</v>
      </c>
      <c r="AC10" s="36" t="str">
        <f>Sheet3!G18</f>
        <v>12.7x</v>
      </c>
      <c r="AD10" s="36" t="str">
        <f>Sheet3!G20</f>
        <v>13.4x</v>
      </c>
      <c r="AE10" s="36" t="str">
        <f>Sheet3!G21</f>
        <v>1.4x</v>
      </c>
      <c r="AF10" s="36" t="str">
        <f>Sheet3!G22</f>
        <v>2.8x</v>
      </c>
      <c r="AG10" s="36" t="str">
        <f>Sheet3!G24</f>
        <v>-16.7x</v>
      </c>
      <c r="AH10" s="36" t="str">
        <f>Sheet3!G25</f>
        <v>2.2x</v>
      </c>
      <c r="AI10" s="36">
        <f>Sheet3!G31</f>
        <v>1.56</v>
      </c>
      <c r="AK10" s="36">
        <f>Sheet3!G29</f>
        <v>4.7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0.57286756605443279</v>
      </c>
      <c r="C11" s="31">
        <f>(sheet!H18-sheet!H15)/sheet!H35</f>
        <v>0.57286756605443279</v>
      </c>
      <c r="D11" s="31">
        <f>sheet!H12/sheet!H35</f>
        <v>0.317833342363331</v>
      </c>
      <c r="E11" s="31">
        <f>Sheet2!H20/sheet!H35</f>
        <v>1.4397684106602133</v>
      </c>
      <c r="F11" s="31">
        <f>sheet!H18/sheet!H35</f>
        <v>0.57286756605443279</v>
      </c>
      <c r="G11" s="29"/>
      <c r="H11" s="32">
        <f>Sheet1!H33/sheet!H51</f>
        <v>0.18710134080175481</v>
      </c>
      <c r="I11" s="32">
        <f>Sheet1!H33/Sheet1!H12</f>
        <v>0.13437136117324419</v>
      </c>
      <c r="J11" s="32">
        <f>Sheet1!H12/sheet!H27</f>
        <v>0.41635990711206011</v>
      </c>
      <c r="K11" s="32">
        <f>Sheet1!H30/sheet!H27</f>
        <v>5.5946847456613033E-2</v>
      </c>
      <c r="L11" s="32">
        <f>Sheet1!H38</f>
        <v>6.08</v>
      </c>
      <c r="M11" s="29"/>
      <c r="N11" s="32">
        <f>sheet!H40/sheet!H27</f>
        <v>0.70098104472756229</v>
      </c>
      <c r="O11" s="32">
        <f>sheet!H51/sheet!H27</f>
        <v>0.29901895527243766</v>
      </c>
      <c r="P11" s="32">
        <f>sheet!H40/sheet!H51</f>
        <v>2.3442695935075255</v>
      </c>
      <c r="Q11" s="31">
        <f>Sheet1!H24/Sheet1!H26</f>
        <v>-4.2092070826197938</v>
      </c>
      <c r="R11" s="31">
        <f>ABS(Sheet2!H20/(Sheet1!H26+Sheet2!H30))</f>
        <v>2.8628710797222885</v>
      </c>
      <c r="S11" s="31">
        <f>sheet!H40/Sheet1!H43</f>
        <v>3.721314778603829</v>
      </c>
      <c r="T11" s="31">
        <f>Sheet2!H20/sheet!H40</f>
        <v>0.25516888928127801</v>
      </c>
      <c r="V11" s="31" t="e">
        <f>ABS(Sheet1!H15/sheet!H15)</f>
        <v>#DIV/0!</v>
      </c>
      <c r="W11" s="31">
        <f>Sheet1!H12/sheet!H14</f>
        <v>26.671110152946955</v>
      </c>
      <c r="X11" s="31">
        <f>Sheet1!H12/sheet!H27</f>
        <v>0.41635990711206011</v>
      </c>
      <c r="Y11" s="31">
        <f>Sheet1!H12/(sheet!H18-sheet!H35)</f>
        <v>-7.8463015619659702</v>
      </c>
      <c r="AA11" s="17" t="str">
        <f>Sheet1!H43</f>
        <v>1,007.47</v>
      </c>
      <c r="AB11" s="17" t="str">
        <f>Sheet3!H17</f>
        <v>7.2x</v>
      </c>
      <c r="AC11" s="17" t="str">
        <f>Sheet3!H18</f>
        <v>13.7x</v>
      </c>
      <c r="AD11" s="17" t="str">
        <f>Sheet3!H20</f>
        <v>12.1x</v>
      </c>
      <c r="AE11" s="17" t="str">
        <f>Sheet3!H21</f>
        <v>1.7x</v>
      </c>
      <c r="AF11" s="17" t="str">
        <f>Sheet3!H22</f>
        <v>3.3x</v>
      </c>
      <c r="AG11" s="17" t="str">
        <f>Sheet3!H24</f>
        <v>15.2x</v>
      </c>
      <c r="AH11" s="17" t="str">
        <f>Sheet3!H25</f>
        <v>3.0x</v>
      </c>
      <c r="AI11" s="17">
        <f>Sheet3!H31</f>
        <v>1.72</v>
      </c>
      <c r="AK11" s="17">
        <f>Sheet3!H29</f>
        <v>5.0999999999999996</v>
      </c>
      <c r="AL11" s="17">
        <f>Sheet3!H30</f>
        <v>8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0.48767172731169212</v>
      </c>
      <c r="C12" s="34">
        <f>(sheet!I18-sheet!I15)/sheet!I35</f>
        <v>0.48767172731169212</v>
      </c>
      <c r="D12" s="34">
        <f>sheet!I12/sheet!I35</f>
        <v>0.17375245837426348</v>
      </c>
      <c r="E12" s="34">
        <f>Sheet2!I20/sheet!I35</f>
        <v>1.4077958406050624</v>
      </c>
      <c r="F12" s="34">
        <f>sheet!I18/sheet!I35</f>
        <v>0.48767172731169212</v>
      </c>
      <c r="G12" s="29"/>
      <c r="H12" s="35">
        <f>Sheet1!I33/sheet!I51</f>
        <v>0.15033910964595215</v>
      </c>
      <c r="I12" s="35">
        <f>Sheet1!I33/Sheet1!I12</f>
        <v>0.16337540583886406</v>
      </c>
      <c r="J12" s="35">
        <f>Sheet1!I12/sheet!I27</f>
        <v>0.29907954590244101</v>
      </c>
      <c r="K12" s="35">
        <f>Sheet1!I30/sheet!I27</f>
        <v>5.016641265240334E-2</v>
      </c>
      <c r="L12" s="35">
        <f>Sheet1!I38</f>
        <v>7.61</v>
      </c>
      <c r="M12" s="29"/>
      <c r="N12" s="35">
        <f>sheet!I40/sheet!I27</f>
        <v>0.67498648684973062</v>
      </c>
      <c r="O12" s="35">
        <f>sheet!I51/sheet!I27</f>
        <v>0.32501351315026944</v>
      </c>
      <c r="P12" s="35">
        <f>sheet!I40/sheet!I51</f>
        <v>2.0767951470917816</v>
      </c>
      <c r="Q12" s="34">
        <f>Sheet1!I24/Sheet1!I26</f>
        <v>-3.0467992645829849</v>
      </c>
      <c r="R12" s="34">
        <f>ABS(Sheet2!I20/(Sheet1!I26+Sheet2!I30))</f>
        <v>0.45505636598180743</v>
      </c>
      <c r="S12" s="34">
        <f>sheet!I40/Sheet1!I43</f>
        <v>4.7988371333118129</v>
      </c>
      <c r="T12" s="34">
        <f>Sheet2!I20/sheet!I40</f>
        <v>0.14164399706835873</v>
      </c>
      <c r="U12" s="12"/>
      <c r="V12" s="34" t="e">
        <f>ABS(Sheet1!I15/sheet!I15)</f>
        <v>#DIV/0!</v>
      </c>
      <c r="W12" s="34">
        <f>Sheet1!I12/sheet!I14</f>
        <v>24.116212209694083</v>
      </c>
      <c r="X12" s="34">
        <f>Sheet1!I12/sheet!I27</f>
        <v>0.29907954590244101</v>
      </c>
      <c r="Y12" s="34">
        <f>Sheet1!I12/(sheet!I18-sheet!I35)</f>
        <v>-8.5957705717293571</v>
      </c>
      <c r="Z12" s="12"/>
      <c r="AA12" s="36" t="str">
        <f>Sheet1!I43</f>
        <v>1,009.918</v>
      </c>
      <c r="AB12" s="36" t="str">
        <f>Sheet3!I17</f>
        <v>7.4x</v>
      </c>
      <c r="AC12" s="36" t="str">
        <f>Sheet3!I18</f>
        <v>13.0x</v>
      </c>
      <c r="AD12" s="36" t="str">
        <f>Sheet3!I20</f>
        <v>18.9x</v>
      </c>
      <c r="AE12" s="36" t="str">
        <f>Sheet3!I21</f>
        <v>1.2x</v>
      </c>
      <c r="AF12" s="36" t="str">
        <f>Sheet3!I22</f>
        <v>3.4x</v>
      </c>
      <c r="AG12" s="36" t="str">
        <f>Sheet3!I24</f>
        <v>8.5x</v>
      </c>
      <c r="AH12" s="36" t="str">
        <f>Sheet3!I25</f>
        <v>1.7x</v>
      </c>
      <c r="AI12" s="36">
        <f>Sheet3!I31</f>
        <v>1.9</v>
      </c>
      <c r="AK12" s="36">
        <f>Sheet3!I29</f>
        <v>5.6</v>
      </c>
      <c r="AL12" s="36">
        <f>Sheet3!I30</f>
        <v>5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1.7504599953675148</v>
      </c>
      <c r="C13" s="31">
        <f>(sheet!J18-sheet!J15)/sheet!J35</f>
        <v>1.7504599953675148</v>
      </c>
      <c r="D13" s="31">
        <f>sheet!J12/sheet!J35</f>
        <v>1.4483126563138431</v>
      </c>
      <c r="E13" s="31">
        <f>Sheet2!J20/sheet!J35</f>
        <v>2.3700444770626921</v>
      </c>
      <c r="F13" s="31">
        <f>sheet!J18/sheet!J35</f>
        <v>1.7504599953675148</v>
      </c>
      <c r="G13" s="29"/>
      <c r="H13" s="32">
        <f>Sheet1!J33/sheet!J51</f>
        <v>0.16228035560375983</v>
      </c>
      <c r="I13" s="32">
        <f>Sheet1!J33/Sheet1!J12</f>
        <v>0.17812395467917763</v>
      </c>
      <c r="J13" s="32">
        <f>Sheet1!J12/sheet!J27</f>
        <v>0.33546158804985532</v>
      </c>
      <c r="K13" s="32">
        <f>Sheet1!J30/sheet!J27</f>
        <v>6.2190057111996572E-2</v>
      </c>
      <c r="L13" s="32">
        <f>Sheet1!J38</f>
        <v>6.89</v>
      </c>
      <c r="M13" s="29"/>
      <c r="N13" s="32">
        <f>sheet!J40/sheet!J27</f>
        <v>0.63178694991094186</v>
      </c>
      <c r="O13" s="32">
        <f>sheet!J51/sheet!J27</f>
        <v>0.36821305008905814</v>
      </c>
      <c r="P13" s="32">
        <f>sheet!J40/sheet!J51</f>
        <v>1.7158190068443642</v>
      </c>
      <c r="Q13" s="31">
        <f>Sheet1!J24/Sheet1!J26</f>
        <v>-3.475851953423549</v>
      </c>
      <c r="R13" s="31">
        <f>ABS(Sheet2!J20/(Sheet1!J26+Sheet2!J30))</f>
        <v>1.3018206301873523</v>
      </c>
      <c r="S13" s="31">
        <f>sheet!J40/Sheet1!J43</f>
        <v>3.9637534523530151</v>
      </c>
      <c r="T13" s="31">
        <f>Sheet2!J20/sheet!J40</f>
        <v>0.20736697163517362</v>
      </c>
      <c r="V13" s="31" t="e">
        <f>ABS(Sheet1!J15/sheet!J15)</f>
        <v>#DIV/0!</v>
      </c>
      <c r="W13" s="31">
        <f>Sheet1!J12/sheet!J14</f>
        <v>34.667717284648091</v>
      </c>
      <c r="X13" s="31">
        <f>Sheet1!J12/sheet!J27</f>
        <v>0.33546158804985532</v>
      </c>
      <c r="Y13" s="31">
        <f>Sheet1!J12/(sheet!J18-sheet!J35)</f>
        <v>8.0865171539643299</v>
      </c>
      <c r="AA13" s="17" t="str">
        <f>Sheet1!J43</f>
        <v>1,107.94</v>
      </c>
      <c r="AB13" s="17" t="str">
        <f>Sheet3!J17</f>
        <v>7.8x</v>
      </c>
      <c r="AC13" s="17" t="str">
        <f>Sheet3!J18</f>
        <v>13.8x</v>
      </c>
      <c r="AD13" s="17" t="str">
        <f>Sheet3!J20</f>
        <v>17.5x</v>
      </c>
      <c r="AE13" s="17" t="str">
        <f>Sheet3!J21</f>
        <v>1.4x</v>
      </c>
      <c r="AF13" s="17" t="str">
        <f>Sheet3!J22</f>
        <v>3.7x</v>
      </c>
      <c r="AG13" s="17" t="str">
        <f>Sheet3!J24</f>
        <v>15.9x</v>
      </c>
      <c r="AH13" s="17" t="str">
        <f>Sheet3!J25</f>
        <v>2.4x</v>
      </c>
      <c r="AI13" s="17">
        <f>Sheet3!J31</f>
        <v>2.1</v>
      </c>
      <c r="AK13" s="17">
        <f>Sheet3!J29</f>
        <v>7.5</v>
      </c>
      <c r="AL13" s="17">
        <f>Sheet3!J30</f>
        <v>8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1.2924249573712827</v>
      </c>
      <c r="C14" s="34">
        <f>(sheet!K18-sheet!K15)/sheet!K35</f>
        <v>1.2924249573712827</v>
      </c>
      <c r="D14" s="34">
        <f>sheet!K12/sheet!K35</f>
        <v>0.98259729535534657</v>
      </c>
      <c r="E14" s="34">
        <f>Sheet2!K20/sheet!K35</f>
        <v>2.4607199159222279</v>
      </c>
      <c r="F14" s="34">
        <f>sheet!K18/sheet!K35</f>
        <v>1.2924249573712827</v>
      </c>
      <c r="G14" s="29"/>
      <c r="H14" s="35">
        <f>Sheet1!K33/sheet!K51</f>
        <v>0.14201722343143749</v>
      </c>
      <c r="I14" s="35">
        <f>Sheet1!K33/Sheet1!K12</f>
        <v>0.15735296523105688</v>
      </c>
      <c r="J14" s="35">
        <f>Sheet1!K12/sheet!K27</f>
        <v>0.3504135756210468</v>
      </c>
      <c r="K14" s="35">
        <f>Sheet1!K30/sheet!K27</f>
        <v>5.8286231277548256E-2</v>
      </c>
      <c r="L14" s="35">
        <f>Sheet1!K38</f>
        <v>7.74</v>
      </c>
      <c r="M14" s="29"/>
      <c r="N14" s="35">
        <f>sheet!K40/sheet!K27</f>
        <v>0.61174698498588442</v>
      </c>
      <c r="O14" s="35">
        <f>sheet!K51/sheet!K27</f>
        <v>0.38825301501411552</v>
      </c>
      <c r="P14" s="35">
        <f>sheet!K40/sheet!K51</f>
        <v>1.5756400113561086</v>
      </c>
      <c r="Q14" s="34">
        <f>Sheet1!K24/Sheet1!K26</f>
        <v>-4.2016508024384569</v>
      </c>
      <c r="R14" s="34">
        <f>ABS(Sheet2!K20/(Sheet1!K26+Sheet2!K30))</f>
        <v>2.1195421994471473</v>
      </c>
      <c r="S14" s="34">
        <f>sheet!K40/Sheet1!K43</f>
        <v>3.6448013744031429</v>
      </c>
      <c r="T14" s="34">
        <f>Sheet2!K20/sheet!K40</f>
        <v>0.22049986462290089</v>
      </c>
      <c r="U14" s="12"/>
      <c r="V14" s="34" t="e">
        <f>ABS(Sheet1!K15/sheet!K15)</f>
        <v>#DIV/0!</v>
      </c>
      <c r="W14" s="34">
        <f>Sheet1!K12/sheet!K14</f>
        <v>32.401312749707827</v>
      </c>
      <c r="X14" s="34">
        <f>Sheet1!K12/sheet!K27</f>
        <v>0.3504135756210468</v>
      </c>
      <c r="Y14" s="34">
        <f>Sheet1!K12/(sheet!K18-sheet!K35)</f>
        <v>21.859916934840601</v>
      </c>
      <c r="Z14" s="12"/>
      <c r="AA14" s="36" t="str">
        <f>Sheet1!K43</f>
        <v>1,142.023</v>
      </c>
      <c r="AB14" s="36" t="str">
        <f>Sheet3!K17</f>
        <v>7.2x</v>
      </c>
      <c r="AC14" s="36" t="str">
        <f>Sheet3!K18</f>
        <v>12.7x</v>
      </c>
      <c r="AD14" s="36" t="str">
        <f>Sheet3!K20</f>
        <v>14.9x</v>
      </c>
      <c r="AE14" s="36" t="str">
        <f>Sheet3!K21</f>
        <v>1.3x</v>
      </c>
      <c r="AF14" s="36" t="str">
        <f>Sheet3!K22</f>
        <v>3.4x</v>
      </c>
      <c r="AG14" s="36" t="str">
        <f>Sheet3!K24</f>
        <v>12.6x</v>
      </c>
      <c r="AH14" s="36" t="str">
        <f>Sheet3!K25</f>
        <v>2.1x</v>
      </c>
      <c r="AI14" s="36">
        <f>Sheet3!K31</f>
        <v>2.3199999999999998</v>
      </c>
      <c r="AK14" s="36">
        <f>Sheet3!K29</f>
        <v>7.4</v>
      </c>
      <c r="AL14" s="36">
        <f>Sheet3!K30</f>
        <v>7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0.88759702812901164</v>
      </c>
      <c r="C15" s="31">
        <f>(sheet!L18-sheet!L15)/sheet!L35</f>
        <v>0.88759702812901164</v>
      </c>
      <c r="D15" s="31">
        <f>sheet!L12/sheet!L35</f>
        <v>0.73040181451746999</v>
      </c>
      <c r="E15" s="31">
        <f>Sheet2!L20/sheet!L35</f>
        <v>1.3556454241301557</v>
      </c>
      <c r="F15" s="31">
        <f>sheet!L18/sheet!L35</f>
        <v>0.88759702812901164</v>
      </c>
      <c r="G15" s="29"/>
      <c r="H15" s="32">
        <f>Sheet1!L33/sheet!L51</f>
        <v>0.1430756287488949</v>
      </c>
      <c r="I15" s="32">
        <f>Sheet1!L33/Sheet1!L12</f>
        <v>0.15993806695445006</v>
      </c>
      <c r="J15" s="32">
        <f>Sheet1!L12/sheet!L27</f>
        <v>0.34147962128990167</v>
      </c>
      <c r="K15" s="32">
        <f>Sheet1!L30/sheet!L27</f>
        <v>5.8713966798391443E-2</v>
      </c>
      <c r="L15" s="32">
        <f>Sheet1!L38</f>
        <v>8.4700000000000006</v>
      </c>
      <c r="M15" s="29"/>
      <c r="N15" s="32">
        <f>sheet!L40/sheet!L27</f>
        <v>0.61827467744840237</v>
      </c>
      <c r="O15" s="32">
        <f>sheet!L51/sheet!L27</f>
        <v>0.38172532255159769</v>
      </c>
      <c r="P15" s="32">
        <f>sheet!L40/sheet!L51</f>
        <v>1.6196847338175484</v>
      </c>
      <c r="Q15" s="31">
        <f>Sheet1!L24/Sheet1!L26</f>
        <v>-5.3890814017013975</v>
      </c>
      <c r="R15" s="31">
        <f>ABS(Sheet2!L20/(Sheet1!L26+Sheet2!L30))</f>
        <v>6.6317786324619457</v>
      </c>
      <c r="S15" s="31">
        <f>sheet!L40/Sheet1!L43</f>
        <v>3.7881608851500181</v>
      </c>
      <c r="T15" s="31">
        <f>Sheet2!L20/sheet!L40</f>
        <v>0.22419739668871477</v>
      </c>
      <c r="V15" s="31" t="e">
        <f>ABS(Sheet1!L15/sheet!L15)</f>
        <v>#DIV/0!</v>
      </c>
      <c r="W15" s="31">
        <f>Sheet1!L12/sheet!L14</f>
        <v>35.075419501767428</v>
      </c>
      <c r="X15" s="31">
        <f>Sheet1!L12/sheet!L27</f>
        <v>0.34147962128990167</v>
      </c>
      <c r="Y15" s="31">
        <f>Sheet1!L12/(sheet!L18-sheet!L35)</f>
        <v>-29.711261021362208</v>
      </c>
      <c r="AA15" s="17" t="str">
        <f>Sheet1!L43</f>
        <v>1,199.887</v>
      </c>
      <c r="AB15" s="17" t="str">
        <f>Sheet3!L17</f>
        <v>7.1x</v>
      </c>
      <c r="AC15" s="17" t="str">
        <f>Sheet3!L18</f>
        <v>12.2x</v>
      </c>
      <c r="AD15" s="17" t="str">
        <f>Sheet3!L20</f>
        <v>15.3x</v>
      </c>
      <c r="AE15" s="17" t="str">
        <f>Sheet3!L21</f>
        <v>1.5x</v>
      </c>
      <c r="AF15" s="17" t="str">
        <f>Sheet3!L22</f>
        <v>3.5x</v>
      </c>
      <c r="AG15" s="17" t="str">
        <f>Sheet3!L24</f>
        <v>13.8x</v>
      </c>
      <c r="AH15" s="17" t="str">
        <f>Sheet3!L25</f>
        <v>2.3x</v>
      </c>
      <c r="AI15" s="17">
        <f>Sheet3!L31</f>
        <v>2.56</v>
      </c>
      <c r="AK15" s="17">
        <f>Sheet3!L29</f>
        <v>6.7</v>
      </c>
      <c r="AL15" s="17">
        <f>Sheet3!L30</f>
        <v>6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0.53489950563254718</v>
      </c>
      <c r="C16" s="34">
        <f>(sheet!M18-sheet!M15)/sheet!M35</f>
        <v>0.53489950563254718</v>
      </c>
      <c r="D16" s="34">
        <f>sheet!M12/sheet!M35</f>
        <v>0.37573851203501096</v>
      </c>
      <c r="E16" s="34">
        <f>Sheet2!M20/sheet!M35</f>
        <v>1.2564652727125374</v>
      </c>
      <c r="F16" s="34">
        <f>sheet!M18/sheet!M35</f>
        <v>0.53489950563254718</v>
      </c>
      <c r="G16" s="29"/>
      <c r="H16" s="35">
        <f>Sheet1!M33/sheet!M51</f>
        <v>0.13273176924999319</v>
      </c>
      <c r="I16" s="35">
        <f>Sheet1!M33/Sheet1!M12</f>
        <v>0.14593226217259969</v>
      </c>
      <c r="J16" s="35">
        <f>Sheet1!M12/sheet!M27</f>
        <v>0.31262070231327038</v>
      </c>
      <c r="K16" s="35">
        <f>Sheet1!M30/sheet!M27</f>
        <v>4.890397799905135E-2</v>
      </c>
      <c r="L16" s="35">
        <f>Sheet1!M38</f>
        <v>9.16</v>
      </c>
      <c r="M16" s="29"/>
      <c r="N16" s="35">
        <f>sheet!M40/sheet!M27</f>
        <v>0.6562884187534872</v>
      </c>
      <c r="O16" s="35">
        <f>sheet!M51/sheet!M27</f>
        <v>0.34371158124651274</v>
      </c>
      <c r="P16" s="35">
        <f>sheet!M40/sheet!M51</f>
        <v>1.9094160760407772</v>
      </c>
      <c r="Q16" s="34">
        <f>Sheet1!M24/Sheet1!M26</f>
        <v>-3.9469892830706845</v>
      </c>
      <c r="R16" s="34">
        <f>ABS(Sheet2!M20/(Sheet1!M26+Sheet2!M30))</f>
        <v>2.1695237228958657</v>
      </c>
      <c r="S16" s="34">
        <f>sheet!M40/Sheet1!M43</f>
        <v>4.3892438845244248</v>
      </c>
      <c r="T16" s="34">
        <f>Sheet2!M20/sheet!M40</f>
        <v>0.20367958763604427</v>
      </c>
      <c r="U16" s="12"/>
      <c r="V16" s="34" t="e">
        <f>ABS(Sheet1!M15/sheet!M15)</f>
        <v>#DIV/0!</v>
      </c>
      <c r="W16" s="34">
        <f>Sheet1!M12/sheet!M14</f>
        <v>33.426530071332266</v>
      </c>
      <c r="X16" s="34">
        <f>Sheet1!M12/sheet!M27</f>
        <v>0.31262070231327038</v>
      </c>
      <c r="Y16" s="34">
        <f>Sheet1!M12/(sheet!M18-sheet!M35)</f>
        <v>-6.3179935091808064</v>
      </c>
      <c r="Z16" s="12"/>
      <c r="AA16" s="36" t="str">
        <f>Sheet1!M43</f>
        <v>1,387.341</v>
      </c>
      <c r="AB16" s="36" t="str">
        <f>Sheet3!M17</f>
        <v>6.2x</v>
      </c>
      <c r="AC16" s="36" t="str">
        <f>Sheet3!M18</f>
        <v>11.2x</v>
      </c>
      <c r="AD16" s="36" t="str">
        <f>Sheet3!M20</f>
        <v>11.1x</v>
      </c>
      <c r="AE16" s="36" t="str">
        <f>Sheet3!M21</f>
        <v>1.1x</v>
      </c>
      <c r="AF16" s="36" t="str">
        <f>Sheet3!M22</f>
        <v>3.0x</v>
      </c>
      <c r="AG16" s="36" t="str">
        <f>Sheet3!M24</f>
        <v>8.9x</v>
      </c>
      <c r="AH16" s="36" t="str">
        <f>Sheet3!M25</f>
        <v>1.4x</v>
      </c>
      <c r="AI16" s="36">
        <f>Sheet3!M31</f>
        <v>2.82</v>
      </c>
      <c r="AK16" s="36">
        <f>Sheet3!M29</f>
        <v>5.8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2023-04-25T13:19:06Z</dcterms:created>
  <dcterms:modified xsi:type="dcterms:W3CDTF">2023-05-06T23:39:57Z</dcterms:modified>
  <cp:category/>
  <dc:identifier/>
  <cp:version/>
</cp:coreProperties>
</file>