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5" documentId="8_{D183B6D0-3518-49BD-BA4D-7CE77561A542}" xr6:coauthVersionLast="47" xr6:coauthVersionMax="47" xr10:uidLastSave="{AD8BB309-3270-45D1-B11B-064C7C83AE4C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<sst xmlns="http://schemas.openxmlformats.org/spreadsheetml/2006/main" count="638" uniqueCount="333">
  <si>
    <t>Leon's Furniture Limited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</si>
  <si>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</si>
  <si>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</si>
  <si>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</si>
  <si>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</si>
  <si>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</si>
  <si>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</si>
  <si>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</si>
  <si>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</si>
  <si>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</si>
  <si>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</si>
  <si>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</si>
  <si>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</si>
  <si>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</si>
  <si>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</si>
  <si>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</si>
  <si>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</si>
  <si>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</si>
  <si>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</si>
  <si>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</si>
  <si>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</si>
  <si>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</si>
  <si>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</si>
  <si>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</si>
  <si>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</si>
  <si>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</si>
  <si>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</si>
  <si>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>Accounts Receivable, Net</t>
  </si>
  <si>
    <t>Inventory</t>
  </si>
  <si>
    <t>Prepaid Expenses</t>
  </si>
  <si>
    <t/>
  </si>
  <si>
    <t>Other Current Assets</t>
  </si>
  <si>
    <t>Total Current Assets</t>
  </si>
  <si>
    <t>1,075.289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</si>
  <si>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</si>
  <si>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</si>
  <si>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</si>
  <si>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</si>
  <si>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</si>
  <si>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</si>
  <si>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</si>
  <si>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</si>
  <si>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1,565.356</t>
  </si>
  <si>
    <t>1,563.476</t>
  </si>
  <si>
    <t>1,583.463</t>
  </si>
  <si>
    <t>1,611.662</t>
  </si>
  <si>
    <t>1,661.455</t>
  </si>
  <si>
    <t>1,723.572</t>
  </si>
  <si>
    <t>2,146.461</t>
  </si>
  <si>
    <t>2,418.589</t>
  </si>
  <si>
    <t>2,453.133</t>
  </si>
  <si>
    <t>2,193.643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</si>
  <si>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</si>
  <si>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</si>
  <si>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</si>
  <si>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</si>
  <si>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</si>
  <si>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</si>
  <si>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</si>
  <si>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1,199.744</t>
  </si>
  <si>
    <t>Long-term Debt</t>
  </si>
  <si>
    <t>Capital Leases</t>
  </si>
  <si>
    <t>Other Non-current Liabilities</t>
  </si>
  <si>
    <t>Total Liabilities</t>
  </si>
  <si>
    <t>1,067.592</t>
  </si>
  <si>
    <t>1,014.371</t>
  </si>
  <si>
    <t>1,230.697</t>
  </si>
  <si>
    <t>1,402.586</t>
  </si>
  <si>
    <t>1,661.94</t>
  </si>
  <si>
    <t>1,264.758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</si>
  <si>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</si>
  <si>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</si>
  <si>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</si>
  <si>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</si>
  <si>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</si>
  <si>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</si>
  <si>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1,016.003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</si>
  <si>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</si>
  <si>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</si>
  <si>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</si>
  <si>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</si>
  <si>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</si>
  <si>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</si>
  <si>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</si>
  <si>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</si>
  <si>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</si>
  <si>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1,694.643</t>
  </si>
  <si>
    <t>2,008.48</t>
  </si>
  <si>
    <t>2,031.718</t>
  </si>
  <si>
    <t>2,143.736</t>
  </si>
  <si>
    <t>2,215.379</t>
  </si>
  <si>
    <t>2,241.437</t>
  </si>
  <si>
    <t>2,283.411</t>
  </si>
  <si>
    <t>2,220.18</t>
  </si>
  <si>
    <t>2,512.67</t>
  </si>
  <si>
    <t>2,517.659</t>
  </si>
  <si>
    <t>Revenue Growth (YoY)</t>
  </si>
  <si>
    <t>148.4%</t>
  </si>
  <si>
    <t>18.5%</t>
  </si>
  <si>
    <t>1.2%</t>
  </si>
  <si>
    <t>5.5%</t>
  </si>
  <si>
    <t>3.3%</t>
  </si>
  <si>
    <t>1.9%</t>
  </si>
  <si>
    <t>-2.8%</t>
  </si>
  <si>
    <t>13.2%</t>
  </si>
  <si>
    <t>0.2%</t>
  </si>
  <si>
    <t>Cost of Revenues</t>
  </si>
  <si>
    <t>-1,131.651</t>
  </si>
  <si>
    <t>-1,141.706</t>
  </si>
  <si>
    <t>-1,228.499</t>
  </si>
  <si>
    <t>-1,261.112</t>
  </si>
  <si>
    <t>-1,264.561</t>
  </si>
  <si>
    <t>-1,284.826</t>
  </si>
  <si>
    <t>-1,236.258</t>
  </si>
  <si>
    <t>-1,404.446</t>
  </si>
  <si>
    <t>-1,408.226</t>
  </si>
  <si>
    <t>Gross Profit</t>
  </si>
  <si>
    <t>1,108.224</t>
  </si>
  <si>
    <t>1,109.433</t>
  </si>
  <si>
    <t>Gross Profit Margin</t>
  </si>
  <si>
    <t>43.4%</t>
  </si>
  <si>
    <t>43.7%</t>
  </si>
  <si>
    <t>43.8%</t>
  </si>
  <si>
    <t>42.7%</t>
  </si>
  <si>
    <t>43.1%</t>
  </si>
  <si>
    <t>43.6%</t>
  </si>
  <si>
    <t>44.3%</t>
  </si>
  <si>
    <t>44.1%</t>
  </si>
  <si>
    <t>R&amp;D Expenses</t>
  </si>
  <si>
    <t>Selling, 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</si>
  <si>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</si>
  <si>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</si>
  <si>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</si>
  <si>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</si>
  <si>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</si>
  <si>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</si>
  <si>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</si>
  <si>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</si>
  <si>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</si>
  <si>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</si>
  <si>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</si>
  <si>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</si>
  <si>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</si>
  <si>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</si>
  <si>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</si>
  <si>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</si>
  <si>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</si>
  <si>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</si>
  <si>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</si>
  <si>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</si>
  <si>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</si>
  <si>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</si>
  <si>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</si>
  <si>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</si>
  <si>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</si>
  <si>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</si>
  <si>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</si>
  <si>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</si>
  <si>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</si>
  <si>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</si>
  <si>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</si>
  <si>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</si>
  <si>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</si>
  <si>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</si>
  <si>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</si>
  <si>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</si>
  <si>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</si>
  <si>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</si>
  <si>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</si>
  <si>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</si>
  <si>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</si>
  <si>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</si>
  <si>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</si>
  <si>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</si>
  <si>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</si>
  <si>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</si>
  <si>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</si>
  <si>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</si>
  <si>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</si>
  <si>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</si>
  <si>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1,271.738</t>
  </si>
  <si>
    <t>1,005.069</t>
  </si>
  <si>
    <t>1,298.491</t>
  </si>
  <si>
    <t>1,405.227</t>
  </si>
  <si>
    <t>1,148.61</t>
  </si>
  <si>
    <t>1,293.985</t>
  </si>
  <si>
    <t>1,630.758</t>
  </si>
  <si>
    <t>1,905.912</t>
  </si>
  <si>
    <t>1,166.536</t>
  </si>
  <si>
    <t>Total Enterprise Value (TEV)</t>
  </si>
  <si>
    <t>1,549.461</t>
  </si>
  <si>
    <t>1,682.679</t>
  </si>
  <si>
    <t>1,403.036</t>
  </si>
  <si>
    <t>1,604.482</t>
  </si>
  <si>
    <t>1,641.954</t>
  </si>
  <si>
    <t>1,242.198</t>
  </si>
  <si>
    <t>1,746.225</t>
  </si>
  <si>
    <t>1,651.719</t>
  </si>
  <si>
    <t>1,843.262</t>
  </si>
  <si>
    <t>1,552.211</t>
  </si>
  <si>
    <t>Enterprise Value (EV)</t>
  </si>
  <si>
    <t>1,579.61</t>
  </si>
  <si>
    <t>EV/EBITDA</t>
  </si>
  <si>
    <t>13.4x</t>
  </si>
  <si>
    <t>10.0x</t>
  </si>
  <si>
    <t>8.7x</t>
  </si>
  <si>
    <t>10.3x</t>
  </si>
  <si>
    <t>9.0x</t>
  </si>
  <si>
    <t>6.7x</t>
  </si>
  <si>
    <t>7.1x</t>
  </si>
  <si>
    <t>6.4x</t>
  </si>
  <si>
    <t>5.5x</t>
  </si>
  <si>
    <t>EV / EBIT</t>
  </si>
  <si>
    <t>17.9x</t>
  </si>
  <si>
    <t>11.4x</t>
  </si>
  <si>
    <t>13.6x</t>
  </si>
  <si>
    <t>11.2x</t>
  </si>
  <si>
    <t>8.3x</t>
  </si>
  <si>
    <t>10.7x</t>
  </si>
  <si>
    <t>7.7x</t>
  </si>
  <si>
    <t>7.2x</t>
  </si>
  <si>
    <t>6.2x</t>
  </si>
  <si>
    <t>EV / LTM EBITDA - CAPEX</t>
  </si>
  <si>
    <t>14.7x</t>
  </si>
  <si>
    <t>10.2x</t>
  </si>
  <si>
    <t>12.2x</t>
  </si>
  <si>
    <t>12.9x</t>
  </si>
  <si>
    <t>7.5x</t>
  </si>
  <si>
    <t>8.8x</t>
  </si>
  <si>
    <t>6.9x</t>
  </si>
  <si>
    <t>6.1x</t>
  </si>
  <si>
    <t>EV / Free Cash Flow</t>
  </si>
  <si>
    <t>23.3x</t>
  </si>
  <si>
    <t>22.9x</t>
  </si>
  <si>
    <t>15.8x</t>
  </si>
  <si>
    <t>19.9x</t>
  </si>
  <si>
    <t>9.4x</t>
  </si>
  <si>
    <t>9.3x</t>
  </si>
  <si>
    <t>3.6x</t>
  </si>
  <si>
    <t>7.0x</t>
  </si>
  <si>
    <t>-4.5x</t>
  </si>
  <si>
    <t>EV / Invested Capital</t>
  </si>
  <si>
    <t>1.4x</t>
  </si>
  <si>
    <t>1.7x</t>
  </si>
  <si>
    <t>1.6x</t>
  </si>
  <si>
    <t>1.2x</t>
  </si>
  <si>
    <t>1.1x</t>
  </si>
  <si>
    <t>1.3x</t>
  </si>
  <si>
    <t>EV / Revenue</t>
  </si>
  <si>
    <t>0.9x</t>
  </si>
  <si>
    <t>0.7x</t>
  </si>
  <si>
    <t>0.8x</t>
  </si>
  <si>
    <t>0.6x</t>
  </si>
  <si>
    <t>P/E Ratio</t>
  </si>
  <si>
    <t>17.0x</t>
  </si>
  <si>
    <t>17.7x</t>
  </si>
  <si>
    <t>13.2x</t>
  </si>
  <si>
    <t>14.2x</t>
  </si>
  <si>
    <t>10.9x</t>
  </si>
  <si>
    <t>Price/Book</t>
  </si>
  <si>
    <t>2.1x</t>
  </si>
  <si>
    <t>2.4x</t>
  </si>
  <si>
    <t>2.0x</t>
  </si>
  <si>
    <t>1.9x</t>
  </si>
  <si>
    <t>Price / Operating Cash Flow</t>
  </si>
  <si>
    <t>8.5x</t>
  </si>
  <si>
    <t>14.8x</t>
  </si>
  <si>
    <t>10.1x</t>
  </si>
  <si>
    <t>7.9x</t>
  </si>
  <si>
    <t>2.9x</t>
  </si>
  <si>
    <t>6.5x</t>
  </si>
  <si>
    <t>87.3x</t>
  </si>
  <si>
    <t>Price / LTM Sales</t>
  </si>
  <si>
    <t>0.5x</t>
  </si>
  <si>
    <t>Altman Z-Score</t>
  </si>
  <si>
    <t>Piotroski Score</t>
  </si>
  <si>
    <t>Dividend Per Share</t>
  </si>
  <si>
    <t>Dividend Yield</t>
  </si>
  <si>
    <t>2.0%</t>
  </si>
  <si>
    <t>3.1%</t>
  </si>
  <si>
    <t>3.8%</t>
  </si>
  <si>
    <t>2.9%</t>
  </si>
  <si>
    <t>4.6%</t>
  </si>
  <si>
    <t>4.0%</t>
  </si>
  <si>
    <t>10.1%</t>
  </si>
  <si>
    <t>8.0%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</si>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</sst>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6BC10D1-7E2F-DD58-6F31-AB530362B9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5.8319999999999999</v>
      </c>
      <c r="E12" s="3">
        <v>45.9</v>
      </c>
      <c r="F12" s="3">
        <v>7.859</v>
      </c>
      <c r="G12" s="3">
        <v>43.984999999999999</v>
      </c>
      <c r="H12" s="3">
        <v>36.207000000000001</v>
      </c>
      <c r="I12" s="3">
        <v>90.266999999999996</v>
      </c>
      <c r="J12" s="3">
        <v>89.031999999999996</v>
      </c>
      <c r="K12" s="3">
        <v>368.63499999999999</v>
      </c>
      <c r="L12" s="3">
        <v>382.13799999999998</v>
      </c>
      <c r="M12" s="3">
        <v>115.127</v>
      </c>
    </row>
    <row r="13" spans="3:13" ht="12.75" x14ac:dyDescent="0.2">
      <c r="C13" s="3" t="s">
        <v>26</v>
      </c>
      <c r="D13" s="3">
        <v>17.335999999999999</v>
      </c>
      <c r="E13" s="3">
        <v>22.358000000000001</v>
      </c>
      <c r="F13" s="3">
        <v>22.96</v>
      </c>
      <c r="G13" s="3">
        <v>39.079000000000001</v>
      </c>
      <c r="H13" s="3">
        <v>67.326999999999998</v>
      </c>
      <c r="I13" s="3">
        <v>88.620999999999995</v>
      </c>
      <c r="J13" s="3">
        <v>108.145</v>
      </c>
      <c r="K13" s="3">
        <v>122.199</v>
      </c>
      <c r="L13" s="3">
        <v>107.812</v>
      </c>
      <c r="M13" s="3">
        <v>110.82899999999999</v>
      </c>
    </row>
    <row r="14" spans="3:13" ht="12.75" x14ac:dyDescent="0.2">
      <c r="C14" s="3" t="s">
        <v>27</v>
      </c>
      <c r="D14" s="3">
        <v>104.27500000000001</v>
      </c>
      <c r="E14" s="3">
        <v>112.17100000000001</v>
      </c>
      <c r="F14" s="3">
        <v>117.83199999999999</v>
      </c>
      <c r="G14" s="3">
        <v>128.142</v>
      </c>
      <c r="H14" s="3">
        <v>138.51599999999999</v>
      </c>
      <c r="I14" s="3">
        <v>122.131</v>
      </c>
      <c r="J14" s="3">
        <v>140.535</v>
      </c>
      <c r="K14" s="3">
        <v>130.58199999999999</v>
      </c>
      <c r="L14" s="3">
        <v>160.09299999999999</v>
      </c>
      <c r="M14" s="3">
        <v>180.482</v>
      </c>
    </row>
    <row r="15" spans="3:13" ht="12.75" x14ac:dyDescent="0.2">
      <c r="C15" s="3" t="s">
        <v>28</v>
      </c>
      <c r="D15" s="3">
        <v>277.65600000000001</v>
      </c>
      <c r="E15" s="3">
        <v>266.62799999999999</v>
      </c>
      <c r="F15" s="3">
        <v>303.96100000000001</v>
      </c>
      <c r="G15" s="3">
        <v>308.80099999999999</v>
      </c>
      <c r="H15" s="3">
        <v>317.91399999999999</v>
      </c>
      <c r="I15" s="3">
        <v>329.31700000000001</v>
      </c>
      <c r="J15" s="3">
        <v>334.44299999999998</v>
      </c>
      <c r="K15" s="3">
        <v>332.072</v>
      </c>
      <c r="L15" s="3">
        <v>395.64600000000002</v>
      </c>
      <c r="M15" s="3">
        <v>410.61200000000002</v>
      </c>
    </row>
    <row r="16" spans="3:13" ht="12.75" x14ac:dyDescent="0.2">
      <c r="C16" s="3" t="s">
        <v>29</v>
      </c>
      <c r="D16" s="3" t="s">
        <v>30</v>
      </c>
      <c r="E16" s="3" t="s">
        <v>30</v>
      </c>
      <c r="F16" s="3" t="s">
        <v>30</v>
      </c>
      <c r="G16" s="3">
        <v>8.2249999999999996</v>
      </c>
      <c r="H16" s="3">
        <v>6.3819999999999997</v>
      </c>
      <c r="I16" s="3">
        <v>8.3350000000000009</v>
      </c>
      <c r="J16" s="3">
        <v>9.2729999999999997</v>
      </c>
      <c r="K16" s="3">
        <v>11.095000000000001</v>
      </c>
      <c r="L16" s="3">
        <v>15.598000000000001</v>
      </c>
      <c r="M16" s="3">
        <v>12.606999999999999</v>
      </c>
    </row>
    <row r="17" spans="3:13" ht="12.75" x14ac:dyDescent="0.2">
      <c r="C17" s="3" t="s">
        <v>31</v>
      </c>
      <c r="D17" s="3">
        <v>22.666</v>
      </c>
      <c r="E17" s="3">
        <v>24.19</v>
      </c>
      <c r="F17" s="3">
        <v>52.412999999999997</v>
      </c>
      <c r="G17" s="3">
        <v>27.06</v>
      </c>
      <c r="H17" s="3">
        <v>22.202000000000002</v>
      </c>
      <c r="I17" s="3">
        <v>23.065999999999999</v>
      </c>
      <c r="J17" s="3">
        <v>20.974</v>
      </c>
      <c r="K17" s="3">
        <v>17.442</v>
      </c>
      <c r="L17" s="3">
        <v>14.002000000000001</v>
      </c>
      <c r="M17" s="3">
        <v>22.254999999999999</v>
      </c>
    </row>
    <row r="18" spans="3:13" ht="12.75" x14ac:dyDescent="0.2">
      <c r="C18" s="3" t="s">
        <v>32</v>
      </c>
      <c r="D18" s="3">
        <v>427.76499999999999</v>
      </c>
      <c r="E18" s="3">
        <v>471.24700000000001</v>
      </c>
      <c r="F18" s="3">
        <v>505.02499999999998</v>
      </c>
      <c r="G18" s="3">
        <v>555.29200000000003</v>
      </c>
      <c r="H18" s="3">
        <v>588.548</v>
      </c>
      <c r="I18" s="3">
        <v>661.73699999999997</v>
      </c>
      <c r="J18" s="3">
        <v>702.40200000000004</v>
      </c>
      <c r="K18" s="3">
        <v>982.02499999999998</v>
      </c>
      <c r="L18" s="3" t="s">
        <v>33</v>
      </c>
      <c r="M18" s="3">
        <v>851.91200000000003</v>
      </c>
    </row>
    <row r="19" spans="3:13" ht="12.75" x14ac:dyDescent="0.2"/>
    <row r="20" spans="3:13" ht="12.75" x14ac:dyDescent="0.2">
      <c r="C20" s="3" t="s">
        <v>34</v>
      </c>
      <c r="D20" s="3">
        <v>375.01100000000002</v>
      </c>
      <c r="E20" s="3">
        <v>356.04399999999998</v>
      </c>
      <c r="F20" s="3">
        <v>341.714</v>
      </c>
      <c r="G20" s="3">
        <v>333.48399999999998</v>
      </c>
      <c r="H20" s="3">
        <v>354.27699999999999</v>
      </c>
      <c r="I20" s="3">
        <v>338.66899999999998</v>
      </c>
      <c r="J20" s="3">
        <v>737.42700000000002</v>
      </c>
      <c r="K20" s="3">
        <v>730.63499999999999</v>
      </c>
      <c r="L20" s="3">
        <v>672.65899999999999</v>
      </c>
      <c r="M20" s="3">
        <v>622.93499999999995</v>
      </c>
    </row>
    <row r="21" spans="3:13" ht="12.75" x14ac:dyDescent="0.2">
      <c r="C21" s="3" t="s">
        <v>35</v>
      </c>
      <c r="D21" s="3" t="s">
        <v>30</v>
      </c>
      <c r="E21" s="3" t="s">
        <v>30</v>
      </c>
      <c r="F21" s="3" t="s">
        <v>30</v>
      </c>
      <c r="G21" s="3" t="s">
        <v>30</v>
      </c>
      <c r="H21" s="3" t="s">
        <v>30</v>
      </c>
      <c r="I21" s="3" t="s">
        <v>30</v>
      </c>
      <c r="J21" s="3" t="s">
        <v>30</v>
      </c>
      <c r="K21" s="3" t="s">
        <v>30</v>
      </c>
      <c r="L21" s="3" t="s">
        <v>30</v>
      </c>
      <c r="M21" s="3" t="s">
        <v>30</v>
      </c>
    </row>
    <row r="22" spans="3:13" ht="12.75" x14ac:dyDescent="0.2">
      <c r="C22" s="3" t="s">
        <v>36</v>
      </c>
      <c r="D22" s="3">
        <v>9.9960000000000004</v>
      </c>
      <c r="E22" s="3">
        <v>11.946</v>
      </c>
      <c r="F22" s="3">
        <v>13.957000000000001</v>
      </c>
      <c r="G22" s="3">
        <v>11.12</v>
      </c>
      <c r="H22" s="3">
        <v>9.4870000000000001</v>
      </c>
      <c r="I22" s="3">
        <v>7.0880000000000001</v>
      </c>
      <c r="J22" s="3">
        <v>5.0279999999999996</v>
      </c>
      <c r="K22" s="3">
        <v>4.3239999999999998</v>
      </c>
      <c r="L22" s="3">
        <v>4.173</v>
      </c>
      <c r="M22" s="3">
        <v>3.7410000000000001</v>
      </c>
    </row>
    <row r="23" spans="3:13" ht="12.75" x14ac:dyDescent="0.2">
      <c r="C23" s="3" t="s">
        <v>37</v>
      </c>
      <c r="D23" s="3" t="s">
        <v>30</v>
      </c>
      <c r="E23" s="3" t="s">
        <v>30</v>
      </c>
      <c r="F23" s="3" t="s">
        <v>30</v>
      </c>
      <c r="G23" s="3" t="s">
        <v>30</v>
      </c>
      <c r="H23" s="3" t="s">
        <v>30</v>
      </c>
      <c r="I23" s="3" t="s">
        <v>30</v>
      </c>
      <c r="J23" s="3" t="s">
        <v>30</v>
      </c>
      <c r="K23" s="3" t="s">
        <v>30</v>
      </c>
      <c r="L23" s="3" t="s">
        <v>30</v>
      </c>
      <c r="M23" s="3" t="s">
        <v>30</v>
      </c>
    </row>
    <row r="24" spans="3:13" ht="12.75" x14ac:dyDescent="0.2">
      <c r="C24" s="3" t="s">
        <v>38</v>
      </c>
      <c r="D24" s="3">
        <v>418.07900000000001</v>
      </c>
      <c r="E24" s="3">
        <v>390.12</v>
      </c>
      <c r="F24" s="3">
        <v>390.12</v>
      </c>
      <c r="G24" s="3">
        <v>390.12</v>
      </c>
      <c r="H24" s="3">
        <v>390.12</v>
      </c>
      <c r="I24" s="3">
        <v>390.12</v>
      </c>
      <c r="J24" s="3">
        <v>390.12</v>
      </c>
      <c r="K24" s="3">
        <v>390.12</v>
      </c>
      <c r="L24" s="3">
        <v>390.12</v>
      </c>
      <c r="M24" s="3">
        <v>390.12</v>
      </c>
    </row>
    <row r="25" spans="3:13" ht="12.75" x14ac:dyDescent="0.2">
      <c r="C25" s="3" t="s">
        <v>39</v>
      </c>
      <c r="D25" s="3">
        <v>324.83699999999999</v>
      </c>
      <c r="E25" s="3">
        <v>321.30200000000002</v>
      </c>
      <c r="F25" s="3">
        <v>318.214</v>
      </c>
      <c r="G25" s="3">
        <v>311.464</v>
      </c>
      <c r="H25" s="3">
        <v>306.286</v>
      </c>
      <c r="I25" s="3">
        <v>300.89600000000002</v>
      </c>
      <c r="J25" s="3">
        <v>271.81</v>
      </c>
      <c r="K25" s="3">
        <v>270.48099999999999</v>
      </c>
      <c r="L25" s="3">
        <v>270.173</v>
      </c>
      <c r="M25" s="3">
        <v>269.74099999999999</v>
      </c>
    </row>
    <row r="26" spans="3:13" ht="12.75" x14ac:dyDescent="0.2">
      <c r="C26" s="3" t="s">
        <v>40</v>
      </c>
      <c r="D26" s="3">
        <v>9.6679999999999993</v>
      </c>
      <c r="E26" s="3">
        <v>12.817</v>
      </c>
      <c r="F26" s="3">
        <v>14.433</v>
      </c>
      <c r="G26" s="3">
        <v>10.182</v>
      </c>
      <c r="H26" s="3">
        <v>12.737</v>
      </c>
      <c r="I26" s="3">
        <v>25.062000000000001</v>
      </c>
      <c r="J26" s="3">
        <v>39.673999999999999</v>
      </c>
      <c r="K26" s="3">
        <v>41.003999999999998</v>
      </c>
      <c r="L26" s="3">
        <v>40.719000000000001</v>
      </c>
      <c r="M26" s="3">
        <v>55.194000000000003</v>
      </c>
    </row>
    <row r="27" spans="3:13" ht="12.75" x14ac:dyDescent="0.2">
      <c r="C27" s="3" t="s">
        <v>41</v>
      </c>
      <c r="D27" s="3" t="s">
        <v>42</v>
      </c>
      <c r="E27" s="3" t="s">
        <v>43</v>
      </c>
      <c r="F27" s="3" t="s">
        <v>44</v>
      </c>
      <c r="G27" s="3" t="s">
        <v>45</v>
      </c>
      <c r="H27" s="3" t="s">
        <v>46</v>
      </c>
      <c r="I27" s="3" t="s">
        <v>47</v>
      </c>
      <c r="J27" s="3" t="s">
        <v>48</v>
      </c>
      <c r="K27" s="3" t="s">
        <v>49</v>
      </c>
      <c r="L27" s="3" t="s">
        <v>50</v>
      </c>
      <c r="M27" s="3" t="s">
        <v>51</v>
      </c>
    </row>
    <row r="28" spans="3:13" ht="12.75" x14ac:dyDescent="0.2"/>
    <row r="29" spans="3:13" ht="12.75" x14ac:dyDescent="0.2">
      <c r="C29" s="3" t="s">
        <v>52</v>
      </c>
      <c r="D29" s="3">
        <v>128.91800000000001</v>
      </c>
      <c r="E29" s="3">
        <v>117.666</v>
      </c>
      <c r="F29" s="3">
        <v>175.93299999999999</v>
      </c>
      <c r="G29" s="3">
        <v>185.92699999999999</v>
      </c>
      <c r="H29" s="3">
        <v>200.56800000000001</v>
      </c>
      <c r="I29" s="3">
        <v>135.86199999999999</v>
      </c>
      <c r="J29" s="3">
        <v>134.01300000000001</v>
      </c>
      <c r="K29" s="3">
        <v>171.61600000000001</v>
      </c>
      <c r="L29" s="3">
        <v>145.30000000000001</v>
      </c>
      <c r="M29" s="3">
        <v>141.19900000000001</v>
      </c>
    </row>
    <row r="30" spans="3:13" ht="12.75" x14ac:dyDescent="0.2">
      <c r="C30" s="3" t="s">
        <v>53</v>
      </c>
      <c r="D30" s="3" t="s">
        <v>30</v>
      </c>
      <c r="E30" s="3" t="s">
        <v>30</v>
      </c>
      <c r="F30" s="3" t="s">
        <v>30</v>
      </c>
      <c r="G30" s="3" t="s">
        <v>30</v>
      </c>
      <c r="H30" s="3">
        <v>1.6950000000000001</v>
      </c>
      <c r="I30" s="3">
        <v>1.0920000000000001</v>
      </c>
      <c r="J30" s="3">
        <v>0.57399999999999995</v>
      </c>
      <c r="K30" s="3">
        <v>0.63800000000000001</v>
      </c>
      <c r="L30" s="3">
        <v>0.60599999999999998</v>
      </c>
      <c r="M30" s="3">
        <v>0.55300000000000005</v>
      </c>
    </row>
    <row r="31" spans="3:13" ht="12.75" x14ac:dyDescent="0.2">
      <c r="C31" s="3" t="s">
        <v>54</v>
      </c>
      <c r="D31" s="3" t="s">
        <v>30</v>
      </c>
      <c r="E31" s="3" t="s">
        <v>30</v>
      </c>
      <c r="F31" s="3" t="s">
        <v>30</v>
      </c>
      <c r="G31" s="3" t="s">
        <v>30</v>
      </c>
      <c r="H31" s="3" t="s">
        <v>30</v>
      </c>
      <c r="I31" s="3" t="s">
        <v>30</v>
      </c>
      <c r="J31" s="3" t="s">
        <v>30</v>
      </c>
      <c r="K31" s="3" t="s">
        <v>30</v>
      </c>
      <c r="L31" s="3" t="s">
        <v>30</v>
      </c>
      <c r="M31" s="3" t="s">
        <v>30</v>
      </c>
    </row>
    <row r="32" spans="3:13" ht="12.75" x14ac:dyDescent="0.2">
      <c r="C32" s="3" t="s">
        <v>55</v>
      </c>
      <c r="D32" s="3">
        <v>65.503</v>
      </c>
      <c r="E32" s="3">
        <v>30</v>
      </c>
      <c r="F32" s="3">
        <v>50</v>
      </c>
      <c r="G32" s="3">
        <v>25</v>
      </c>
      <c r="H32" s="3" t="s">
        <v>30</v>
      </c>
      <c r="I32" s="3">
        <v>144.71199999999999</v>
      </c>
      <c r="J32" s="3">
        <v>25</v>
      </c>
      <c r="K32" s="3" t="s">
        <v>30</v>
      </c>
      <c r="L32" s="3">
        <v>90</v>
      </c>
      <c r="M32" s="3">
        <v>7.5</v>
      </c>
    </row>
    <row r="33" spans="3:13" ht="12.75" x14ac:dyDescent="0.2">
      <c r="C33" s="3" t="s">
        <v>56</v>
      </c>
      <c r="D33" s="3">
        <v>2.0099999999999998</v>
      </c>
      <c r="E33" s="3">
        <v>2.0019999999999998</v>
      </c>
      <c r="F33" s="3">
        <v>1.954</v>
      </c>
      <c r="G33" s="3">
        <v>1.421</v>
      </c>
      <c r="H33" s="3">
        <v>1.421</v>
      </c>
      <c r="I33" s="3">
        <v>1.415</v>
      </c>
      <c r="J33" s="3">
        <v>70.600999999999999</v>
      </c>
      <c r="K33" s="3">
        <v>73.475999999999999</v>
      </c>
      <c r="L33" s="3">
        <v>74.92</v>
      </c>
      <c r="M33" s="3">
        <v>74.388999999999996</v>
      </c>
    </row>
    <row r="34" spans="3:13" ht="12.75" x14ac:dyDescent="0.2">
      <c r="C34" s="3" t="s">
        <v>57</v>
      </c>
      <c r="D34" s="3">
        <v>243.047</v>
      </c>
      <c r="E34" s="3">
        <v>274.64800000000002</v>
      </c>
      <c r="F34" s="3">
        <v>211.71899999999999</v>
      </c>
      <c r="G34" s="3">
        <v>214.15600000000001</v>
      </c>
      <c r="H34" s="3">
        <v>216.154</v>
      </c>
      <c r="I34" s="3">
        <v>324.43900000000002</v>
      </c>
      <c r="J34" s="3">
        <v>372.00799999999998</v>
      </c>
      <c r="K34" s="3">
        <v>575.00900000000001</v>
      </c>
      <c r="L34" s="3">
        <v>888.91800000000001</v>
      </c>
      <c r="M34" s="3">
        <v>386.59399999999999</v>
      </c>
    </row>
    <row r="35" spans="3:13" ht="12.75" x14ac:dyDescent="0.2">
      <c r="C35" s="3" t="s">
        <v>58</v>
      </c>
      <c r="D35" s="3">
        <v>439.47800000000001</v>
      </c>
      <c r="E35" s="3">
        <v>424.31599999999997</v>
      </c>
      <c r="F35" s="3">
        <v>439.60599999999999</v>
      </c>
      <c r="G35" s="3">
        <v>426.50400000000002</v>
      </c>
      <c r="H35" s="3">
        <v>419.83800000000002</v>
      </c>
      <c r="I35" s="3">
        <v>607.52</v>
      </c>
      <c r="J35" s="3">
        <v>602.19600000000003</v>
      </c>
      <c r="K35" s="3">
        <v>820.73900000000003</v>
      </c>
      <c r="L35" s="3" t="s">
        <v>59</v>
      </c>
      <c r="M35" s="3">
        <v>610.23500000000001</v>
      </c>
    </row>
    <row r="36" spans="3:13" ht="12.75" x14ac:dyDescent="0.2"/>
    <row r="37" spans="3:13" ht="12.75" x14ac:dyDescent="0.2">
      <c r="C37" s="3" t="s">
        <v>60</v>
      </c>
      <c r="D37" s="3">
        <v>417.06599999999997</v>
      </c>
      <c r="E37" s="3">
        <v>377.53699999999998</v>
      </c>
      <c r="F37" s="3">
        <v>330.86500000000001</v>
      </c>
      <c r="G37" s="3">
        <v>308.459</v>
      </c>
      <c r="H37" s="3">
        <v>242.6</v>
      </c>
      <c r="I37" s="3">
        <v>48.448</v>
      </c>
      <c r="J37" s="3">
        <v>118.801</v>
      </c>
      <c r="K37" s="3">
        <v>90.453999999999994</v>
      </c>
      <c r="L37" s="3">
        <v>1.2999999999999999E-2</v>
      </c>
      <c r="M37" s="3">
        <v>226.88200000000001</v>
      </c>
    </row>
    <row r="38" spans="3:13" ht="12.75" x14ac:dyDescent="0.2">
      <c r="C38" s="3" t="s">
        <v>61</v>
      </c>
      <c r="D38" s="3">
        <v>15.851000000000001</v>
      </c>
      <c r="E38" s="3">
        <v>13.849</v>
      </c>
      <c r="F38" s="3">
        <v>11.895</v>
      </c>
      <c r="G38" s="3">
        <v>10.474</v>
      </c>
      <c r="H38" s="3">
        <v>9.0530000000000008</v>
      </c>
      <c r="I38" s="3">
        <v>7.7839999999999998</v>
      </c>
      <c r="J38" s="3">
        <v>342.09300000000002</v>
      </c>
      <c r="K38" s="3">
        <v>327.22699999999998</v>
      </c>
      <c r="L38" s="3">
        <v>291.334</v>
      </c>
      <c r="M38" s="3">
        <v>248.46600000000001</v>
      </c>
    </row>
    <row r="39" spans="3:13" ht="12.75" x14ac:dyDescent="0.2">
      <c r="C39" s="3" t="s">
        <v>62</v>
      </c>
      <c r="D39" s="3">
        <v>195.197</v>
      </c>
      <c r="E39" s="3">
        <v>198.66900000000001</v>
      </c>
      <c r="F39" s="3">
        <v>200.69499999999999</v>
      </c>
      <c r="G39" s="3">
        <v>206.672</v>
      </c>
      <c r="H39" s="3">
        <v>216.916</v>
      </c>
      <c r="I39" s="3">
        <v>202.458</v>
      </c>
      <c r="J39" s="3">
        <v>167.607</v>
      </c>
      <c r="K39" s="3">
        <v>164.166</v>
      </c>
      <c r="L39" s="3">
        <v>170.84899999999999</v>
      </c>
      <c r="M39" s="3">
        <v>179.17500000000001</v>
      </c>
    </row>
    <row r="40" spans="3:13" ht="12.75" x14ac:dyDescent="0.2">
      <c r="C40" s="3" t="s">
        <v>63</v>
      </c>
      <c r="D40" s="3" t="s">
        <v>64</v>
      </c>
      <c r="E40" s="3" t="s">
        <v>65</v>
      </c>
      <c r="F40" s="3">
        <v>983.06100000000004</v>
      </c>
      <c r="G40" s="3">
        <v>952.10900000000004</v>
      </c>
      <c r="H40" s="3">
        <v>888.40700000000004</v>
      </c>
      <c r="I40" s="3">
        <v>866.21</v>
      </c>
      <c r="J40" s="3" t="s">
        <v>66</v>
      </c>
      <c r="K40" s="3" t="s">
        <v>67</v>
      </c>
      <c r="L40" s="3" t="s">
        <v>68</v>
      </c>
      <c r="M40" s="3" t="s">
        <v>69</v>
      </c>
    </row>
    <row r="41" spans="3:13" ht="12.75" x14ac:dyDescent="0.2"/>
    <row r="42" spans="3:13" ht="12.75" x14ac:dyDescent="0.2">
      <c r="C42" s="3" t="s">
        <v>70</v>
      </c>
      <c r="D42" s="3">
        <v>27.352</v>
      </c>
      <c r="E42" s="3">
        <v>31.169</v>
      </c>
      <c r="F42" s="3">
        <v>34.389000000000003</v>
      </c>
      <c r="G42" s="3">
        <v>39.183999999999997</v>
      </c>
      <c r="H42" s="3">
        <v>93.391999999999996</v>
      </c>
      <c r="I42" s="3">
        <v>111.956</v>
      </c>
      <c r="J42" s="3">
        <v>115.72799999999999</v>
      </c>
      <c r="K42" s="3">
        <v>164.66900000000001</v>
      </c>
      <c r="L42" s="3">
        <v>149.96600000000001</v>
      </c>
      <c r="M42" s="3">
        <v>162.636</v>
      </c>
    </row>
    <row r="43" spans="3:13" ht="12.75" x14ac:dyDescent="0.2">
      <c r="C43" s="3" t="s">
        <v>71</v>
      </c>
      <c r="D43" s="3" t="s">
        <v>30</v>
      </c>
      <c r="E43" s="3" t="s">
        <v>30</v>
      </c>
      <c r="F43" s="3" t="s">
        <v>30</v>
      </c>
      <c r="G43" s="3" t="s">
        <v>30</v>
      </c>
      <c r="H43" s="3" t="s">
        <v>30</v>
      </c>
      <c r="I43" s="3" t="s">
        <v>30</v>
      </c>
      <c r="J43" s="3" t="s">
        <v>30</v>
      </c>
      <c r="K43" s="3" t="s">
        <v>30</v>
      </c>
      <c r="L43" s="3" t="s">
        <v>30</v>
      </c>
      <c r="M43" s="3" t="s">
        <v>30</v>
      </c>
    </row>
    <row r="44" spans="3:13" ht="12.75" x14ac:dyDescent="0.2">
      <c r="C44" s="3" t="s">
        <v>72</v>
      </c>
      <c r="D44" s="3">
        <v>463.24400000000003</v>
      </c>
      <c r="E44" s="3">
        <v>510.39800000000002</v>
      </c>
      <c r="F44" s="3">
        <v>558.52599999999995</v>
      </c>
      <c r="G44" s="3">
        <v>613.42600000000004</v>
      </c>
      <c r="H44" s="3">
        <v>674.88300000000004</v>
      </c>
      <c r="I44" s="3">
        <v>743.399</v>
      </c>
      <c r="J44" s="3">
        <v>793.11599999999999</v>
      </c>
      <c r="K44" s="3">
        <v>842.60400000000004</v>
      </c>
      <c r="L44" s="3">
        <v>627.24300000000005</v>
      </c>
      <c r="M44" s="3">
        <v>762.899</v>
      </c>
    </row>
    <row r="45" spans="3:13" ht="12.75" x14ac:dyDescent="0.2">
      <c r="C45" s="3" t="s">
        <v>73</v>
      </c>
      <c r="D45" s="3" t="s">
        <v>30</v>
      </c>
      <c r="E45" s="3" t="s">
        <v>30</v>
      </c>
      <c r="F45" s="3" t="s">
        <v>30</v>
      </c>
      <c r="G45" s="3" t="s">
        <v>30</v>
      </c>
      <c r="H45" s="3" t="s">
        <v>30</v>
      </c>
      <c r="I45" s="3" t="s">
        <v>30</v>
      </c>
      <c r="J45" s="3" t="s">
        <v>30</v>
      </c>
      <c r="K45" s="3" t="s">
        <v>30</v>
      </c>
      <c r="L45" s="3" t="s">
        <v>30</v>
      </c>
      <c r="M45" s="3" t="s">
        <v>30</v>
      </c>
    </row>
    <row r="46" spans="3:13" ht="12.75" x14ac:dyDescent="0.2">
      <c r="C46" s="3" t="s">
        <v>74</v>
      </c>
      <c r="D46" s="3">
        <v>7.1680000000000001</v>
      </c>
      <c r="E46" s="3">
        <v>7.5380000000000003</v>
      </c>
      <c r="F46" s="3">
        <v>7.4870000000000001</v>
      </c>
      <c r="G46" s="3">
        <v>6.9429999999999996</v>
      </c>
      <c r="H46" s="3">
        <v>4.7729999999999997</v>
      </c>
      <c r="I46" s="3">
        <v>2.0070000000000001</v>
      </c>
      <c r="J46" s="3">
        <v>6.92</v>
      </c>
      <c r="K46" s="3">
        <v>8.73</v>
      </c>
      <c r="L46" s="3">
        <v>13.984</v>
      </c>
      <c r="M46" s="3">
        <v>3.35</v>
      </c>
    </row>
    <row r="47" spans="3:13" ht="12.75" x14ac:dyDescent="0.2">
      <c r="C47" s="3" t="s">
        <v>75</v>
      </c>
      <c r="D47" s="3">
        <v>497.76400000000001</v>
      </c>
      <c r="E47" s="3">
        <v>549.10500000000002</v>
      </c>
      <c r="F47" s="3">
        <v>600.40200000000004</v>
      </c>
      <c r="G47" s="3">
        <v>659.553</v>
      </c>
      <c r="H47" s="3">
        <v>773.048</v>
      </c>
      <c r="I47" s="3">
        <v>857.36199999999997</v>
      </c>
      <c r="J47" s="3">
        <v>915.76400000000001</v>
      </c>
      <c r="K47" s="3" t="s">
        <v>76</v>
      </c>
      <c r="L47" s="3">
        <v>791.19299999999998</v>
      </c>
      <c r="M47" s="3">
        <v>928.88499999999999</v>
      </c>
    </row>
    <row r="48" spans="3:13" ht="12.75" x14ac:dyDescent="0.2">
      <c r="C48" s="3" t="s">
        <v>77</v>
      </c>
      <c r="D48" s="3" t="s">
        <v>30</v>
      </c>
      <c r="E48" s="3" t="s">
        <v>30</v>
      </c>
      <c r="F48" s="3" t="s">
        <v>30</v>
      </c>
      <c r="G48" s="3" t="s">
        <v>30</v>
      </c>
      <c r="H48" s="3" t="s">
        <v>30</v>
      </c>
      <c r="I48" s="3" t="s">
        <v>30</v>
      </c>
      <c r="J48" s="3" t="s">
        <v>30</v>
      </c>
      <c r="K48" s="3" t="s">
        <v>30</v>
      </c>
      <c r="L48" s="3" t="s">
        <v>30</v>
      </c>
      <c r="M48" s="3" t="s">
        <v>30</v>
      </c>
    </row>
    <row r="49" spans="3:13" ht="12.75" x14ac:dyDescent="0.2">
      <c r="C49" s="3" t="s">
        <v>78</v>
      </c>
      <c r="D49" s="3" t="s">
        <v>30</v>
      </c>
      <c r="E49" s="3" t="s">
        <v>30</v>
      </c>
      <c r="F49" s="3" t="s">
        <v>30</v>
      </c>
      <c r="G49" s="3" t="s">
        <v>30</v>
      </c>
      <c r="H49" s="3" t="s">
        <v>30</v>
      </c>
      <c r="I49" s="3" t="s">
        <v>30</v>
      </c>
      <c r="J49" s="3" t="s">
        <v>30</v>
      </c>
      <c r="K49" s="3" t="s">
        <v>30</v>
      </c>
      <c r="L49" s="3" t="s">
        <v>30</v>
      </c>
      <c r="M49" s="3" t="s">
        <v>30</v>
      </c>
    </row>
    <row r="50" spans="3:13" ht="12.75" x14ac:dyDescent="0.2">
      <c r="C50" s="3" t="s">
        <v>79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80</v>
      </c>
      <c r="D51" s="3">
        <v>497.76400000000001</v>
      </c>
      <c r="E51" s="3">
        <v>549.10500000000002</v>
      </c>
      <c r="F51" s="3">
        <v>600.40200000000004</v>
      </c>
      <c r="G51" s="3">
        <v>659.553</v>
      </c>
      <c r="H51" s="3">
        <v>773.048</v>
      </c>
      <c r="I51" s="3">
        <v>857.36199999999997</v>
      </c>
      <c r="J51" s="3">
        <v>915.76400000000001</v>
      </c>
      <c r="K51" s="3" t="s">
        <v>76</v>
      </c>
      <c r="L51" s="3">
        <v>791.19299999999998</v>
      </c>
      <c r="M51" s="3">
        <v>928.88499999999999</v>
      </c>
    </row>
    <row r="52" spans="3:13" ht="12.75" x14ac:dyDescent="0.2"/>
    <row r="53" spans="3:13" ht="12.75" x14ac:dyDescent="0.2">
      <c r="C53" s="3" t="s">
        <v>81</v>
      </c>
      <c r="D53" s="3" t="s">
        <v>42</v>
      </c>
      <c r="E53" s="3" t="s">
        <v>43</v>
      </c>
      <c r="F53" s="3" t="s">
        <v>44</v>
      </c>
      <c r="G53" s="3" t="s">
        <v>45</v>
      </c>
      <c r="H53" s="3" t="s">
        <v>46</v>
      </c>
      <c r="I53" s="3" t="s">
        <v>47</v>
      </c>
      <c r="J53" s="3" t="s">
        <v>48</v>
      </c>
      <c r="K53" s="3" t="s">
        <v>49</v>
      </c>
      <c r="L53" s="3" t="s">
        <v>50</v>
      </c>
      <c r="M53" s="3" t="s">
        <v>51</v>
      </c>
    </row>
    <row r="54" spans="3:13" ht="12.75" x14ac:dyDescent="0.2"/>
    <row r="55" spans="3:13" ht="12.75" x14ac:dyDescent="0.2">
      <c r="C55" s="3" t="s">
        <v>82</v>
      </c>
      <c r="D55" s="3">
        <v>23.167999999999999</v>
      </c>
      <c r="E55" s="3">
        <v>68.257999999999996</v>
      </c>
      <c r="F55" s="3">
        <v>30.818999999999999</v>
      </c>
      <c r="G55" s="3">
        <v>83.063999999999993</v>
      </c>
      <c r="H55" s="3">
        <v>103.53400000000001</v>
      </c>
      <c r="I55" s="3">
        <v>178.88800000000001</v>
      </c>
      <c r="J55" s="3">
        <v>197.17699999999999</v>
      </c>
      <c r="K55" s="3">
        <v>490.834</v>
      </c>
      <c r="L55" s="3">
        <v>489.95</v>
      </c>
      <c r="M55" s="3">
        <v>225.95599999999999</v>
      </c>
    </row>
    <row r="56" spans="3:13" ht="12.75" x14ac:dyDescent="0.2">
      <c r="C56" s="3" t="s">
        <v>83</v>
      </c>
      <c r="D56" s="3">
        <v>500.43</v>
      </c>
      <c r="E56" s="3">
        <v>423.38799999999998</v>
      </c>
      <c r="F56" s="3">
        <v>394.714</v>
      </c>
      <c r="G56" s="3">
        <v>345.35399999999998</v>
      </c>
      <c r="H56" s="3">
        <v>253.07400000000001</v>
      </c>
      <c r="I56" s="3">
        <v>202.35900000000001</v>
      </c>
      <c r="J56" s="3">
        <v>556.495</v>
      </c>
      <c r="K56" s="3">
        <v>491.15699999999998</v>
      </c>
      <c r="L56" s="3">
        <v>456.267</v>
      </c>
      <c r="M56" s="3">
        <v>557.23699999999997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BAAE-FA5A-4CA4-BA40-331401C8B8D1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84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85</v>
      </c>
      <c r="D12" s="3" t="s">
        <v>86</v>
      </c>
      <c r="E12" s="3" t="s">
        <v>87</v>
      </c>
      <c r="F12" s="3" t="s">
        <v>88</v>
      </c>
      <c r="G12" s="3" t="s">
        <v>89</v>
      </c>
      <c r="H12" s="3" t="s">
        <v>90</v>
      </c>
      <c r="I12" s="3" t="s">
        <v>91</v>
      </c>
      <c r="J12" s="3" t="s">
        <v>92</v>
      </c>
      <c r="K12" s="3" t="s">
        <v>93</v>
      </c>
      <c r="L12" s="3" t="s">
        <v>94</v>
      </c>
      <c r="M12" s="3" t="s">
        <v>95</v>
      </c>
    </row>
    <row r="13" spans="3:13" x14ac:dyDescent="0.2">
      <c r="C13" s="3" t="s">
        <v>96</v>
      </c>
      <c r="D13" s="3" t="s">
        <v>97</v>
      </c>
      <c r="E13" s="3" t="s">
        <v>98</v>
      </c>
      <c r="F13" s="3" t="s">
        <v>99</v>
      </c>
      <c r="G13" s="3" t="s">
        <v>100</v>
      </c>
      <c r="H13" s="3" t="s">
        <v>101</v>
      </c>
      <c r="I13" s="3" t="s">
        <v>99</v>
      </c>
      <c r="J13" s="3" t="s">
        <v>102</v>
      </c>
      <c r="K13" s="3" t="s">
        <v>103</v>
      </c>
      <c r="L13" s="3" t="s">
        <v>104</v>
      </c>
      <c r="M13" s="3" t="s">
        <v>105</v>
      </c>
    </row>
    <row r="15" spans="3:13" x14ac:dyDescent="0.2">
      <c r="C15" s="3" t="s">
        <v>106</v>
      </c>
      <c r="D15" s="3">
        <v>-959.30700000000002</v>
      </c>
      <c r="E15" s="3" t="s">
        <v>107</v>
      </c>
      <c r="F15" s="3" t="s">
        <v>108</v>
      </c>
      <c r="G15" s="3" t="s">
        <v>109</v>
      </c>
      <c r="H15" s="3" t="s">
        <v>110</v>
      </c>
      <c r="I15" s="3" t="s">
        <v>111</v>
      </c>
      <c r="J15" s="3" t="s">
        <v>112</v>
      </c>
      <c r="K15" s="3" t="s">
        <v>113</v>
      </c>
      <c r="L15" s="3" t="s">
        <v>114</v>
      </c>
      <c r="M15" s="3" t="s">
        <v>115</v>
      </c>
    </row>
    <row r="16" spans="3:13" x14ac:dyDescent="0.2">
      <c r="C16" s="3" t="s">
        <v>116</v>
      </c>
      <c r="D16" s="3">
        <v>735.33600000000001</v>
      </c>
      <c r="E16" s="3">
        <v>876.82899999999995</v>
      </c>
      <c r="F16" s="3">
        <v>890.01199999999994</v>
      </c>
      <c r="G16" s="3">
        <v>915.23699999999997</v>
      </c>
      <c r="H16" s="3">
        <v>954.26700000000005</v>
      </c>
      <c r="I16" s="3">
        <v>976.87599999999998</v>
      </c>
      <c r="J16" s="3">
        <v>998.58500000000004</v>
      </c>
      <c r="K16" s="3">
        <v>983.92200000000003</v>
      </c>
      <c r="L16" s="3" t="s">
        <v>117</v>
      </c>
      <c r="M16" s="3" t="s">
        <v>118</v>
      </c>
    </row>
    <row r="17" spans="3:13" x14ac:dyDescent="0.2">
      <c r="C17" s="3" t="s">
        <v>119</v>
      </c>
      <c r="D17" s="3" t="s">
        <v>120</v>
      </c>
      <c r="E17" s="3" t="s">
        <v>121</v>
      </c>
      <c r="F17" s="3" t="s">
        <v>122</v>
      </c>
      <c r="G17" s="3" t="s">
        <v>123</v>
      </c>
      <c r="H17" s="3" t="s">
        <v>124</v>
      </c>
      <c r="I17" s="3" t="s">
        <v>125</v>
      </c>
      <c r="J17" s="3" t="s">
        <v>121</v>
      </c>
      <c r="K17" s="3" t="s">
        <v>126</v>
      </c>
      <c r="L17" s="3" t="s">
        <v>127</v>
      </c>
      <c r="M17" s="3" t="s">
        <v>127</v>
      </c>
    </row>
    <row r="19" spans="3:13" x14ac:dyDescent="0.2">
      <c r="C19" s="3" t="s">
        <v>128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129</v>
      </c>
      <c r="D20" s="3">
        <v>-602.87400000000002</v>
      </c>
      <c r="E20" s="3">
        <v>-749.64700000000005</v>
      </c>
      <c r="F20" s="3">
        <v>-762.92200000000003</v>
      </c>
      <c r="G20" s="3">
        <v>-777.43499999999995</v>
      </c>
      <c r="H20" s="3">
        <v>-802.7</v>
      </c>
      <c r="I20" s="3">
        <v>-818.74800000000005</v>
      </c>
      <c r="J20" s="3">
        <v>-707.8</v>
      </c>
      <c r="K20" s="3">
        <v>-671.221</v>
      </c>
      <c r="L20" s="3">
        <v>-707.07899999999995</v>
      </c>
      <c r="M20" s="3">
        <v>-744.726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130</v>
      </c>
      <c r="D22" s="3">
        <v>-24.888000000000002</v>
      </c>
      <c r="E22" s="3">
        <v>-7.2889999999999997</v>
      </c>
      <c r="F22" s="3">
        <v>-8.0440000000000005</v>
      </c>
      <c r="G22" s="3">
        <v>-9.1329999999999991</v>
      </c>
      <c r="H22" s="3">
        <v>-9.6359999999999992</v>
      </c>
      <c r="I22" s="3">
        <v>-0.61</v>
      </c>
      <c r="J22" s="3">
        <v>-122.55500000000001</v>
      </c>
      <c r="K22" s="3">
        <v>-84.328999999999994</v>
      </c>
      <c r="L22" s="3">
        <v>-109.78100000000001</v>
      </c>
      <c r="M22" s="3">
        <v>-106.95699999999999</v>
      </c>
    </row>
    <row r="23" spans="3:13" x14ac:dyDescent="0.2">
      <c r="C23" s="3" t="s">
        <v>131</v>
      </c>
      <c r="D23" s="3">
        <v>-627.76199999999994</v>
      </c>
      <c r="E23" s="3">
        <v>-756.93600000000004</v>
      </c>
      <c r="F23" s="3">
        <v>-770.96600000000001</v>
      </c>
      <c r="G23" s="3">
        <v>-786.56799999999998</v>
      </c>
      <c r="H23" s="3">
        <v>-812.33600000000001</v>
      </c>
      <c r="I23" s="3">
        <v>-819.35799999999995</v>
      </c>
      <c r="J23" s="3">
        <v>-830.35500000000002</v>
      </c>
      <c r="K23" s="3">
        <v>-755.55</v>
      </c>
      <c r="L23" s="3">
        <v>-816.86</v>
      </c>
      <c r="M23" s="3">
        <v>-851.68299999999999</v>
      </c>
    </row>
    <row r="24" spans="3:13" x14ac:dyDescent="0.2">
      <c r="C24" s="3" t="s">
        <v>132</v>
      </c>
      <c r="D24" s="3">
        <v>107.574</v>
      </c>
      <c r="E24" s="3">
        <v>119.893</v>
      </c>
      <c r="F24" s="3">
        <v>119.04600000000001</v>
      </c>
      <c r="G24" s="3">
        <v>128.66900000000001</v>
      </c>
      <c r="H24" s="3">
        <v>141.93100000000001</v>
      </c>
      <c r="I24" s="3">
        <v>157.518</v>
      </c>
      <c r="J24" s="3">
        <v>168.23</v>
      </c>
      <c r="K24" s="3">
        <v>228.37200000000001</v>
      </c>
      <c r="L24" s="3">
        <v>291.36399999999998</v>
      </c>
      <c r="M24" s="3">
        <v>257.75</v>
      </c>
    </row>
    <row r="26" spans="3:13" x14ac:dyDescent="0.2">
      <c r="C26" s="3" t="s">
        <v>133</v>
      </c>
      <c r="D26" s="3">
        <v>-14.304</v>
      </c>
      <c r="E26" s="3">
        <v>-16.759</v>
      </c>
      <c r="F26" s="3">
        <v>-17.626999999999999</v>
      </c>
      <c r="G26" s="3">
        <v>-14.481</v>
      </c>
      <c r="H26" s="3">
        <v>-10.502000000000001</v>
      </c>
      <c r="I26" s="3">
        <v>-6.9279999999999999</v>
      </c>
      <c r="J26" s="3">
        <v>-25.184000000000001</v>
      </c>
      <c r="K26" s="3">
        <v>-17.887</v>
      </c>
      <c r="L26" s="3">
        <v>-14.984999999999999</v>
      </c>
      <c r="M26" s="3">
        <v>-21.529</v>
      </c>
    </row>
    <row r="27" spans="3:13" x14ac:dyDescent="0.2">
      <c r="C27" s="3" t="s">
        <v>134</v>
      </c>
      <c r="D27" s="3">
        <v>93.27</v>
      </c>
      <c r="E27" s="3">
        <v>103.134</v>
      </c>
      <c r="F27" s="3">
        <v>101.419</v>
      </c>
      <c r="G27" s="3">
        <v>114.188</v>
      </c>
      <c r="H27" s="3">
        <v>131.429</v>
      </c>
      <c r="I27" s="3">
        <v>150.59</v>
      </c>
      <c r="J27" s="3">
        <v>143.04599999999999</v>
      </c>
      <c r="K27" s="3">
        <v>210.48500000000001</v>
      </c>
      <c r="L27" s="3">
        <v>276.37900000000002</v>
      </c>
      <c r="M27" s="3">
        <v>236.221</v>
      </c>
    </row>
    <row r="28" spans="3:13" x14ac:dyDescent="0.2">
      <c r="C28" s="3" t="s">
        <v>135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136</v>
      </c>
      <c r="D29" s="3">
        <v>-24.878</v>
      </c>
      <c r="E29" s="3">
        <v>-27.61</v>
      </c>
      <c r="F29" s="3">
        <v>-24.79</v>
      </c>
      <c r="G29" s="3">
        <v>-30.597000000000001</v>
      </c>
      <c r="H29" s="3">
        <v>-34.835999999999999</v>
      </c>
      <c r="I29" s="3">
        <v>-39.56</v>
      </c>
      <c r="J29" s="3">
        <v>-36.116999999999997</v>
      </c>
      <c r="K29" s="3">
        <v>-47.234999999999999</v>
      </c>
      <c r="L29" s="3">
        <v>-69.221000000000004</v>
      </c>
      <c r="M29" s="3">
        <v>-56.792000000000002</v>
      </c>
    </row>
    <row r="30" spans="3:13" x14ac:dyDescent="0.2">
      <c r="C30" s="3" t="s">
        <v>137</v>
      </c>
      <c r="D30" s="3">
        <v>68.391999999999996</v>
      </c>
      <c r="E30" s="3">
        <v>75.524000000000001</v>
      </c>
      <c r="F30" s="3">
        <v>76.629000000000005</v>
      </c>
      <c r="G30" s="3">
        <v>83.590999999999994</v>
      </c>
      <c r="H30" s="3">
        <v>96.593000000000004</v>
      </c>
      <c r="I30" s="3">
        <v>111.03</v>
      </c>
      <c r="J30" s="3">
        <v>106.929</v>
      </c>
      <c r="K30" s="3">
        <v>163.25</v>
      </c>
      <c r="L30" s="3">
        <v>207.15799999999999</v>
      </c>
      <c r="M30" s="3">
        <v>179.429</v>
      </c>
    </row>
    <row r="32" spans="3:13" x14ac:dyDescent="0.2">
      <c r="C32" s="3" t="s">
        <v>138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139</v>
      </c>
      <c r="D33" s="3">
        <v>68.391999999999996</v>
      </c>
      <c r="E33" s="3">
        <v>75.524000000000001</v>
      </c>
      <c r="F33" s="3">
        <v>76.629000000000005</v>
      </c>
      <c r="G33" s="3">
        <v>83.590999999999994</v>
      </c>
      <c r="H33" s="3">
        <v>96.593000000000004</v>
      </c>
      <c r="I33" s="3">
        <v>111.03</v>
      </c>
      <c r="J33" s="3">
        <v>106.929</v>
      </c>
      <c r="K33" s="3">
        <v>163.25</v>
      </c>
      <c r="L33" s="3">
        <v>207.15799999999999</v>
      </c>
      <c r="M33" s="3">
        <v>179.429</v>
      </c>
    </row>
    <row r="35" spans="3:13" x14ac:dyDescent="0.2">
      <c r="C35" s="3" t="s">
        <v>140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141</v>
      </c>
      <c r="D36" s="3">
        <v>68.391999999999996</v>
      </c>
      <c r="E36" s="3">
        <v>75.524000000000001</v>
      </c>
      <c r="F36" s="3">
        <v>76.629000000000005</v>
      </c>
      <c r="G36" s="3">
        <v>83.590999999999994</v>
      </c>
      <c r="H36" s="3">
        <v>96.593000000000004</v>
      </c>
      <c r="I36" s="3">
        <v>111.03</v>
      </c>
      <c r="J36" s="3">
        <v>106.929</v>
      </c>
      <c r="K36" s="3">
        <v>163.25</v>
      </c>
      <c r="L36" s="3">
        <v>207.15799999999999</v>
      </c>
      <c r="M36" s="3">
        <v>179.429</v>
      </c>
    </row>
    <row r="38" spans="3:13" x14ac:dyDescent="0.2">
      <c r="C38" s="3" t="s">
        <v>142</v>
      </c>
      <c r="D38" s="3">
        <v>0.97</v>
      </c>
      <c r="E38" s="3">
        <v>1.07</v>
      </c>
      <c r="F38" s="3">
        <v>1.08</v>
      </c>
      <c r="G38" s="3">
        <v>1.17</v>
      </c>
      <c r="H38" s="3">
        <v>1.32</v>
      </c>
      <c r="I38" s="3">
        <v>1.45</v>
      </c>
      <c r="J38" s="3">
        <v>1.38</v>
      </c>
      <c r="K38" s="3">
        <v>2.0499999999999998</v>
      </c>
      <c r="L38" s="3">
        <v>2.67</v>
      </c>
      <c r="M38" s="3">
        <v>2.66</v>
      </c>
    </row>
    <row r="39" spans="3:13" x14ac:dyDescent="0.2">
      <c r="C39" s="3" t="s">
        <v>143</v>
      </c>
      <c r="D39" s="3">
        <v>0.89</v>
      </c>
      <c r="E39" s="3">
        <v>0.96</v>
      </c>
      <c r="F39" s="3">
        <v>0.97</v>
      </c>
      <c r="G39" s="3">
        <v>1.05</v>
      </c>
      <c r="H39" s="3">
        <v>1.2</v>
      </c>
      <c r="I39" s="3">
        <v>1.36</v>
      </c>
      <c r="J39" s="3">
        <v>1.3</v>
      </c>
      <c r="K39" s="3">
        <v>1.99</v>
      </c>
      <c r="L39" s="3">
        <v>2.62</v>
      </c>
      <c r="M39" s="3">
        <v>2.64</v>
      </c>
    </row>
    <row r="40" spans="3:13" x14ac:dyDescent="0.2">
      <c r="C40" s="3" t="s">
        <v>144</v>
      </c>
      <c r="D40" s="3">
        <v>70.611999999999995</v>
      </c>
      <c r="E40" s="3">
        <v>70.899000000000001</v>
      </c>
      <c r="F40" s="3">
        <v>71.218000000000004</v>
      </c>
      <c r="G40" s="3">
        <v>71.695999999999998</v>
      </c>
      <c r="H40" s="3">
        <v>72.903999999999996</v>
      </c>
      <c r="I40" s="3">
        <v>76.367999999999995</v>
      </c>
      <c r="J40" s="3">
        <v>77.593999999999994</v>
      </c>
      <c r="K40" s="3">
        <v>79.799000000000007</v>
      </c>
      <c r="L40" s="3">
        <v>77.623000000000005</v>
      </c>
      <c r="M40" s="3">
        <v>67.512</v>
      </c>
    </row>
    <row r="41" spans="3:13" x14ac:dyDescent="0.2">
      <c r="C41" s="3" t="s">
        <v>145</v>
      </c>
      <c r="D41" s="3">
        <v>79.819000000000003</v>
      </c>
      <c r="E41" s="3">
        <v>82.177999999999997</v>
      </c>
      <c r="F41" s="3">
        <v>82.364999999999995</v>
      </c>
      <c r="G41" s="3">
        <v>83.081999999999994</v>
      </c>
      <c r="H41" s="3">
        <v>82.912999999999997</v>
      </c>
      <c r="I41" s="3">
        <v>82.891999999999996</v>
      </c>
      <c r="J41" s="3">
        <v>83.745999999999995</v>
      </c>
      <c r="K41" s="3">
        <v>82.114000000000004</v>
      </c>
      <c r="L41" s="3">
        <v>79.061999999999998</v>
      </c>
      <c r="M41" s="3">
        <v>68.165000000000006</v>
      </c>
    </row>
    <row r="43" spans="3:13" x14ac:dyDescent="0.2">
      <c r="C43" s="3" t="s">
        <v>146</v>
      </c>
      <c r="D43" s="3">
        <v>152.92400000000001</v>
      </c>
      <c r="E43" s="3">
        <v>160.809</v>
      </c>
      <c r="F43" s="3">
        <v>157.839</v>
      </c>
      <c r="G43" s="3">
        <v>168.084</v>
      </c>
      <c r="H43" s="3">
        <v>182.018</v>
      </c>
      <c r="I43" s="3">
        <v>185.21899999999999</v>
      </c>
      <c r="J43" s="3">
        <v>196.649</v>
      </c>
      <c r="K43" s="3">
        <v>230.09</v>
      </c>
      <c r="L43" s="3">
        <v>319.00599999999997</v>
      </c>
      <c r="M43" s="3">
        <v>285.28399999999999</v>
      </c>
    </row>
    <row r="44" spans="3:13" x14ac:dyDescent="0.2">
      <c r="C44" s="3" t="s">
        <v>147</v>
      </c>
      <c r="D44" s="3">
        <v>117.86799999999999</v>
      </c>
      <c r="E44" s="3">
        <v>119.893</v>
      </c>
      <c r="F44" s="3">
        <v>119.04600000000001</v>
      </c>
      <c r="G44" s="3">
        <v>130.369</v>
      </c>
      <c r="H44" s="3">
        <v>145.24199999999999</v>
      </c>
      <c r="I44" s="3">
        <v>151.6</v>
      </c>
      <c r="J44" s="3">
        <v>168.09</v>
      </c>
      <c r="K44" s="3">
        <v>201.41200000000001</v>
      </c>
      <c r="L44" s="3">
        <v>289.13299999999998</v>
      </c>
      <c r="M44" s="3">
        <v>254.74</v>
      </c>
    </row>
    <row r="46" spans="3:13" x14ac:dyDescent="0.2">
      <c r="C46" s="3" t="s">
        <v>148</v>
      </c>
      <c r="D46" s="3" t="s">
        <v>86</v>
      </c>
      <c r="E46" s="3" t="s">
        <v>87</v>
      </c>
      <c r="F46" s="3" t="s">
        <v>88</v>
      </c>
      <c r="G46" s="3" t="s">
        <v>89</v>
      </c>
      <c r="H46" s="3" t="s">
        <v>90</v>
      </c>
      <c r="I46" s="3" t="s">
        <v>91</v>
      </c>
      <c r="J46" s="3" t="s">
        <v>92</v>
      </c>
      <c r="K46" s="3" t="s">
        <v>93</v>
      </c>
      <c r="L46" s="3" t="s">
        <v>94</v>
      </c>
      <c r="M46" s="3" t="s">
        <v>95</v>
      </c>
    </row>
    <row r="47" spans="3:13" x14ac:dyDescent="0.2">
      <c r="C47" s="3" t="s">
        <v>149</v>
      </c>
      <c r="D47" s="3">
        <v>107.574</v>
      </c>
      <c r="E47" s="3" t="s">
        <v>3</v>
      </c>
      <c r="F47" s="3" t="s">
        <v>3</v>
      </c>
      <c r="G47" s="3">
        <v>128.66900000000001</v>
      </c>
      <c r="H47" s="3">
        <v>145.24199999999999</v>
      </c>
      <c r="I47" s="3">
        <v>151.6</v>
      </c>
      <c r="J47" s="3">
        <v>168.09</v>
      </c>
      <c r="K47" s="3">
        <v>232.971</v>
      </c>
      <c r="L47" s="3">
        <v>289.13299999999998</v>
      </c>
      <c r="M47" s="3">
        <v>254.74</v>
      </c>
    </row>
    <row r="48" spans="3:13" x14ac:dyDescent="0.2">
      <c r="C48" s="3" t="s">
        <v>150</v>
      </c>
      <c r="D48" s="3">
        <v>117.86799999999999</v>
      </c>
      <c r="E48" s="3">
        <v>119.893</v>
      </c>
      <c r="F48" s="3">
        <v>119.04600000000001</v>
      </c>
      <c r="G48" s="3">
        <v>130.369</v>
      </c>
      <c r="H48" s="3">
        <v>145.24199999999999</v>
      </c>
      <c r="I48" s="3">
        <v>151.6</v>
      </c>
      <c r="J48" s="3">
        <v>168.09</v>
      </c>
      <c r="K48" s="3">
        <v>201.41200000000001</v>
      </c>
      <c r="L48" s="3">
        <v>289.13299999999998</v>
      </c>
      <c r="M48" s="3">
        <v>254.74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7673-AD56-41D3-9968-094C3B1C37C6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151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139</v>
      </c>
      <c r="D12" s="3">
        <v>68.391999999999996</v>
      </c>
      <c r="E12" s="3">
        <v>75.524000000000001</v>
      </c>
      <c r="F12" s="3">
        <v>76.629000000000005</v>
      </c>
      <c r="G12" s="3">
        <v>83.590999999999994</v>
      </c>
      <c r="H12" s="3">
        <v>96.593000000000004</v>
      </c>
      <c r="I12" s="3">
        <v>111.03</v>
      </c>
      <c r="J12" s="3">
        <v>106.929</v>
      </c>
      <c r="K12" s="3">
        <v>163.25</v>
      </c>
      <c r="L12" s="3">
        <v>207.15799999999999</v>
      </c>
      <c r="M12" s="3">
        <v>179.429</v>
      </c>
    </row>
    <row r="13" spans="3:13" x14ac:dyDescent="0.2">
      <c r="C13" s="3" t="s">
        <v>152</v>
      </c>
      <c r="D13" s="3">
        <v>35.055999999999997</v>
      </c>
      <c r="E13" s="3">
        <v>40.915999999999997</v>
      </c>
      <c r="F13" s="3">
        <v>38.792999999999999</v>
      </c>
      <c r="G13" s="3">
        <v>37.715000000000003</v>
      </c>
      <c r="H13" s="3">
        <v>36.776000000000003</v>
      </c>
      <c r="I13" s="3">
        <v>33.619</v>
      </c>
      <c r="J13" s="3">
        <v>119.399</v>
      </c>
      <c r="K13" s="3">
        <v>109.595</v>
      </c>
      <c r="L13" s="3">
        <v>110.35899999999999</v>
      </c>
      <c r="M13" s="3">
        <v>108.497</v>
      </c>
    </row>
    <row r="14" spans="3:13" x14ac:dyDescent="0.2">
      <c r="C14" s="3" t="s">
        <v>153</v>
      </c>
      <c r="D14" s="3">
        <v>1.129</v>
      </c>
      <c r="E14" s="3">
        <v>1.804</v>
      </c>
      <c r="F14" s="3">
        <v>2.9449999999999998</v>
      </c>
      <c r="G14" s="3">
        <v>3.52</v>
      </c>
      <c r="H14" s="3">
        <v>2.78</v>
      </c>
      <c r="I14" s="3">
        <v>3.5369999999999999</v>
      </c>
      <c r="J14" s="3">
        <v>3.2959999999999998</v>
      </c>
      <c r="K14" s="3">
        <v>1.694</v>
      </c>
      <c r="L14" s="3">
        <v>1.653</v>
      </c>
      <c r="M14" s="3">
        <v>1.47</v>
      </c>
    </row>
    <row r="15" spans="3:13" x14ac:dyDescent="0.2">
      <c r="C15" s="3" t="s">
        <v>154</v>
      </c>
      <c r="D15" s="3" t="s">
        <v>3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>
        <v>0.23100000000000001</v>
      </c>
      <c r="K15" s="3">
        <v>0.23100000000000001</v>
      </c>
      <c r="L15" s="3">
        <v>0.23100000000000001</v>
      </c>
      <c r="M15" s="3">
        <v>0.27500000000000002</v>
      </c>
    </row>
    <row r="16" spans="3:13" x14ac:dyDescent="0.2">
      <c r="C16" s="3" t="s">
        <v>155</v>
      </c>
      <c r="D16" s="3">
        <v>-20.327999999999999</v>
      </c>
      <c r="E16" s="3">
        <v>-8.5280000000000005</v>
      </c>
      <c r="F16" s="3">
        <v>-5.6609999999999996</v>
      </c>
      <c r="G16" s="3">
        <v>-10.31</v>
      </c>
      <c r="H16" s="3">
        <v>-10.374000000000001</v>
      </c>
      <c r="I16" s="3">
        <v>16.388000000000002</v>
      </c>
      <c r="J16" s="3">
        <v>-18.402999999999999</v>
      </c>
      <c r="K16" s="3">
        <v>9.9529999999999994</v>
      </c>
      <c r="L16" s="3">
        <v>-29.510999999999999</v>
      </c>
      <c r="M16" s="3">
        <v>-20.388000000000002</v>
      </c>
    </row>
    <row r="17" spans="3:13" x14ac:dyDescent="0.2">
      <c r="C17" s="3" t="s">
        <v>156</v>
      </c>
      <c r="D17" s="3">
        <v>-29.460999999999999</v>
      </c>
      <c r="E17" s="3">
        <v>11.028</v>
      </c>
      <c r="F17" s="3">
        <v>-37.332999999999998</v>
      </c>
      <c r="G17" s="3">
        <v>-4.84</v>
      </c>
      <c r="H17" s="3">
        <v>-9.1129999999999995</v>
      </c>
      <c r="I17" s="3">
        <v>-11.403</v>
      </c>
      <c r="J17" s="3">
        <v>-5.1260000000000003</v>
      </c>
      <c r="K17" s="3">
        <v>2.371</v>
      </c>
      <c r="L17" s="3">
        <v>-63.573999999999998</v>
      </c>
      <c r="M17" s="3">
        <v>-14.965999999999999</v>
      </c>
    </row>
    <row r="18" spans="3:13" x14ac:dyDescent="0.2">
      <c r="C18" s="3" t="s">
        <v>157</v>
      </c>
      <c r="D18" s="3">
        <v>1.466</v>
      </c>
      <c r="E18" s="3">
        <v>-6.4139999999999997</v>
      </c>
      <c r="F18" s="3">
        <v>-2.5630000000000002</v>
      </c>
      <c r="G18" s="3">
        <v>36.347999999999999</v>
      </c>
      <c r="H18" s="3">
        <v>8.1850000000000005</v>
      </c>
      <c r="I18" s="3">
        <v>-1.607</v>
      </c>
      <c r="J18" s="3">
        <v>2.1349999999999998</v>
      </c>
      <c r="K18" s="3">
        <v>4.6379999999999999</v>
      </c>
      <c r="L18" s="3">
        <v>-10.547000000000001</v>
      </c>
      <c r="M18" s="3">
        <v>0.246</v>
      </c>
    </row>
    <row r="19" spans="3:13" x14ac:dyDescent="0.2">
      <c r="C19" s="3" t="s">
        <v>158</v>
      </c>
      <c r="D19" s="3">
        <v>20.138999999999999</v>
      </c>
      <c r="E19" s="3">
        <v>37.658000000000001</v>
      </c>
      <c r="F19" s="3">
        <v>-14.327</v>
      </c>
      <c r="G19" s="3">
        <v>18.623999999999999</v>
      </c>
      <c r="H19" s="3">
        <v>31.756</v>
      </c>
      <c r="I19" s="3">
        <v>30.51</v>
      </c>
      <c r="J19" s="3">
        <v>26.152999999999999</v>
      </c>
      <c r="K19" s="3">
        <v>219.69200000000001</v>
      </c>
      <c r="L19" s="3">
        <v>97.983999999999995</v>
      </c>
      <c r="M19" s="3">
        <v>-240.26599999999999</v>
      </c>
    </row>
    <row r="20" spans="3:13" x14ac:dyDescent="0.2">
      <c r="C20" s="3" t="s">
        <v>159</v>
      </c>
      <c r="D20" s="3">
        <v>76.393000000000001</v>
      </c>
      <c r="E20" s="3">
        <v>151.988</v>
      </c>
      <c r="F20" s="3">
        <v>58.482999999999997</v>
      </c>
      <c r="G20" s="3">
        <v>164.648</v>
      </c>
      <c r="H20" s="3">
        <v>156.60300000000001</v>
      </c>
      <c r="I20" s="3">
        <v>182.07400000000001</v>
      </c>
      <c r="J20" s="3">
        <v>234.614</v>
      </c>
      <c r="K20" s="3">
        <v>511.42399999999998</v>
      </c>
      <c r="L20" s="3">
        <v>313.75299999999999</v>
      </c>
      <c r="M20" s="3">
        <v>14.297000000000001</v>
      </c>
    </row>
    <row r="22" spans="3:13" x14ac:dyDescent="0.2">
      <c r="C22" s="3" t="s">
        <v>160</v>
      </c>
      <c r="D22" s="3">
        <v>-18.984000000000002</v>
      </c>
      <c r="E22" s="3">
        <v>-16.204000000000001</v>
      </c>
      <c r="F22" s="3">
        <v>-21.501999999999999</v>
      </c>
      <c r="G22" s="3">
        <v>-24.486000000000001</v>
      </c>
      <c r="H22" s="3">
        <v>-38.304000000000002</v>
      </c>
      <c r="I22" s="3">
        <v>-19.649999999999999</v>
      </c>
      <c r="J22" s="3">
        <v>-32.930999999999997</v>
      </c>
      <c r="K22" s="3">
        <v>-43.493000000000002</v>
      </c>
      <c r="L22" s="3">
        <v>-14.896000000000001</v>
      </c>
      <c r="M22" s="3">
        <v>-26.797999999999998</v>
      </c>
    </row>
    <row r="23" spans="3:13" x14ac:dyDescent="0.2">
      <c r="C23" s="3" t="s">
        <v>161</v>
      </c>
      <c r="D23" s="3">
        <v>-654.95399999999995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162</v>
      </c>
      <c r="D24" s="3">
        <v>121.545</v>
      </c>
      <c r="E24" s="3">
        <v>-3.7589999999999999</v>
      </c>
      <c r="F24" s="3">
        <v>-3.0070000000000001</v>
      </c>
      <c r="G24" s="3">
        <v>-13.821</v>
      </c>
      <c r="H24" s="3">
        <v>-39.719000000000001</v>
      </c>
      <c r="I24" s="3">
        <v>-10.491</v>
      </c>
      <c r="J24" s="3">
        <v>-10.461</v>
      </c>
      <c r="K24" s="3">
        <v>0.42299999999999999</v>
      </c>
      <c r="L24" s="3">
        <v>31.108000000000001</v>
      </c>
      <c r="M24" s="3">
        <v>-9.9049999999999994</v>
      </c>
    </row>
    <row r="25" spans="3:13" x14ac:dyDescent="0.2">
      <c r="C25" s="3" t="s">
        <v>163</v>
      </c>
      <c r="D25" s="3">
        <v>-552.39300000000003</v>
      </c>
      <c r="E25" s="3">
        <v>-19.963000000000001</v>
      </c>
      <c r="F25" s="3">
        <v>-24.509</v>
      </c>
      <c r="G25" s="3">
        <v>-38.307000000000002</v>
      </c>
      <c r="H25" s="3">
        <v>-78.022999999999996</v>
      </c>
      <c r="I25" s="3">
        <v>-30.140999999999998</v>
      </c>
      <c r="J25" s="3">
        <v>-43.392000000000003</v>
      </c>
      <c r="K25" s="3">
        <v>-43.07</v>
      </c>
      <c r="L25" s="3">
        <v>16.212</v>
      </c>
      <c r="M25" s="3">
        <v>-36.703000000000003</v>
      </c>
    </row>
    <row r="27" spans="3:13" x14ac:dyDescent="0.2">
      <c r="C27" s="3" t="s">
        <v>164</v>
      </c>
      <c r="D27" s="3">
        <v>-28.239000000000001</v>
      </c>
      <c r="E27" s="3">
        <v>-28.327999999999999</v>
      </c>
      <c r="F27" s="3">
        <v>-28.465</v>
      </c>
      <c r="G27" s="3">
        <v>-28.649000000000001</v>
      </c>
      <c r="H27" s="3">
        <v>-33.179000000000002</v>
      </c>
      <c r="I27" s="3">
        <v>-38.165999999999997</v>
      </c>
      <c r="J27" s="3">
        <v>-43.313000000000002</v>
      </c>
      <c r="K27" s="3">
        <v>-44.636000000000003</v>
      </c>
      <c r="L27" s="3">
        <v>-73.551000000000002</v>
      </c>
      <c r="M27" s="3">
        <v>-44.667000000000002</v>
      </c>
    </row>
    <row r="28" spans="3:13" x14ac:dyDescent="0.2">
      <c r="C28" s="3" t="s">
        <v>165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>
        <v>-96.417000000000002</v>
      </c>
      <c r="M28" s="3" t="s">
        <v>3</v>
      </c>
    </row>
    <row r="29" spans="3:13" x14ac:dyDescent="0.2">
      <c r="C29" s="3" t="s">
        <v>166</v>
      </c>
      <c r="D29" s="3">
        <v>500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>
        <v>150</v>
      </c>
    </row>
    <row r="30" spans="3:13" x14ac:dyDescent="0.2">
      <c r="C30" s="3" t="s">
        <v>167</v>
      </c>
      <c r="D30" s="3">
        <v>-41.128</v>
      </c>
      <c r="E30" s="3">
        <v>-76.948999999999998</v>
      </c>
      <c r="F30" s="3">
        <v>-31.936</v>
      </c>
      <c r="G30" s="3">
        <v>-51.884</v>
      </c>
      <c r="H30" s="3">
        <v>-46.345999999999997</v>
      </c>
      <c r="I30" s="3">
        <v>-51.192999999999998</v>
      </c>
      <c r="J30" s="3">
        <v>-116.149</v>
      </c>
      <c r="K30" s="3">
        <v>-76.075999999999993</v>
      </c>
      <c r="L30" s="3">
        <v>-73.194000000000003</v>
      </c>
      <c r="M30" s="3">
        <v>-81.286000000000001</v>
      </c>
    </row>
    <row r="31" spans="3:13" x14ac:dyDescent="0.2">
      <c r="C31" s="3" t="s">
        <v>168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>
        <v>-3.0579999999999998</v>
      </c>
      <c r="J31" s="3">
        <v>-10.157999999999999</v>
      </c>
      <c r="K31" s="3">
        <v>-48.201999999999998</v>
      </c>
      <c r="L31" s="3">
        <v>-64.573999999999998</v>
      </c>
      <c r="M31" s="3">
        <v>-244.274</v>
      </c>
    </row>
    <row r="32" spans="3:13" x14ac:dyDescent="0.2">
      <c r="C32" s="3" t="s">
        <v>169</v>
      </c>
      <c r="D32" s="3">
        <v>-23.75</v>
      </c>
      <c r="E32" s="3">
        <v>-14.638999999999999</v>
      </c>
      <c r="F32" s="3">
        <v>-11.614000000000001</v>
      </c>
      <c r="G32" s="3">
        <v>-9.6820000000000004</v>
      </c>
      <c r="H32" s="3">
        <v>-6.8330000000000002</v>
      </c>
      <c r="I32" s="3">
        <v>-5.4560000000000004</v>
      </c>
      <c r="J32" s="3">
        <v>-22.837</v>
      </c>
      <c r="K32" s="3">
        <v>-19.837</v>
      </c>
      <c r="L32" s="3">
        <v>-8.7260000000000009</v>
      </c>
      <c r="M32" s="3">
        <v>-24.378</v>
      </c>
    </row>
    <row r="33" spans="3:13" x14ac:dyDescent="0.2">
      <c r="C33" s="3" t="s">
        <v>170</v>
      </c>
      <c r="D33" s="3">
        <v>406.88299999999998</v>
      </c>
      <c r="E33" s="3">
        <v>-119.916</v>
      </c>
      <c r="F33" s="3">
        <v>-72.015000000000001</v>
      </c>
      <c r="G33" s="3">
        <v>-90.215000000000003</v>
      </c>
      <c r="H33" s="3">
        <v>-86.358000000000004</v>
      </c>
      <c r="I33" s="3">
        <v>-97.873000000000005</v>
      </c>
      <c r="J33" s="3">
        <v>-192.45699999999999</v>
      </c>
      <c r="K33" s="3">
        <v>-188.751</v>
      </c>
      <c r="L33" s="3">
        <v>-316.46199999999999</v>
      </c>
      <c r="M33" s="3">
        <v>-244.60499999999999</v>
      </c>
    </row>
    <row r="35" spans="3:13" x14ac:dyDescent="0.2">
      <c r="C35" s="3" t="s">
        <v>171</v>
      </c>
      <c r="D35" s="3">
        <v>74.948999999999998</v>
      </c>
      <c r="E35" s="3">
        <v>5.8319999999999999</v>
      </c>
      <c r="F35" s="3">
        <v>45.9</v>
      </c>
      <c r="G35" s="3">
        <v>7.859</v>
      </c>
      <c r="H35" s="3">
        <v>43.984999999999999</v>
      </c>
      <c r="I35" s="3">
        <v>36.207000000000001</v>
      </c>
      <c r="J35" s="3">
        <v>90.266999999999996</v>
      </c>
      <c r="K35" s="3">
        <v>89.031999999999996</v>
      </c>
      <c r="L35" s="3">
        <v>368.63499999999999</v>
      </c>
      <c r="M35" s="3">
        <v>382.13799999999998</v>
      </c>
    </row>
    <row r="36" spans="3:13" x14ac:dyDescent="0.2">
      <c r="C36" s="3" t="s">
        <v>172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173</v>
      </c>
      <c r="D37" s="3">
        <v>-69.117000000000004</v>
      </c>
      <c r="E37" s="3">
        <v>40.067999999999998</v>
      </c>
      <c r="F37" s="3">
        <v>-38.040999999999997</v>
      </c>
      <c r="G37" s="3">
        <v>36.125999999999998</v>
      </c>
      <c r="H37" s="3">
        <v>-7.7779999999999996</v>
      </c>
      <c r="I37" s="3">
        <v>54.06</v>
      </c>
      <c r="J37" s="3">
        <v>-1.2350000000000001</v>
      </c>
      <c r="K37" s="3">
        <v>279.60300000000001</v>
      </c>
      <c r="L37" s="3">
        <v>13.503</v>
      </c>
      <c r="M37" s="3">
        <v>-267.01100000000002</v>
      </c>
    </row>
    <row r="38" spans="3:13" x14ac:dyDescent="0.2">
      <c r="C38" s="3" t="s">
        <v>174</v>
      </c>
      <c r="D38" s="3">
        <v>5.8319999999999999</v>
      </c>
      <c r="E38" s="3">
        <v>45.9</v>
      </c>
      <c r="F38" s="3">
        <v>7.859</v>
      </c>
      <c r="G38" s="3">
        <v>43.984999999999999</v>
      </c>
      <c r="H38" s="3">
        <v>36.207000000000001</v>
      </c>
      <c r="I38" s="3">
        <v>90.266999999999996</v>
      </c>
      <c r="J38" s="3">
        <v>89.031999999999996</v>
      </c>
      <c r="K38" s="3">
        <v>368.63499999999999</v>
      </c>
      <c r="L38" s="3">
        <v>382.13799999999998</v>
      </c>
      <c r="M38" s="3">
        <v>115.127</v>
      </c>
    </row>
    <row r="40" spans="3:13" x14ac:dyDescent="0.2">
      <c r="C40" s="3" t="s">
        <v>175</v>
      </c>
      <c r="D40" s="3">
        <v>57.408999999999999</v>
      </c>
      <c r="E40" s="3">
        <v>135.78399999999999</v>
      </c>
      <c r="F40" s="3">
        <v>36.981000000000002</v>
      </c>
      <c r="G40" s="3">
        <v>140.16200000000001</v>
      </c>
      <c r="H40" s="3">
        <v>118.29900000000001</v>
      </c>
      <c r="I40" s="3">
        <v>162.42400000000001</v>
      </c>
      <c r="J40" s="3">
        <v>201.68299999999999</v>
      </c>
      <c r="K40" s="3">
        <v>467.93099999999998</v>
      </c>
      <c r="L40" s="3">
        <v>298.85700000000003</v>
      </c>
      <c r="M40" s="3">
        <v>-12.500999999999999</v>
      </c>
    </row>
    <row r="41" spans="3:13" x14ac:dyDescent="0.2">
      <c r="C41" s="3" t="s">
        <v>176</v>
      </c>
      <c r="D41" s="3">
        <v>20.146999999999998</v>
      </c>
      <c r="E41" s="3">
        <v>17.997</v>
      </c>
      <c r="F41" s="3">
        <v>15.313000000000001</v>
      </c>
      <c r="G41" s="3">
        <v>13.324999999999999</v>
      </c>
      <c r="H41" s="3">
        <v>10.781000000000001</v>
      </c>
      <c r="I41" s="3">
        <v>8.6069999999999993</v>
      </c>
      <c r="J41" s="3">
        <v>27.9</v>
      </c>
      <c r="K41" s="3">
        <v>22.335999999999999</v>
      </c>
      <c r="L41" s="3">
        <v>20.696999999999999</v>
      </c>
      <c r="M41" s="3">
        <v>24.989000000000001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7508-A02C-4C13-B18E-88783756D3CA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177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178</v>
      </c>
      <c r="D12" s="3">
        <v>14.03</v>
      </c>
      <c r="E12" s="3">
        <v>17.899999999999999</v>
      </c>
      <c r="F12" s="3">
        <v>14.08</v>
      </c>
      <c r="G12" s="3">
        <v>18.079999999999998</v>
      </c>
      <c r="H12" s="3">
        <v>18.45</v>
      </c>
      <c r="I12" s="3">
        <v>15.03</v>
      </c>
      <c r="J12" s="3">
        <v>16.670000000000002</v>
      </c>
      <c r="K12" s="3">
        <v>20.63</v>
      </c>
      <c r="L12" s="3">
        <v>24.85</v>
      </c>
      <c r="M12" s="3">
        <v>17.190000000000001</v>
      </c>
    </row>
    <row r="13" spans="3:13" ht="12.75" x14ac:dyDescent="0.2">
      <c r="C13" s="3" t="s">
        <v>179</v>
      </c>
      <c r="D13" s="3">
        <v>990.93200000000002</v>
      </c>
      <c r="E13" s="3" t="s">
        <v>180</v>
      </c>
      <c r="F13" s="3" t="s">
        <v>181</v>
      </c>
      <c r="G13" s="3" t="s">
        <v>182</v>
      </c>
      <c r="H13" s="3" t="s">
        <v>183</v>
      </c>
      <c r="I13" s="3" t="s">
        <v>184</v>
      </c>
      <c r="J13" s="3" t="s">
        <v>185</v>
      </c>
      <c r="K13" s="3" t="s">
        <v>186</v>
      </c>
      <c r="L13" s="3" t="s">
        <v>187</v>
      </c>
      <c r="M13" s="3" t="s">
        <v>188</v>
      </c>
    </row>
    <row r="14" spans="3:13" ht="12.75" x14ac:dyDescent="0.2"/>
    <row r="15" spans="3:13" ht="12.75" x14ac:dyDescent="0.2">
      <c r="C15" s="3" t="s">
        <v>189</v>
      </c>
      <c r="D15" s="3" t="s">
        <v>190</v>
      </c>
      <c r="E15" s="3" t="s">
        <v>191</v>
      </c>
      <c r="F15" s="3" t="s">
        <v>192</v>
      </c>
      <c r="G15" s="3" t="s">
        <v>193</v>
      </c>
      <c r="H15" s="3" t="s">
        <v>194</v>
      </c>
      <c r="I15" s="3" t="s">
        <v>195</v>
      </c>
      <c r="J15" s="3" t="s">
        <v>196</v>
      </c>
      <c r="K15" s="3" t="s">
        <v>197</v>
      </c>
      <c r="L15" s="3" t="s">
        <v>198</v>
      </c>
      <c r="M15" s="3" t="s">
        <v>199</v>
      </c>
    </row>
    <row r="16" spans="3:13" ht="12.75" x14ac:dyDescent="0.2">
      <c r="C16" s="3" t="s">
        <v>200</v>
      </c>
      <c r="D16" s="3" t="s">
        <v>190</v>
      </c>
      <c r="E16" s="3" t="s">
        <v>191</v>
      </c>
      <c r="F16" s="3" t="s">
        <v>192</v>
      </c>
      <c r="G16" s="3" t="s">
        <v>193</v>
      </c>
      <c r="H16" s="3" t="s">
        <v>194</v>
      </c>
      <c r="I16" s="3" t="s">
        <v>195</v>
      </c>
      <c r="J16" s="3" t="s">
        <v>196</v>
      </c>
      <c r="K16" s="3" t="s">
        <v>197</v>
      </c>
      <c r="L16" s="3" t="s">
        <v>198</v>
      </c>
      <c r="M16" s="3" t="s">
        <v>201</v>
      </c>
    </row>
    <row r="17" spans="3:13" ht="12.75" x14ac:dyDescent="0.2">
      <c r="C17" s="3" t="s">
        <v>202</v>
      </c>
      <c r="D17" s="3" t="s">
        <v>203</v>
      </c>
      <c r="E17" s="3" t="s">
        <v>204</v>
      </c>
      <c r="F17" s="3" t="s">
        <v>205</v>
      </c>
      <c r="G17" s="3" t="s">
        <v>206</v>
      </c>
      <c r="H17" s="3" t="s">
        <v>207</v>
      </c>
      <c r="I17" s="3" t="s">
        <v>208</v>
      </c>
      <c r="J17" s="3" t="s">
        <v>208</v>
      </c>
      <c r="K17" s="3" t="s">
        <v>209</v>
      </c>
      <c r="L17" s="3" t="s">
        <v>210</v>
      </c>
      <c r="M17" s="3" t="s">
        <v>211</v>
      </c>
    </row>
    <row r="18" spans="3:13" ht="12.75" x14ac:dyDescent="0.2">
      <c r="C18" s="3" t="s">
        <v>212</v>
      </c>
      <c r="D18" s="3" t="s">
        <v>213</v>
      </c>
      <c r="E18" s="3" t="s">
        <v>203</v>
      </c>
      <c r="F18" s="3" t="s">
        <v>214</v>
      </c>
      <c r="G18" s="3" t="s">
        <v>215</v>
      </c>
      <c r="H18" s="3" t="s">
        <v>216</v>
      </c>
      <c r="I18" s="3" t="s">
        <v>217</v>
      </c>
      <c r="J18" s="3" t="s">
        <v>218</v>
      </c>
      <c r="K18" s="3" t="s">
        <v>219</v>
      </c>
      <c r="L18" s="3" t="s">
        <v>220</v>
      </c>
      <c r="M18" s="3" t="s">
        <v>221</v>
      </c>
    </row>
    <row r="19" spans="3:13" ht="12.75" x14ac:dyDescent="0.2">
      <c r="C19" s="3" t="s">
        <v>222</v>
      </c>
      <c r="D19" s="3" t="s">
        <v>223</v>
      </c>
      <c r="E19" s="3" t="s">
        <v>216</v>
      </c>
      <c r="F19" s="3" t="s">
        <v>224</v>
      </c>
      <c r="G19" s="3" t="s">
        <v>225</v>
      </c>
      <c r="H19" s="3" t="s">
        <v>226</v>
      </c>
      <c r="I19" s="3" t="s">
        <v>208</v>
      </c>
      <c r="J19" s="3" t="s">
        <v>227</v>
      </c>
      <c r="K19" s="3" t="s">
        <v>228</v>
      </c>
      <c r="L19" s="3" t="s">
        <v>229</v>
      </c>
      <c r="M19" s="3" t="s">
        <v>230</v>
      </c>
    </row>
    <row r="20" spans="3:13" ht="12.75" x14ac:dyDescent="0.2">
      <c r="C20" s="3" t="s">
        <v>231</v>
      </c>
      <c r="D20" s="3" t="s">
        <v>224</v>
      </c>
      <c r="E20" s="3" t="s">
        <v>232</v>
      </c>
      <c r="F20" s="3" t="s">
        <v>233</v>
      </c>
      <c r="G20" s="3" t="s">
        <v>234</v>
      </c>
      <c r="H20" s="3" t="s">
        <v>235</v>
      </c>
      <c r="I20" s="3" t="s">
        <v>236</v>
      </c>
      <c r="J20" s="3" t="s">
        <v>237</v>
      </c>
      <c r="K20" s="3" t="s">
        <v>238</v>
      </c>
      <c r="L20" s="3" t="s">
        <v>239</v>
      </c>
      <c r="M20" s="3" t="s">
        <v>240</v>
      </c>
    </row>
    <row r="21" spans="3:13" ht="12.75" x14ac:dyDescent="0.2">
      <c r="C21" s="3" t="s">
        <v>241</v>
      </c>
      <c r="D21" s="3" t="s">
        <v>242</v>
      </c>
      <c r="E21" s="3" t="s">
        <v>243</v>
      </c>
      <c r="F21" s="3" t="s">
        <v>242</v>
      </c>
      <c r="G21" s="3" t="s">
        <v>244</v>
      </c>
      <c r="H21" s="3" t="s">
        <v>244</v>
      </c>
      <c r="I21" s="3" t="s">
        <v>245</v>
      </c>
      <c r="J21" s="3" t="s">
        <v>245</v>
      </c>
      <c r="K21" s="3" t="s">
        <v>246</v>
      </c>
      <c r="L21" s="3" t="s">
        <v>247</v>
      </c>
      <c r="M21" s="3" t="s">
        <v>246</v>
      </c>
    </row>
    <row r="22" spans="3:13" ht="12.75" x14ac:dyDescent="0.2">
      <c r="C22" s="3" t="s">
        <v>248</v>
      </c>
      <c r="D22" s="3" t="s">
        <v>246</v>
      </c>
      <c r="E22" s="3" t="s">
        <v>249</v>
      </c>
      <c r="F22" s="3" t="s">
        <v>250</v>
      </c>
      <c r="G22" s="3" t="s">
        <v>251</v>
      </c>
      <c r="H22" s="3" t="s">
        <v>250</v>
      </c>
      <c r="I22" s="3" t="s">
        <v>252</v>
      </c>
      <c r="J22" s="3" t="s">
        <v>251</v>
      </c>
      <c r="K22" s="3" t="s">
        <v>251</v>
      </c>
      <c r="L22" s="3" t="s">
        <v>250</v>
      </c>
      <c r="M22" s="3" t="s">
        <v>252</v>
      </c>
    </row>
    <row r="23" spans="3:13" ht="12.75" x14ac:dyDescent="0.2"/>
    <row r="24" spans="3:13" ht="12.75" x14ac:dyDescent="0.2">
      <c r="C24" s="3" t="s">
        <v>253</v>
      </c>
      <c r="D24" s="3" t="s">
        <v>254</v>
      </c>
      <c r="E24" s="3" t="s">
        <v>255</v>
      </c>
      <c r="F24" s="3" t="s">
        <v>256</v>
      </c>
      <c r="G24" s="3" t="s">
        <v>254</v>
      </c>
      <c r="H24" s="3" t="s">
        <v>257</v>
      </c>
      <c r="I24" s="3" t="s">
        <v>218</v>
      </c>
      <c r="J24" s="3" t="s">
        <v>225</v>
      </c>
      <c r="K24" s="3" t="s">
        <v>258</v>
      </c>
      <c r="L24" s="3" t="s">
        <v>237</v>
      </c>
      <c r="M24" s="3" t="s">
        <v>239</v>
      </c>
    </row>
    <row r="25" spans="3:13" ht="12.75" x14ac:dyDescent="0.2">
      <c r="C25" s="3" t="s">
        <v>259</v>
      </c>
      <c r="D25" s="3" t="s">
        <v>260</v>
      </c>
      <c r="E25" s="3" t="s">
        <v>261</v>
      </c>
      <c r="F25" s="3" t="s">
        <v>243</v>
      </c>
      <c r="G25" s="3" t="s">
        <v>260</v>
      </c>
      <c r="H25" s="3" t="s">
        <v>262</v>
      </c>
      <c r="I25" s="3" t="s">
        <v>242</v>
      </c>
      <c r="J25" s="3" t="s">
        <v>242</v>
      </c>
      <c r="K25" s="3" t="s">
        <v>244</v>
      </c>
      <c r="L25" s="3" t="s">
        <v>263</v>
      </c>
      <c r="M25" s="3" t="s">
        <v>247</v>
      </c>
    </row>
    <row r="26" spans="3:13" ht="12.75" x14ac:dyDescent="0.2">
      <c r="C26" s="3" t="s">
        <v>264</v>
      </c>
      <c r="D26" s="3" t="s">
        <v>265</v>
      </c>
      <c r="E26" s="3" t="s">
        <v>266</v>
      </c>
      <c r="F26" s="3" t="s">
        <v>225</v>
      </c>
      <c r="G26" s="3" t="s">
        <v>267</v>
      </c>
      <c r="H26" s="3" t="s">
        <v>228</v>
      </c>
      <c r="I26" s="3" t="s">
        <v>268</v>
      </c>
      <c r="J26" s="3" t="s">
        <v>210</v>
      </c>
      <c r="K26" s="3" t="s">
        <v>269</v>
      </c>
      <c r="L26" s="3" t="s">
        <v>270</v>
      </c>
      <c r="M26" s="3" t="s">
        <v>271</v>
      </c>
    </row>
    <row r="27" spans="3:13" ht="12.75" x14ac:dyDescent="0.2">
      <c r="C27" s="3" t="s">
        <v>272</v>
      </c>
      <c r="D27" s="3" t="s">
        <v>250</v>
      </c>
      <c r="E27" s="3" t="s">
        <v>250</v>
      </c>
      <c r="F27" s="3" t="s">
        <v>273</v>
      </c>
      <c r="G27" s="3" t="s">
        <v>252</v>
      </c>
      <c r="H27" s="3" t="s">
        <v>252</v>
      </c>
      <c r="I27" s="3" t="s">
        <v>273</v>
      </c>
      <c r="J27" s="3" t="s">
        <v>252</v>
      </c>
      <c r="K27" s="3" t="s">
        <v>251</v>
      </c>
      <c r="L27" s="3" t="s">
        <v>251</v>
      </c>
      <c r="M27" s="3" t="s">
        <v>273</v>
      </c>
    </row>
    <row r="28" spans="3:13" ht="12.75" x14ac:dyDescent="0.2"/>
    <row r="29" spans="3:13" ht="12.75" x14ac:dyDescent="0.2">
      <c r="C29" s="3" t="s">
        <v>274</v>
      </c>
      <c r="D29" s="3">
        <v>6.4</v>
      </c>
      <c r="E29" s="3">
        <v>7.1</v>
      </c>
      <c r="F29" s="3">
        <v>7.4</v>
      </c>
      <c r="G29" s="3">
        <v>8.1</v>
      </c>
      <c r="H29" s="3">
        <v>8.6</v>
      </c>
      <c r="I29" s="3">
        <v>8</v>
      </c>
      <c r="J29" s="3">
        <v>7</v>
      </c>
      <c r="K29" s="3">
        <v>6.9</v>
      </c>
      <c r="L29" s="3">
        <v>5.5</v>
      </c>
      <c r="M29" s="3">
        <v>7.8</v>
      </c>
    </row>
    <row r="30" spans="3:13" ht="12.75" x14ac:dyDescent="0.2">
      <c r="C30" s="3" t="s">
        <v>275</v>
      </c>
      <c r="D30" s="3">
        <v>4</v>
      </c>
      <c r="E30" s="3">
        <v>8</v>
      </c>
      <c r="F30" s="3">
        <v>5</v>
      </c>
      <c r="G30" s="3">
        <v>8</v>
      </c>
      <c r="H30" s="3">
        <v>9</v>
      </c>
      <c r="I30" s="3">
        <v>7</v>
      </c>
      <c r="J30" s="3">
        <v>5</v>
      </c>
      <c r="K30" s="3">
        <v>8</v>
      </c>
      <c r="L30" s="3">
        <v>7</v>
      </c>
      <c r="M30" s="3">
        <v>5</v>
      </c>
    </row>
    <row r="31" spans="3:13" ht="12.75" x14ac:dyDescent="0.2">
      <c r="C31" s="3" t="s">
        <v>276</v>
      </c>
      <c r="D31" s="3">
        <v>0.2</v>
      </c>
      <c r="E31" s="3">
        <v>0.4</v>
      </c>
      <c r="F31" s="3">
        <v>0.4</v>
      </c>
      <c r="G31" s="3">
        <v>0.4</v>
      </c>
      <c r="H31" s="3">
        <v>0.48</v>
      </c>
      <c r="I31" s="3">
        <v>0.56000000000000005</v>
      </c>
      <c r="J31" s="3">
        <v>0.56000000000000005</v>
      </c>
      <c r="K31" s="3">
        <v>1.84</v>
      </c>
      <c r="L31" s="3">
        <v>1.89</v>
      </c>
      <c r="M31" s="3">
        <v>0.64</v>
      </c>
    </row>
    <row r="32" spans="3:13" ht="12.75" x14ac:dyDescent="0.2">
      <c r="C32" s="3" t="s">
        <v>277</v>
      </c>
      <c r="D32" s="3" t="s">
        <v>278</v>
      </c>
      <c r="E32" s="3" t="s">
        <v>279</v>
      </c>
      <c r="F32" s="3" t="s">
        <v>280</v>
      </c>
      <c r="G32" s="3" t="s">
        <v>281</v>
      </c>
      <c r="H32" s="3" t="s">
        <v>101</v>
      </c>
      <c r="I32" s="3" t="s">
        <v>282</v>
      </c>
      <c r="J32" s="3" t="s">
        <v>283</v>
      </c>
      <c r="K32" s="3" t="s">
        <v>284</v>
      </c>
      <c r="L32" s="3" t="s">
        <v>285</v>
      </c>
      <c r="M32" s="3" t="s">
        <v>280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316-9DCA-4465-8631-5190330F814F}">
  <dimension ref="A3:BJ22"/>
  <sheetViews>
    <sheetView showGridLines="0" tabSelected="1" topLeftCell="W1" workbookViewId="0">
      <selection activeCell="AM18" sqref="AM18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286</v>
      </c>
      <c r="C3" s="9"/>
      <c r="D3" s="9"/>
      <c r="E3" s="9"/>
      <c r="F3" s="9"/>
      <c r="H3" s="9" t="s">
        <v>287</v>
      </c>
      <c r="I3" s="9"/>
      <c r="J3" s="9"/>
      <c r="K3" s="9"/>
      <c r="L3" s="9"/>
      <c r="N3" s="11" t="s">
        <v>288</v>
      </c>
      <c r="O3" s="11"/>
      <c r="P3" s="11"/>
      <c r="Q3" s="11"/>
      <c r="R3" s="11"/>
      <c r="S3" s="11"/>
      <c r="T3" s="11"/>
      <c r="V3" s="9" t="s">
        <v>289</v>
      </c>
      <c r="W3" s="9"/>
      <c r="X3" s="9"/>
      <c r="Y3" s="9"/>
      <c r="AA3" s="9" t="s">
        <v>290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291</v>
      </c>
      <c r="C4" s="15" t="s">
        <v>292</v>
      </c>
      <c r="D4" s="14" t="s">
        <v>293</v>
      </c>
      <c r="E4" s="15" t="s">
        <v>294</v>
      </c>
      <c r="F4" s="14" t="s">
        <v>295</v>
      </c>
      <c r="H4" s="16" t="s">
        <v>296</v>
      </c>
      <c r="I4" s="17" t="s">
        <v>297</v>
      </c>
      <c r="J4" s="16" t="s">
        <v>298</v>
      </c>
      <c r="K4" s="17" t="s">
        <v>299</v>
      </c>
      <c r="L4" s="16" t="s">
        <v>300</v>
      </c>
      <c r="N4" s="18" t="s">
        <v>301</v>
      </c>
      <c r="O4" s="19" t="s">
        <v>302</v>
      </c>
      <c r="P4" s="18" t="s">
        <v>303</v>
      </c>
      <c r="Q4" s="19" t="s">
        <v>304</v>
      </c>
      <c r="R4" s="18" t="s">
        <v>305</v>
      </c>
      <c r="S4" s="19" t="s">
        <v>306</v>
      </c>
      <c r="T4" s="18" t="s">
        <v>307</v>
      </c>
      <c r="V4" s="19" t="s">
        <v>308</v>
      </c>
      <c r="W4" s="18" t="s">
        <v>309</v>
      </c>
      <c r="X4" s="19" t="s">
        <v>310</v>
      </c>
      <c r="Y4" s="18" t="s">
        <v>311</v>
      </c>
      <c r="AA4" s="20" t="s">
        <v>146</v>
      </c>
      <c r="AB4" s="21" t="s">
        <v>202</v>
      </c>
      <c r="AC4" s="20" t="s">
        <v>212</v>
      </c>
      <c r="AD4" s="21" t="s">
        <v>231</v>
      </c>
      <c r="AE4" s="20" t="s">
        <v>241</v>
      </c>
      <c r="AF4" s="21" t="s">
        <v>248</v>
      </c>
      <c r="AG4" s="20" t="s">
        <v>253</v>
      </c>
      <c r="AH4" s="21" t="s">
        <v>259</v>
      </c>
      <c r="AI4" s="20" t="s">
        <v>276</v>
      </c>
      <c r="AJ4" s="22"/>
      <c r="AK4" s="21" t="s">
        <v>274</v>
      </c>
      <c r="AL4" s="20" t="s">
        <v>275</v>
      </c>
    </row>
    <row r="5" spans="1:62" ht="63" x14ac:dyDescent="0.2">
      <c r="A5" s="23" t="s">
        <v>312</v>
      </c>
      <c r="B5" s="18" t="s">
        <v>313</v>
      </c>
      <c r="C5" s="24" t="s">
        <v>314</v>
      </c>
      <c r="D5" s="25" t="s">
        <v>315</v>
      </c>
      <c r="E5" s="19" t="s">
        <v>316</v>
      </c>
      <c r="F5" s="18" t="s">
        <v>313</v>
      </c>
      <c r="H5" s="19" t="s">
        <v>317</v>
      </c>
      <c r="I5" s="18" t="s">
        <v>318</v>
      </c>
      <c r="J5" s="19" t="s">
        <v>319</v>
      </c>
      <c r="K5" s="18" t="s">
        <v>320</v>
      </c>
      <c r="L5" s="19" t="s">
        <v>321</v>
      </c>
      <c r="N5" s="18" t="s">
        <v>322</v>
      </c>
      <c r="O5" s="19" t="s">
        <v>323</v>
      </c>
      <c r="P5" s="18" t="s">
        <v>324</v>
      </c>
      <c r="Q5" s="19" t="s">
        <v>325</v>
      </c>
      <c r="R5" s="18" t="s">
        <v>326</v>
      </c>
      <c r="S5" s="19" t="s">
        <v>327</v>
      </c>
      <c r="T5" s="18" t="s">
        <v>328</v>
      </c>
      <c r="V5" s="19" t="s">
        <v>329</v>
      </c>
      <c r="W5" s="18" t="s">
        <v>330</v>
      </c>
      <c r="X5" s="19" t="s">
        <v>331</v>
      </c>
      <c r="Y5" s="18" t="s">
        <v>332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0.97334792640359691</v>
      </c>
      <c r="C7" s="31">
        <f>(sheet!D18-sheet!D15)/sheet!D35</f>
        <v>0.34156203495965665</v>
      </c>
      <c r="D7" s="31">
        <f>sheet!D12/sheet!D35</f>
        <v>1.3270288842672442E-2</v>
      </c>
      <c r="E7" s="31">
        <f>Sheet2!D20/sheet!D35</f>
        <v>0.17382667619312001</v>
      </c>
      <c r="F7" s="31">
        <f>sheet!D18/sheet!D35</f>
        <v>0.97334792640359691</v>
      </c>
      <c r="G7" s="29"/>
      <c r="H7" s="32">
        <f>Sheet1!D33/sheet!D51</f>
        <v>0.13739844584984048</v>
      </c>
      <c r="I7" s="32">
        <f>Sheet1!D33/Sheet1!D12</f>
        <v>4.0357762667417266E-2</v>
      </c>
      <c r="J7" s="32">
        <f>Sheet1!D12/sheet!D27</f>
        <v>1.0825927137341282</v>
      </c>
      <c r="K7" s="32">
        <f>Sheet1!D30/sheet!D27</f>
        <v>4.3691019806357145E-2</v>
      </c>
      <c r="L7" s="32">
        <f>Sheet1!D38</f>
        <v>0.97</v>
      </c>
      <c r="M7" s="29"/>
      <c r="N7" s="32">
        <f>sheet!D40/sheet!D27</f>
        <v>0.68201227069114001</v>
      </c>
      <c r="O7" s="32">
        <f>sheet!D51/sheet!D27</f>
        <v>0.3179877293088601</v>
      </c>
      <c r="P7" s="32">
        <f>sheet!D40/sheet!D51</f>
        <v>2.1447754357486684</v>
      </c>
      <c r="Q7" s="31">
        <f>Sheet1!D24/Sheet1!D26</f>
        <v>-7.5205536912751674</v>
      </c>
      <c r="R7" s="31">
        <f>ABS(Sheet2!D20/(Sheet1!D26+Sheet2!D30))</f>
        <v>1.3781389810939528</v>
      </c>
      <c r="S7" s="31">
        <f>sheet!D40/Sheet1!D43</f>
        <v>6.9811932724752168</v>
      </c>
      <c r="T7" s="31">
        <f>Sheet2!D20/sheet!D40</f>
        <v>7.1556362355656461E-2</v>
      </c>
      <c r="V7" s="31">
        <f>ABS(Sheet1!D15/sheet!D15)</f>
        <v>3.4550198807157058</v>
      </c>
      <c r="W7" s="31">
        <f>Sheet1!D12/sheet!D14</f>
        <v>16.251671062095419</v>
      </c>
      <c r="X7" s="31">
        <f>Sheet1!D12/sheet!D27</f>
        <v>1.0825927137341282</v>
      </c>
      <c r="Y7" s="31">
        <f>Sheet1!D12/(sheet!D18-sheet!D35)</f>
        <v>-144.68052591138024</v>
      </c>
      <c r="AA7" s="17">
        <f>Sheet1!D43</f>
        <v>152.92400000000001</v>
      </c>
      <c r="AB7" s="17" t="str">
        <f>Sheet3!D17</f>
        <v>13.4x</v>
      </c>
      <c r="AC7" s="17" t="str">
        <f>Sheet3!D18</f>
        <v>17.9x</v>
      </c>
      <c r="AD7" s="17" t="str">
        <f>Sheet3!D20</f>
        <v>10.2x</v>
      </c>
      <c r="AE7" s="17" t="str">
        <f>Sheet3!D21</f>
        <v>1.4x</v>
      </c>
      <c r="AF7" s="17" t="str">
        <f>Sheet3!D22</f>
        <v>1.1x</v>
      </c>
      <c r="AG7" s="17" t="str">
        <f>Sheet3!D24</f>
        <v>17.0x</v>
      </c>
      <c r="AH7" s="17" t="str">
        <f>Sheet3!D25</f>
        <v>2.1x</v>
      </c>
      <c r="AI7" s="17">
        <f>Sheet3!D31</f>
        <v>0.2</v>
      </c>
      <c r="AK7" s="17">
        <f>Sheet3!D29</f>
        <v>6.4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1.1106038895540118</v>
      </c>
      <c r="C8" s="34">
        <f>(sheet!E18-sheet!E15)/sheet!E35</f>
        <v>0.48223258137802966</v>
      </c>
      <c r="D8" s="34">
        <f>sheet!E12/sheet!E35</f>
        <v>0.10817409666380716</v>
      </c>
      <c r="E8" s="34">
        <f>Sheet2!E20/sheet!E35</f>
        <v>0.35819530727099619</v>
      </c>
      <c r="F8" s="34">
        <f>sheet!E18/sheet!E35</f>
        <v>1.1106038895540118</v>
      </c>
      <c r="G8" s="29"/>
      <c r="H8" s="35">
        <f>Sheet1!E33/sheet!E51</f>
        <v>0.13754017901858479</v>
      </c>
      <c r="I8" s="35">
        <f>Sheet1!E33/Sheet1!E12</f>
        <v>3.7602565123874769E-2</v>
      </c>
      <c r="J8" s="35">
        <f>Sheet1!E12/sheet!E27</f>
        <v>1.2846247719824289</v>
      </c>
      <c r="K8" s="35">
        <f>Sheet1!E30/sheet!E27</f>
        <v>4.830518664821206E-2</v>
      </c>
      <c r="L8" s="35">
        <f>Sheet1!E38</f>
        <v>1.07</v>
      </c>
      <c r="M8" s="29"/>
      <c r="N8" s="35">
        <f>sheet!E40/sheet!E27</f>
        <v>0.64879217845365067</v>
      </c>
      <c r="O8" s="35">
        <f>sheet!E51/sheet!E27</f>
        <v>0.35120782154634927</v>
      </c>
      <c r="P8" s="35">
        <f>sheet!E40/sheet!E51</f>
        <v>1.8473169976598283</v>
      </c>
      <c r="Q8" s="34">
        <f>Sheet1!E24/Sheet1!E26</f>
        <v>-7.1539471328838236</v>
      </c>
      <c r="R8" s="34">
        <f>ABS(Sheet2!E20/(Sheet1!E26+Sheet2!E30))</f>
        <v>1.6219319588508985</v>
      </c>
      <c r="S8" s="34">
        <f>sheet!E40/Sheet1!E43</f>
        <v>6.3079243077190954</v>
      </c>
      <c r="T8" s="34">
        <f>Sheet2!E20/sheet!E40</f>
        <v>0.14983472516465871</v>
      </c>
      <c r="U8" s="12"/>
      <c r="V8" s="34">
        <f>ABS(Sheet1!E15/sheet!E15)</f>
        <v>4.244306674467798</v>
      </c>
      <c r="W8" s="34">
        <f>Sheet1!E12/sheet!E14</f>
        <v>17.905519251856539</v>
      </c>
      <c r="X8" s="34">
        <f>Sheet1!E12/sheet!E27</f>
        <v>1.2846247719824289</v>
      </c>
      <c r="Y8" s="34">
        <f>Sheet1!E12/(sheet!E18-sheet!E35)</f>
        <v>42.796445846029243</v>
      </c>
      <c r="Z8" s="12"/>
      <c r="AA8" s="36">
        <f>Sheet1!E43</f>
        <v>160.809</v>
      </c>
      <c r="AB8" s="36" t="str">
        <f>Sheet3!E17</f>
        <v>10.0x</v>
      </c>
      <c r="AC8" s="36" t="str">
        <f>Sheet3!E18</f>
        <v>13.4x</v>
      </c>
      <c r="AD8" s="36" t="str">
        <f>Sheet3!E20</f>
        <v>23.3x</v>
      </c>
      <c r="AE8" s="36" t="str">
        <f>Sheet3!E21</f>
        <v>1.7x</v>
      </c>
      <c r="AF8" s="36" t="str">
        <f>Sheet3!E22</f>
        <v>0.9x</v>
      </c>
      <c r="AG8" s="36" t="str">
        <f>Sheet3!E24</f>
        <v>17.7x</v>
      </c>
      <c r="AH8" s="36" t="str">
        <f>Sheet3!E25</f>
        <v>2.4x</v>
      </c>
      <c r="AI8" s="36">
        <f>Sheet3!E31</f>
        <v>0.4</v>
      </c>
      <c r="AK8" s="36">
        <f>Sheet3!E29</f>
        <v>7.1</v>
      </c>
      <c r="AL8" s="36">
        <f>Sheet3!E30</f>
        <v>8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1.1488128005532225</v>
      </c>
      <c r="C9" s="31">
        <f>(sheet!F18-sheet!F15)/sheet!F35</f>
        <v>0.45737319326851766</v>
      </c>
      <c r="D9" s="31">
        <f>sheet!F12/sheet!F35</f>
        <v>1.7877372010391124E-2</v>
      </c>
      <c r="E9" s="31">
        <f>Sheet2!F20/sheet!F35</f>
        <v>0.13303503591852703</v>
      </c>
      <c r="F9" s="31">
        <f>sheet!F18/sheet!F35</f>
        <v>1.1488128005532225</v>
      </c>
      <c r="G9" s="29"/>
      <c r="H9" s="32">
        <f>Sheet1!F33/sheet!F51</f>
        <v>0.12762948824287726</v>
      </c>
      <c r="I9" s="32">
        <f>Sheet1!F33/Sheet1!F12</f>
        <v>3.7716356305353402E-2</v>
      </c>
      <c r="J9" s="32">
        <f>Sheet1!F12/sheet!F27</f>
        <v>1.2830852378615731</v>
      </c>
      <c r="K9" s="32">
        <f>Sheet1!F30/sheet!F27</f>
        <v>4.839330000132621E-2</v>
      </c>
      <c r="L9" s="32">
        <f>Sheet1!F38</f>
        <v>1.08</v>
      </c>
      <c r="M9" s="29"/>
      <c r="N9" s="32">
        <f>sheet!F40/sheet!F27</f>
        <v>0.62082978888676277</v>
      </c>
      <c r="O9" s="32">
        <f>sheet!F51/sheet!F27</f>
        <v>0.37917021111323729</v>
      </c>
      <c r="P9" s="32">
        <f>sheet!F40/sheet!F51</f>
        <v>1.6373379835510207</v>
      </c>
      <c r="Q9" s="31">
        <f>Sheet1!F24/Sheet1!F26</f>
        <v>-6.7536166108810356</v>
      </c>
      <c r="R9" s="31">
        <f>ABS(Sheet2!F20/(Sheet1!F26+Sheet2!F30))</f>
        <v>1.1799729637027621</v>
      </c>
      <c r="S9" s="31">
        <f>sheet!F40/Sheet1!F43</f>
        <v>6.2282515728052008</v>
      </c>
      <c r="T9" s="31">
        <f>Sheet2!F20/sheet!F40</f>
        <v>5.9490713190737905E-2</v>
      </c>
      <c r="V9" s="31">
        <f>ABS(Sheet1!F15/sheet!F15)</f>
        <v>3.756093709390349</v>
      </c>
      <c r="W9" s="31">
        <f>Sheet1!F12/sheet!F14</f>
        <v>17.242497793468669</v>
      </c>
      <c r="X9" s="31">
        <f>Sheet1!F12/sheet!F27</f>
        <v>1.2830852378615731</v>
      </c>
      <c r="Y9" s="31">
        <f>Sheet1!F12/(sheet!F18-sheet!F35)</f>
        <v>31.057001788471247</v>
      </c>
      <c r="AA9" s="17">
        <f>Sheet1!F43</f>
        <v>157.839</v>
      </c>
      <c r="AB9" s="17" t="str">
        <f>Sheet3!F17</f>
        <v>8.7x</v>
      </c>
      <c r="AC9" s="17" t="str">
        <f>Sheet3!F18</f>
        <v>11.4x</v>
      </c>
      <c r="AD9" s="17" t="str">
        <f>Sheet3!F20</f>
        <v>22.9x</v>
      </c>
      <c r="AE9" s="17" t="str">
        <f>Sheet3!F21</f>
        <v>1.4x</v>
      </c>
      <c r="AF9" s="17" t="str">
        <f>Sheet3!F22</f>
        <v>0.7x</v>
      </c>
      <c r="AG9" s="17" t="str">
        <f>Sheet3!F24</f>
        <v>13.2x</v>
      </c>
      <c r="AH9" s="17" t="str">
        <f>Sheet3!F25</f>
        <v>1.7x</v>
      </c>
      <c r="AI9" s="17">
        <f>Sheet3!F31</f>
        <v>0.4</v>
      </c>
      <c r="AK9" s="17">
        <f>Sheet3!F29</f>
        <v>7.4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1.3019619980117421</v>
      </c>
      <c r="C10" s="34">
        <f>(sheet!G18-sheet!G15)/sheet!G35</f>
        <v>0.57793361844203106</v>
      </c>
      <c r="D10" s="34">
        <f>sheet!G12/sheet!G35</f>
        <v>0.10312916174291448</v>
      </c>
      <c r="E10" s="34">
        <f>Sheet2!G20/sheet!G35</f>
        <v>0.38604092810383955</v>
      </c>
      <c r="F10" s="34">
        <f>sheet!G18/sheet!G35</f>
        <v>1.3019619980117421</v>
      </c>
      <c r="G10" s="29"/>
      <c r="H10" s="35">
        <f>Sheet1!G33/sheet!G51</f>
        <v>0.12673886708118984</v>
      </c>
      <c r="I10" s="35">
        <f>Sheet1!G33/Sheet1!G12</f>
        <v>3.8993140946459823E-2</v>
      </c>
      <c r="J10" s="35">
        <f>Sheet1!G12/sheet!G27</f>
        <v>1.3301399424941458</v>
      </c>
      <c r="K10" s="35">
        <f>Sheet1!G30/sheet!G27</f>
        <v>5.1866334256190187E-2</v>
      </c>
      <c r="L10" s="35">
        <f>Sheet1!G38</f>
        <v>1.17</v>
      </c>
      <c r="M10" s="29"/>
      <c r="N10" s="35">
        <f>sheet!G40/sheet!G27</f>
        <v>0.59076220696399118</v>
      </c>
      <c r="O10" s="35">
        <f>sheet!G51/sheet!G27</f>
        <v>0.40923779303600877</v>
      </c>
      <c r="P10" s="35">
        <f>sheet!G40/sheet!G51</f>
        <v>1.4435670825543967</v>
      </c>
      <c r="Q10" s="34">
        <f>Sheet1!G24/Sheet1!G26</f>
        <v>-8.8853670326634901</v>
      </c>
      <c r="R10" s="34">
        <f>ABS(Sheet2!G20/(Sheet1!G26+Sheet2!G30))</f>
        <v>2.4809462819257142</v>
      </c>
      <c r="S10" s="34">
        <f>sheet!G40/Sheet1!G43</f>
        <v>5.6644832345731899</v>
      </c>
      <c r="T10" s="34">
        <f>Sheet2!G20/sheet!G40</f>
        <v>0.17292978009870719</v>
      </c>
      <c r="U10" s="12"/>
      <c r="V10" s="34">
        <f>ABS(Sheet1!G15/sheet!G15)</f>
        <v>3.9782869874126057</v>
      </c>
      <c r="W10" s="34">
        <f>Sheet1!G12/sheet!G14</f>
        <v>16.729378345897519</v>
      </c>
      <c r="X10" s="34">
        <f>Sheet1!G12/sheet!G27</f>
        <v>1.3301399424941458</v>
      </c>
      <c r="Y10" s="34">
        <f>Sheet1!G12/(sheet!G18-sheet!G35)</f>
        <v>16.645463863092832</v>
      </c>
      <c r="Z10" s="12"/>
      <c r="AA10" s="36">
        <f>Sheet1!G43</f>
        <v>168.084</v>
      </c>
      <c r="AB10" s="36" t="str">
        <f>Sheet3!G17</f>
        <v>10.3x</v>
      </c>
      <c r="AC10" s="36" t="str">
        <f>Sheet3!G18</f>
        <v>13.6x</v>
      </c>
      <c r="AD10" s="36" t="str">
        <f>Sheet3!G20</f>
        <v>15.8x</v>
      </c>
      <c r="AE10" s="36" t="str">
        <f>Sheet3!G21</f>
        <v>1.6x</v>
      </c>
      <c r="AF10" s="36" t="str">
        <f>Sheet3!G22</f>
        <v>0.8x</v>
      </c>
      <c r="AG10" s="36" t="str">
        <f>Sheet3!G24</f>
        <v>17.0x</v>
      </c>
      <c r="AH10" s="36" t="str">
        <f>Sheet3!G25</f>
        <v>2.1x</v>
      </c>
      <c r="AI10" s="36">
        <f>Sheet3!G31</f>
        <v>0.4</v>
      </c>
      <c r="AK10" s="36">
        <f>Sheet3!G29</f>
        <v>8.1</v>
      </c>
      <c r="AL10" s="36">
        <f>Sheet3!G30</f>
        <v>8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1.4018454737303436</v>
      </c>
      <c r="C11" s="31">
        <f>(sheet!H18-sheet!H15)/sheet!H35</f>
        <v>0.64461530399820888</v>
      </c>
      <c r="D11" s="31">
        <f>sheet!H12/sheet!H35</f>
        <v>8.6240407014134018E-2</v>
      </c>
      <c r="E11" s="31">
        <f>Sheet2!H20/sheet!H35</f>
        <v>0.37300816029039774</v>
      </c>
      <c r="F11" s="31">
        <f>sheet!H18/sheet!H35</f>
        <v>1.4018454737303436</v>
      </c>
      <c r="G11" s="29"/>
      <c r="H11" s="32">
        <f>Sheet1!H33/sheet!H51</f>
        <v>0.1249508439320715</v>
      </c>
      <c r="I11" s="32">
        <f>Sheet1!H33/Sheet1!H12</f>
        <v>4.3601117461165788E-2</v>
      </c>
      <c r="J11" s="32">
        <f>Sheet1!H12/sheet!H27</f>
        <v>1.3333969322070114</v>
      </c>
      <c r="K11" s="32">
        <f>Sheet1!H30/sheet!H27</f>
        <v>5.8137596263516021E-2</v>
      </c>
      <c r="L11" s="32">
        <f>Sheet1!H38</f>
        <v>1.32</v>
      </c>
      <c r="M11" s="29"/>
      <c r="N11" s="32">
        <f>sheet!H40/sheet!H27</f>
        <v>0.53471625773794662</v>
      </c>
      <c r="O11" s="32">
        <f>sheet!H51/sheet!H27</f>
        <v>0.46528374226205349</v>
      </c>
      <c r="P11" s="32">
        <f>sheet!H40/sheet!H51</f>
        <v>1.1492261800043464</v>
      </c>
      <c r="Q11" s="31">
        <f>Sheet1!H24/Sheet1!H26</f>
        <v>-13.514663873547896</v>
      </c>
      <c r="R11" s="31">
        <f>ABS(Sheet2!H20/(Sheet1!H26+Sheet2!H30))</f>
        <v>2.7547670982268508</v>
      </c>
      <c r="S11" s="31">
        <f>sheet!H40/Sheet1!H43</f>
        <v>4.8808744190135043</v>
      </c>
      <c r="T11" s="31">
        <f>Sheet2!H20/sheet!H40</f>
        <v>0.17627393750837173</v>
      </c>
      <c r="V11" s="31">
        <f>ABS(Sheet1!H15/sheet!H15)</f>
        <v>3.9668337978195365</v>
      </c>
      <c r="W11" s="31">
        <f>Sheet1!H12/sheet!H14</f>
        <v>15.993668601461204</v>
      </c>
      <c r="X11" s="31">
        <f>Sheet1!H12/sheet!H27</f>
        <v>1.3333969322070114</v>
      </c>
      <c r="Y11" s="31">
        <f>Sheet1!H12/(sheet!H18-sheet!H35)</f>
        <v>13.13128445261099</v>
      </c>
      <c r="AA11" s="17">
        <f>Sheet1!H43</f>
        <v>182.018</v>
      </c>
      <c r="AB11" s="17" t="str">
        <f>Sheet3!H17</f>
        <v>9.0x</v>
      </c>
      <c r="AC11" s="17" t="str">
        <f>Sheet3!H18</f>
        <v>11.2x</v>
      </c>
      <c r="AD11" s="17" t="str">
        <f>Sheet3!H20</f>
        <v>19.9x</v>
      </c>
      <c r="AE11" s="17" t="str">
        <f>Sheet3!H21</f>
        <v>1.6x</v>
      </c>
      <c r="AF11" s="17" t="str">
        <f>Sheet3!H22</f>
        <v>0.7x</v>
      </c>
      <c r="AG11" s="17" t="str">
        <f>Sheet3!H24</f>
        <v>14.2x</v>
      </c>
      <c r="AH11" s="17" t="str">
        <f>Sheet3!H25</f>
        <v>2.0x</v>
      </c>
      <c r="AI11" s="17">
        <f>Sheet3!H31</f>
        <v>0.48</v>
      </c>
      <c r="AK11" s="17">
        <f>Sheet3!H29</f>
        <v>8.6</v>
      </c>
      <c r="AL11" s="17">
        <f>Sheet3!H30</f>
        <v>9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1.0892431524888069</v>
      </c>
      <c r="C12" s="34">
        <f>(sheet!I18-sheet!I15)/sheet!I35</f>
        <v>0.54717540163286804</v>
      </c>
      <c r="D12" s="34">
        <f>sheet!I12/sheet!I35</f>
        <v>0.14858276270740059</v>
      </c>
      <c r="E12" s="34">
        <f>Sheet2!I20/sheet!I35</f>
        <v>0.29970042138530423</v>
      </c>
      <c r="F12" s="34">
        <f>sheet!I18/sheet!I35</f>
        <v>1.0892431524888069</v>
      </c>
      <c r="G12" s="29"/>
      <c r="H12" s="35">
        <f>Sheet1!I33/sheet!I51</f>
        <v>0.12950189068328197</v>
      </c>
      <c r="I12" s="35">
        <f>Sheet1!I33/Sheet1!I12</f>
        <v>4.953518657896698E-2</v>
      </c>
      <c r="J12" s="35">
        <f>Sheet1!I12/sheet!I27</f>
        <v>1.3004603230964531</v>
      </c>
      <c r="K12" s="35">
        <f>Sheet1!I30/sheet!I27</f>
        <v>6.4418544743126485E-2</v>
      </c>
      <c r="L12" s="35">
        <f>Sheet1!I38</f>
        <v>1.45</v>
      </c>
      <c r="M12" s="29"/>
      <c r="N12" s="35">
        <f>sheet!I40/sheet!I27</f>
        <v>0.50256676251412769</v>
      </c>
      <c r="O12" s="35">
        <f>sheet!I51/sheet!I27</f>
        <v>0.49743323748587237</v>
      </c>
      <c r="P12" s="35">
        <f>sheet!I40/sheet!I51</f>
        <v>1.0103200281794622</v>
      </c>
      <c r="Q12" s="34">
        <f>Sheet1!I24/Sheet1!I26</f>
        <v>-22.736431870669747</v>
      </c>
      <c r="R12" s="34">
        <f>ABS(Sheet2!I20/(Sheet1!I26+Sheet2!I30))</f>
        <v>3.1326714956728208</v>
      </c>
      <c r="S12" s="34">
        <f>sheet!I40/Sheet1!I43</f>
        <v>4.6766800382250207</v>
      </c>
      <c r="T12" s="34">
        <f>Sheet2!I20/sheet!I40</f>
        <v>0.21019614181318619</v>
      </c>
      <c r="U12" s="12"/>
      <c r="V12" s="34">
        <f>ABS(Sheet1!I15/sheet!I15)</f>
        <v>3.8399505643498508</v>
      </c>
      <c r="W12" s="34">
        <f>Sheet1!I12/sheet!I14</f>
        <v>18.352727808664465</v>
      </c>
      <c r="X12" s="34">
        <f>Sheet1!I12/sheet!I27</f>
        <v>1.3004603230964531</v>
      </c>
      <c r="Y12" s="34">
        <f>Sheet1!I12/(sheet!I18-sheet!I35)</f>
        <v>41.341959164099833</v>
      </c>
      <c r="Z12" s="12"/>
      <c r="AA12" s="36">
        <f>Sheet1!I43</f>
        <v>185.21899999999999</v>
      </c>
      <c r="AB12" s="36" t="str">
        <f>Sheet3!I17</f>
        <v>6.7x</v>
      </c>
      <c r="AC12" s="36" t="str">
        <f>Sheet3!I18</f>
        <v>8.3x</v>
      </c>
      <c r="AD12" s="36" t="str">
        <f>Sheet3!I20</f>
        <v>9.4x</v>
      </c>
      <c r="AE12" s="36" t="str">
        <f>Sheet3!I21</f>
        <v>1.2x</v>
      </c>
      <c r="AF12" s="36" t="str">
        <f>Sheet3!I22</f>
        <v>0.6x</v>
      </c>
      <c r="AG12" s="36" t="str">
        <f>Sheet3!I24</f>
        <v>10.7x</v>
      </c>
      <c r="AH12" s="36" t="str">
        <f>Sheet3!I25</f>
        <v>1.4x</v>
      </c>
      <c r="AI12" s="36">
        <f>Sheet3!I31</f>
        <v>0.56000000000000005</v>
      </c>
      <c r="AK12" s="36">
        <f>Sheet3!I29</f>
        <v>8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1.1664009724408664</v>
      </c>
      <c r="C13" s="31">
        <f>(sheet!J18-sheet!J15)/sheet!J35</f>
        <v>0.61102863519518569</v>
      </c>
      <c r="D13" s="31">
        <f>sheet!J12/sheet!J35</f>
        <v>0.14784555194654231</v>
      </c>
      <c r="E13" s="31">
        <f>Sheet2!J20/sheet!J35</f>
        <v>0.38959740682435617</v>
      </c>
      <c r="F13" s="31">
        <f>sheet!J18/sheet!J35</f>
        <v>1.1664009724408664</v>
      </c>
      <c r="G13" s="29"/>
      <c r="H13" s="32">
        <f>Sheet1!J33/sheet!J51</f>
        <v>0.1167647996645424</v>
      </c>
      <c r="I13" s="32">
        <f>Sheet1!J33/Sheet1!J12</f>
        <v>4.6828626121184491E-2</v>
      </c>
      <c r="J13" s="32">
        <f>Sheet1!J12/sheet!J27</f>
        <v>1.0638026966248164</v>
      </c>
      <c r="K13" s="32">
        <f>Sheet1!J30/sheet!J27</f>
        <v>4.9816418746951384E-2</v>
      </c>
      <c r="L13" s="32">
        <f>Sheet1!J38</f>
        <v>1.38</v>
      </c>
      <c r="M13" s="29"/>
      <c r="N13" s="32">
        <f>sheet!J40/sheet!J27</f>
        <v>0.5733609881567846</v>
      </c>
      <c r="O13" s="32">
        <f>sheet!J51/sheet!J27</f>
        <v>0.42663901184321545</v>
      </c>
      <c r="P13" s="32">
        <f>sheet!J40/sheet!J51</f>
        <v>1.3439019223293336</v>
      </c>
      <c r="Q13" s="31">
        <f>Sheet1!J24/Sheet1!J26</f>
        <v>-6.6800349428208383</v>
      </c>
      <c r="R13" s="31">
        <f>ABS(Sheet2!J20/(Sheet1!J26+Sheet2!J30))</f>
        <v>1.6600086320958305</v>
      </c>
      <c r="S13" s="31">
        <f>sheet!J40/Sheet1!J43</f>
        <v>6.2583435461151593</v>
      </c>
      <c r="T13" s="31">
        <f>Sheet2!J20/sheet!J40</f>
        <v>0.1906350628952537</v>
      </c>
      <c r="V13" s="31">
        <f>ABS(Sheet1!J15/sheet!J15)</f>
        <v>3.8416890172615368</v>
      </c>
      <c r="W13" s="31">
        <f>Sheet1!J12/sheet!J14</f>
        <v>16.247988045682572</v>
      </c>
      <c r="X13" s="31">
        <f>Sheet1!J12/sheet!J27</f>
        <v>1.0638026966248164</v>
      </c>
      <c r="Y13" s="31">
        <f>Sheet1!J12/(sheet!J18-sheet!J35)</f>
        <v>22.787168433027958</v>
      </c>
      <c r="AA13" s="17">
        <f>Sheet1!J43</f>
        <v>196.649</v>
      </c>
      <c r="AB13" s="17" t="str">
        <f>Sheet3!J17</f>
        <v>6.7x</v>
      </c>
      <c r="AC13" s="17" t="str">
        <f>Sheet3!J18</f>
        <v>10.7x</v>
      </c>
      <c r="AD13" s="17" t="str">
        <f>Sheet3!J20</f>
        <v>9.3x</v>
      </c>
      <c r="AE13" s="17" t="str">
        <f>Sheet3!J21</f>
        <v>1.2x</v>
      </c>
      <c r="AF13" s="17" t="str">
        <f>Sheet3!J22</f>
        <v>0.8x</v>
      </c>
      <c r="AG13" s="17" t="str">
        <f>Sheet3!J24</f>
        <v>12.2x</v>
      </c>
      <c r="AH13" s="17" t="str">
        <f>Sheet3!J25</f>
        <v>1.4x</v>
      </c>
      <c r="AI13" s="17">
        <f>Sheet3!J31</f>
        <v>0.56000000000000005</v>
      </c>
      <c r="AK13" s="17">
        <f>Sheet3!J29</f>
        <v>7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1.1965131424240836</v>
      </c>
      <c r="C14" s="34">
        <f>(sheet!K18-sheet!K15)/sheet!K35</f>
        <v>0.79191192327889859</v>
      </c>
      <c r="D14" s="34">
        <f>sheet!K12/sheet!K35</f>
        <v>0.44915009521906474</v>
      </c>
      <c r="E14" s="34">
        <f>Sheet2!K20/sheet!K35</f>
        <v>0.62312623135978673</v>
      </c>
      <c r="F14" s="34">
        <f>sheet!K18/sheet!K35</f>
        <v>1.1965131424240836</v>
      </c>
      <c r="G14" s="29"/>
      <c r="H14" s="35">
        <f>Sheet1!K33/sheet!K51</f>
        <v>0.16067865941340723</v>
      </c>
      <c r="I14" s="35">
        <f>Sheet1!K33/Sheet1!K12</f>
        <v>7.353007413813295E-2</v>
      </c>
      <c r="J14" s="35">
        <f>Sheet1!K12/sheet!K27</f>
        <v>0.91796497875414129</v>
      </c>
      <c r="K14" s="35">
        <f>Sheet1!K30/sheet!K27</f>
        <v>6.7498032944001654E-2</v>
      </c>
      <c r="L14" s="35">
        <f>Sheet1!K38</f>
        <v>2.0499999999999998</v>
      </c>
      <c r="M14" s="29"/>
      <c r="N14" s="35">
        <f>sheet!K40/sheet!K27</f>
        <v>0.57991911813044716</v>
      </c>
      <c r="O14" s="35">
        <f>sheet!K51/sheet!K27</f>
        <v>0.42008088186955289</v>
      </c>
      <c r="P14" s="35">
        <f>sheet!K40/sheet!K51</f>
        <v>1.380493955234384</v>
      </c>
      <c r="Q14" s="34">
        <f>Sheet1!K24/Sheet1!K26</f>
        <v>-12.767484765472132</v>
      </c>
      <c r="R14" s="34">
        <f>ABS(Sheet2!K20/(Sheet1!K26+Sheet2!K30))</f>
        <v>5.4428232389344746</v>
      </c>
      <c r="S14" s="34">
        <f>sheet!K40/Sheet1!K43</f>
        <v>6.0958146812116993</v>
      </c>
      <c r="T14" s="34">
        <f>Sheet2!K20/sheet!K40</f>
        <v>0.36462933467181335</v>
      </c>
      <c r="U14" s="12"/>
      <c r="V14" s="34">
        <f>ABS(Sheet1!K15/sheet!K15)</f>
        <v>3.7228613071863932</v>
      </c>
      <c r="W14" s="34">
        <f>Sheet1!K12/sheet!K14</f>
        <v>17.002190194666952</v>
      </c>
      <c r="X14" s="34">
        <f>Sheet1!K12/sheet!K27</f>
        <v>0.91796497875414129</v>
      </c>
      <c r="Y14" s="34">
        <f>Sheet1!K12/(sheet!K18-sheet!K35)</f>
        <v>13.765484914995726</v>
      </c>
      <c r="Z14" s="12"/>
      <c r="AA14" s="36">
        <f>Sheet1!K43</f>
        <v>230.09</v>
      </c>
      <c r="AB14" s="36" t="str">
        <f>Sheet3!K17</f>
        <v>7.1x</v>
      </c>
      <c r="AC14" s="36" t="str">
        <f>Sheet3!K18</f>
        <v>7.7x</v>
      </c>
      <c r="AD14" s="36" t="str">
        <f>Sheet3!K20</f>
        <v>3.6x</v>
      </c>
      <c r="AE14" s="36" t="str">
        <f>Sheet3!K21</f>
        <v>1.1x</v>
      </c>
      <c r="AF14" s="36" t="str">
        <f>Sheet3!K22</f>
        <v>0.8x</v>
      </c>
      <c r="AG14" s="36" t="str">
        <f>Sheet3!K24</f>
        <v>10.9x</v>
      </c>
      <c r="AH14" s="36" t="str">
        <f>Sheet3!K25</f>
        <v>1.6x</v>
      </c>
      <c r="AI14" s="36">
        <f>Sheet3!K31</f>
        <v>1.84</v>
      </c>
      <c r="AK14" s="36">
        <f>Sheet3!K29</f>
        <v>6.9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0.89626536994558847</v>
      </c>
      <c r="C15" s="31">
        <f>(sheet!L18-sheet!L15)/sheet!L35</f>
        <v>0.56649001787047915</v>
      </c>
      <c r="D15" s="31">
        <f>sheet!L12/sheet!L35</f>
        <v>0.31851628347380773</v>
      </c>
      <c r="E15" s="31">
        <f>Sheet2!L20/sheet!L35</f>
        <v>0.26151662354635657</v>
      </c>
      <c r="F15" s="31">
        <f>sheet!L18/sheet!L35</f>
        <v>0.89626536994558847</v>
      </c>
      <c r="G15" s="29"/>
      <c r="H15" s="32">
        <f>Sheet1!L33/sheet!L51</f>
        <v>0.26182992013326711</v>
      </c>
      <c r="I15" s="32">
        <f>Sheet1!L33/Sheet1!L12</f>
        <v>8.2445366880648865E-2</v>
      </c>
      <c r="J15" s="32">
        <f>Sheet1!L12/sheet!L27</f>
        <v>1.0242697807253012</v>
      </c>
      <c r="K15" s="32">
        <f>Sheet1!L30/sheet!L27</f>
        <v>8.4446297856659219E-2</v>
      </c>
      <c r="L15" s="32">
        <f>Sheet1!L38</f>
        <v>2.67</v>
      </c>
      <c r="M15" s="29"/>
      <c r="N15" s="32">
        <f>sheet!L40/sheet!L27</f>
        <v>0.6774765167644804</v>
      </c>
      <c r="O15" s="32">
        <f>sheet!L51/sheet!L27</f>
        <v>0.32252348323551966</v>
      </c>
      <c r="P15" s="32">
        <f>sheet!L40/sheet!L51</f>
        <v>2.1005494234655768</v>
      </c>
      <c r="Q15" s="31">
        <f>Sheet1!L24/Sheet1!L26</f>
        <v>-19.443710377043711</v>
      </c>
      <c r="R15" s="31">
        <f>ABS(Sheet2!L20/(Sheet1!L26+Sheet2!L30))</f>
        <v>3.5581374250104898</v>
      </c>
      <c r="S15" s="31">
        <f>sheet!L40/Sheet1!L43</f>
        <v>5.209745271248817</v>
      </c>
      <c r="T15" s="31">
        <f>Sheet2!L20/sheet!L40</f>
        <v>0.18878720050061976</v>
      </c>
      <c r="V15" s="31">
        <f>ABS(Sheet1!L15/sheet!L15)</f>
        <v>3.5497540730855359</v>
      </c>
      <c r="W15" s="31">
        <f>Sheet1!L12/sheet!L14</f>
        <v>15.695064743617774</v>
      </c>
      <c r="X15" s="31">
        <f>Sheet1!L12/sheet!L27</f>
        <v>1.0242697807253012</v>
      </c>
      <c r="Y15" s="31">
        <f>Sheet1!L12/(sheet!L18-sheet!L35)</f>
        <v>-20.189385721746827</v>
      </c>
      <c r="AA15" s="17">
        <f>Sheet1!L43</f>
        <v>319.00599999999997</v>
      </c>
      <c r="AB15" s="17" t="str">
        <f>Sheet3!L17</f>
        <v>6.4x</v>
      </c>
      <c r="AC15" s="17" t="str">
        <f>Sheet3!L18</f>
        <v>7.2x</v>
      </c>
      <c r="AD15" s="17" t="str">
        <f>Sheet3!L20</f>
        <v>7.0x</v>
      </c>
      <c r="AE15" s="17" t="str">
        <f>Sheet3!L21</f>
        <v>1.3x</v>
      </c>
      <c r="AF15" s="17" t="str">
        <f>Sheet3!L22</f>
        <v>0.7x</v>
      </c>
      <c r="AG15" s="17" t="str">
        <f>Sheet3!L24</f>
        <v>9.3x</v>
      </c>
      <c r="AH15" s="17" t="str">
        <f>Sheet3!L25</f>
        <v>1.9x</v>
      </c>
      <c r="AI15" s="17">
        <f>Sheet3!L31</f>
        <v>1.89</v>
      </c>
      <c r="AK15" s="17">
        <f>Sheet3!L29</f>
        <v>5.5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1.3960392307881391</v>
      </c>
      <c r="C16" s="34">
        <f>(sheet!M18-sheet!M15)/sheet!M35</f>
        <v>0.72316402697321525</v>
      </c>
      <c r="D16" s="34">
        <f>sheet!M12/sheet!M35</f>
        <v>0.18866010635247077</v>
      </c>
      <c r="E16" s="34">
        <f>Sheet2!M20/sheet!M35</f>
        <v>2.3428679115422749E-2</v>
      </c>
      <c r="F16" s="34">
        <f>sheet!M18/sheet!M35</f>
        <v>1.3960392307881391</v>
      </c>
      <c r="G16" s="29"/>
      <c r="H16" s="35">
        <f>Sheet1!M33/sheet!M51</f>
        <v>0.19316600009689036</v>
      </c>
      <c r="I16" s="35">
        <f>Sheet1!M33/Sheet1!M12</f>
        <v>7.1268190013024008E-2</v>
      </c>
      <c r="J16" s="35">
        <f>Sheet1!M12/sheet!M27</f>
        <v>1.1477068055285204</v>
      </c>
      <c r="K16" s="35">
        <f>Sheet1!M30/sheet!M27</f>
        <v>8.1794986695647373E-2</v>
      </c>
      <c r="L16" s="35">
        <f>Sheet1!M38</f>
        <v>2.66</v>
      </c>
      <c r="M16" s="29"/>
      <c r="N16" s="35">
        <f>sheet!M40/sheet!M27</f>
        <v>0.57655598472495295</v>
      </c>
      <c r="O16" s="35">
        <f>sheet!M51/sheet!M27</f>
        <v>0.42344401527504705</v>
      </c>
      <c r="P16" s="35">
        <f>sheet!M40/sheet!M51</f>
        <v>1.3615872793725812</v>
      </c>
      <c r="Q16" s="34">
        <f>Sheet1!M24/Sheet1!M26</f>
        <v>-11.972223512471549</v>
      </c>
      <c r="R16" s="34">
        <f>ABS(Sheet2!M20/(Sheet1!M26+Sheet2!M30))</f>
        <v>0.13905558527452222</v>
      </c>
      <c r="S16" s="34">
        <f>sheet!M40/Sheet1!M43</f>
        <v>4.4333295943691198</v>
      </c>
      <c r="T16" s="34">
        <f>Sheet2!M20/sheet!M40</f>
        <v>1.1304138815488814E-2</v>
      </c>
      <c r="U16" s="12"/>
      <c r="V16" s="34">
        <f>ABS(Sheet1!M15/sheet!M15)</f>
        <v>3.4295782880188597</v>
      </c>
      <c r="W16" s="34">
        <f>Sheet1!M12/sheet!M14</f>
        <v>13.949640407353643</v>
      </c>
      <c r="X16" s="34">
        <f>Sheet1!M12/sheet!M27</f>
        <v>1.1477068055285204</v>
      </c>
      <c r="Y16" s="34">
        <f>Sheet1!M12/(sheet!M18-sheet!M35)</f>
        <v>10.417453874386061</v>
      </c>
      <c r="Z16" s="12"/>
      <c r="AA16" s="36">
        <f>Sheet1!M43</f>
        <v>285.28399999999999</v>
      </c>
      <c r="AB16" s="36" t="str">
        <f>Sheet3!M17</f>
        <v>5.5x</v>
      </c>
      <c r="AC16" s="36" t="str">
        <f>Sheet3!M18</f>
        <v>6.2x</v>
      </c>
      <c r="AD16" s="36" t="str">
        <f>Sheet3!M20</f>
        <v>-4.5x</v>
      </c>
      <c r="AE16" s="36" t="str">
        <f>Sheet3!M21</f>
        <v>1.1x</v>
      </c>
      <c r="AF16" s="36" t="str">
        <f>Sheet3!M22</f>
        <v>0.6x</v>
      </c>
      <c r="AG16" s="36" t="str">
        <f>Sheet3!M24</f>
        <v>7.0x</v>
      </c>
      <c r="AH16" s="36" t="str">
        <f>Sheet3!M25</f>
        <v>1.3x</v>
      </c>
      <c r="AI16" s="36">
        <f>Sheet3!M31</f>
        <v>0.64</v>
      </c>
      <c r="AK16" s="36">
        <f>Sheet3!M29</f>
        <v>7.8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2023-04-25T13:37:18Z</dcterms:created>
  <dcterms:modified xsi:type="dcterms:W3CDTF">2023-05-06T23:28:14Z</dcterms:modified>
  <cp:category/>
  <dc:identifier/>
  <cp:version/>
</cp:coreProperties>
</file>