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Consumer Cyclicals/"/>
    </mc:Choice>
  </mc:AlternateContent>
  <xr:revisionPtr revIDLastSave="7" documentId="8_{FBD4E187-B04D-42BA-BB02-1EB2AD53B916}" xr6:coauthVersionLast="47" xr6:coauthVersionMax="47" xr10:uidLastSave="{63D71511-5F04-4CD2-8FAB-738F9E16FD1A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<sst xmlns="http://schemas.openxmlformats.org/spreadsheetml/2006/main" count="997" uniqueCount="698">
  <si>
    <t>Magna International Inc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</si>
  <si>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</si>
  <si>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</si>
  <si>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</si>
  <si>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</si>
  <si>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</si>
  <si>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</si>
  <si>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</si>
  <si>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</si>
  <si>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</si>
  <si>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</si>
  <si>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</si>
  <si>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</si>
  <si>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</si>
  <si>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</si>
  <si>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</si>
  <si>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</si>
  <si>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</si>
  <si>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</si>
  <si>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</si>
  <si>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</si>
  <si>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</si>
  <si>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</si>
  <si>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</si>
  <si>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</si>
  <si>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</si>
  <si>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1,650.907</t>
  </si>
  <si>
    <t>1,446.429</t>
  </si>
  <si>
    <t>3,972.355</t>
  </si>
  <si>
    <t>1,307.907</t>
  </si>
  <si>
    <t>1,656.873</t>
  </si>
  <si>
    <t>4,158.269</t>
  </si>
  <si>
    <t>3,727.834</t>
  </si>
  <si>
    <t>1,670.774</t>
  </si>
  <si>
    <t>Short Term Investments</t>
  </si>
  <si>
    <t/>
  </si>
  <si>
    <t>Accounts Receivable, Net</t>
  </si>
  <si>
    <t>5,573.141</t>
  </si>
  <si>
    <t>6,156.3</t>
  </si>
  <si>
    <t>7,546.504</t>
  </si>
  <si>
    <t>8,278.485</t>
  </si>
  <si>
    <t>8,416.887</t>
  </si>
  <si>
    <t>8,937.889</t>
  </si>
  <si>
    <t>7,696.15</t>
  </si>
  <si>
    <t>8,135.853</t>
  </si>
  <si>
    <t>7,975.391</t>
  </si>
  <si>
    <t>9,194.674</t>
  </si>
  <si>
    <t>Inventory</t>
  </si>
  <si>
    <t>2,801.443</t>
  </si>
  <si>
    <t>2,924.127</t>
  </si>
  <si>
    <t>3,557.499</t>
  </si>
  <si>
    <t>3,765.267</t>
  </si>
  <si>
    <t>4,452.967</t>
  </si>
  <si>
    <t>4,645.027</t>
  </si>
  <si>
    <t>4,290.211</t>
  </si>
  <si>
    <t>4,382.214</t>
  </si>
  <si>
    <t>5,018.92</t>
  </si>
  <si>
    <t>5,659.511</t>
  </si>
  <si>
    <t>Prepaid Expenses</t>
  </si>
  <si>
    <t>Other Current Assets</t>
  </si>
  <si>
    <t>1,576.552</t>
  </si>
  <si>
    <t>Total Current Assets</t>
  </si>
  <si>
    <t>10,541.798</t>
  </si>
  <si>
    <t>11,420.886</t>
  </si>
  <si>
    <t>15,462.077</t>
  </si>
  <si>
    <t>13,647.08</t>
  </si>
  <si>
    <t>14,080.528</t>
  </si>
  <si>
    <t>16,153.173</t>
  </si>
  <si>
    <t>13,952.275</t>
  </si>
  <si>
    <t>17,007.166</t>
  </si>
  <si>
    <t>17,073.684</t>
  </si>
  <si>
    <t>16,958.224</t>
  </si>
  <si>
    <t>Property Plant And Equipment, Net</t>
  </si>
  <si>
    <t>5,780.301</t>
  </si>
  <si>
    <t>6,255.894</t>
  </si>
  <si>
    <t>8,252.731</t>
  </si>
  <si>
    <t>9,429.282</t>
  </si>
  <si>
    <t>10,278.785</t>
  </si>
  <si>
    <t>11,049.513</t>
  </si>
  <si>
    <t>13,077.093</t>
  </si>
  <si>
    <t>13,208.992</t>
  </si>
  <si>
    <t>12,636.448</t>
  </si>
  <si>
    <t>13,225.384</t>
  </si>
  <si>
    <t>Real Estate Owned</t>
  </si>
  <si>
    <t>Capitalized / Purchased Software</t>
  </si>
  <si>
    <t>Long-term Investments</t>
  </si>
  <si>
    <t>2,484.217</t>
  </si>
  <si>
    <t>2,613.698</t>
  </si>
  <si>
    <t>2,987.941</t>
  </si>
  <si>
    <t>1,571.173</t>
  </si>
  <si>
    <t>1,204.982</t>
  </si>
  <si>
    <t>2,014.396</t>
  </si>
  <si>
    <t>1,934.795</t>
  </si>
  <si>
    <t>Goodwill</t>
  </si>
  <si>
    <t>1,529.798</t>
  </si>
  <si>
    <t>1,548.34</t>
  </si>
  <si>
    <t>1,864.773</t>
  </si>
  <si>
    <t>2,582.243</t>
  </si>
  <si>
    <t>2,638.842</t>
  </si>
  <si>
    <t>2,701.295</t>
  </si>
  <si>
    <t>2,565.816</t>
  </si>
  <si>
    <t>2,665.72</t>
  </si>
  <si>
    <t>2,683.333</t>
  </si>
  <si>
    <t>2,749.872</t>
  </si>
  <si>
    <t>Other Intangibles</t>
  </si>
  <si>
    <t>Other Long-term Assets</t>
  </si>
  <si>
    <t>1,104.799</t>
  </si>
  <si>
    <t>1,225.995</t>
  </si>
  <si>
    <t>1,482.227</t>
  </si>
  <si>
    <t>1,659.816</t>
  </si>
  <si>
    <t>1,581.561</t>
  </si>
  <si>
    <t>1,568.894</t>
  </si>
  <si>
    <t>1,618.598</t>
  </si>
  <si>
    <t>1,993.014</t>
  </si>
  <si>
    <t>Total Assets</t>
  </si>
  <si>
    <t>19,111.856</t>
  </si>
  <si>
    <t>20,930.957</t>
  </si>
  <si>
    <t>27,315.319</t>
  </si>
  <si>
    <t>30,302.076</t>
  </si>
  <si>
    <t>32,018.115</t>
  </si>
  <si>
    <t>35,414.406</t>
  </si>
  <si>
    <t>33,488.057</t>
  </si>
  <si>
    <t>36,397.574</t>
  </si>
  <si>
    <t>36,780.12</t>
  </si>
  <si>
    <t>37,624.917</t>
  </si>
  <si>
    <t>Accounts Payable</t>
  </si>
  <si>
    <t>5,079.143</t>
  </si>
  <si>
    <t>5,518.204</t>
  </si>
  <si>
    <t>6,584.98</t>
  </si>
  <si>
    <t>7,291.513</t>
  </si>
  <si>
    <t>7,898.925</t>
  </si>
  <si>
    <t>8,318.188</t>
  </si>
  <si>
    <t>7,307.902</t>
  </si>
  <si>
    <t>7,972.984</t>
  </si>
  <si>
    <t>8,175.186</t>
  </si>
  <si>
    <t>9,476.296</t>
  </si>
  <si>
    <t>Accrued Expenses</t>
  </si>
  <si>
    <t>2,244.767</t>
  </si>
  <si>
    <t>2,273.291</t>
  </si>
  <si>
    <t>2,666.737</t>
  </si>
  <si>
    <t>2,689.668</t>
  </si>
  <si>
    <t>2,876.451</t>
  </si>
  <si>
    <t>3,049.365</t>
  </si>
  <si>
    <t>2,974.841</t>
  </si>
  <si>
    <t>3,529.693</t>
  </si>
  <si>
    <t>3,474.928</t>
  </si>
  <si>
    <t>3,612.339</t>
  </si>
  <si>
    <t>Short-term Borrowings</t>
  </si>
  <si>
    <t>1,498.748</t>
  </si>
  <si>
    <t>Current Portion of LT Debt</t>
  </si>
  <si>
    <t>Current Portion of Capital Lease Obligations</t>
  </si>
  <si>
    <t>Other Current Liabilities</t>
  </si>
  <si>
    <t>Total Current Liabilities</t>
  </si>
  <si>
    <t>7,764.789</t>
  </si>
  <si>
    <t>8,831.442</t>
  </si>
  <si>
    <t>10,095.304</t>
  </si>
  <si>
    <t>11,675.82</t>
  </si>
  <si>
    <t>11,620.207</t>
  </si>
  <si>
    <t>14,064.754</t>
  </si>
  <si>
    <t>11,074.821</t>
  </si>
  <si>
    <t>12,397.188</t>
  </si>
  <si>
    <t>13,152.377</t>
  </si>
  <si>
    <t>14,890.742</t>
  </si>
  <si>
    <t>Long-term Debt</t>
  </si>
  <si>
    <t>3,228.666</t>
  </si>
  <si>
    <t>3,214.711</t>
  </si>
  <si>
    <t>4,016.722</t>
  </si>
  <si>
    <t>4,209.598</t>
  </si>
  <si>
    <t>3,975.976</t>
  </si>
  <si>
    <t>5,055.325</t>
  </si>
  <si>
    <t>4,473.907</t>
  </si>
  <si>
    <t>3,854.696</t>
  </si>
  <si>
    <t>Capital Leases</t>
  </si>
  <si>
    <t>2,078.882</t>
  </si>
  <si>
    <t>2,107.128</t>
  </si>
  <si>
    <t>1,777.929</t>
  </si>
  <si>
    <t>1,743.888</t>
  </si>
  <si>
    <t>Other Non-current Liabilities</t>
  </si>
  <si>
    <t>1,115.221</t>
  </si>
  <si>
    <t>1,341.693</t>
  </si>
  <si>
    <t>1,689.268</t>
  </si>
  <si>
    <t>1,656.976</t>
  </si>
  <si>
    <t>1,908.242</t>
  </si>
  <si>
    <t>1,904.885</t>
  </si>
  <si>
    <t>1,925.171</t>
  </si>
  <si>
    <t>1,917.027</t>
  </si>
  <si>
    <t>1,788.568</t>
  </si>
  <si>
    <t>Total Liabilities</t>
  </si>
  <si>
    <t>8,871.768</t>
  </si>
  <si>
    <t>10,887.016</t>
  </si>
  <si>
    <t>14,665.664</t>
  </si>
  <si>
    <t>16,579.799</t>
  </si>
  <si>
    <t>17,293.906</t>
  </si>
  <si>
    <t>20,182.594</t>
  </si>
  <si>
    <t>19,034.565</t>
  </si>
  <si>
    <t>21,484.812</t>
  </si>
  <si>
    <t>21,321.24</t>
  </si>
  <si>
    <t>22,277.893</t>
  </si>
  <si>
    <t>Common Stock</t>
  </si>
  <si>
    <t>4,493.783</t>
  </si>
  <si>
    <t>4,607.961</t>
  </si>
  <si>
    <t>5,469.446</t>
  </si>
  <si>
    <t>5,097.345</t>
  </si>
  <si>
    <t>4,547.256</t>
  </si>
  <si>
    <t>4,613.632</t>
  </si>
  <si>
    <t>4,152.571</t>
  </si>
  <si>
    <t>4,162.086</t>
  </si>
  <si>
    <t>4,303.196</t>
  </si>
  <si>
    <t>4,466.681</t>
  </si>
  <si>
    <t>Additional Paid In Capital</t>
  </si>
  <si>
    <t>Retained Earnings</t>
  </si>
  <si>
    <t>5,323.486</t>
  </si>
  <si>
    <t>5,969.851</t>
  </si>
  <si>
    <t>8,861.835</t>
  </si>
  <si>
    <t>9,826.757</t>
  </si>
  <si>
    <t>10,150.552</t>
  </si>
  <si>
    <t>11,433.072</t>
  </si>
  <si>
    <t>11,161.82</t>
  </si>
  <si>
    <t>11,075.144</t>
  </si>
  <si>
    <t>11,672.876</t>
  </si>
  <si>
    <t>11,696.774</t>
  </si>
  <si>
    <t>Treasury Stock</t>
  </si>
  <si>
    <t>Other Common Equity Adj</t>
  </si>
  <si>
    <t>-2,039.596</t>
  </si>
  <si>
    <t>-1,948.432</t>
  </si>
  <si>
    <t>-1,603.851</t>
  </si>
  <si>
    <t>-1,415.354</t>
  </si>
  <si>
    <t>-1,138.077</t>
  </si>
  <si>
    <t>-1,508.3</t>
  </si>
  <si>
    <t>Common Equity</t>
  </si>
  <si>
    <t>10,223.09</t>
  </si>
  <si>
    <t>10,027.728</t>
  </si>
  <si>
    <t>12,440.146</t>
  </si>
  <si>
    <t>13,116.666</t>
  </si>
  <si>
    <t>14,093.1</t>
  </si>
  <si>
    <t>14,606.651</t>
  </si>
  <si>
    <t>14,063.945</t>
  </si>
  <si>
    <t>14,467.415</t>
  </si>
  <si>
    <t>14,966.977</t>
  </si>
  <si>
    <t>14,805.443</t>
  </si>
  <si>
    <t>Total Preferred Equity</t>
  </si>
  <si>
    <t>Minority Interest, Total</t>
  </si>
  <si>
    <t>Other Equity</t>
  </si>
  <si>
    <t>Total Equity</t>
  </si>
  <si>
    <t>10,240.088</t>
  </si>
  <si>
    <t>10,043.941</t>
  </si>
  <si>
    <t>12,649.655</t>
  </si>
  <si>
    <t>13,722.278</t>
  </si>
  <si>
    <t>14,724.209</t>
  </si>
  <si>
    <t>15,231.812</t>
  </si>
  <si>
    <t>14,453.492</t>
  </si>
  <si>
    <t>14,912.762</t>
  </si>
  <si>
    <t>15,458.879</t>
  </si>
  <si>
    <t>15,347.023</t>
  </si>
  <si>
    <t>Total Liabilities And Equity</t>
  </si>
  <si>
    <t>Cash And Short Term Investments</t>
  </si>
  <si>
    <t>Total Debt</t>
  </si>
  <si>
    <t>1,187.022</t>
  </si>
  <si>
    <t>3,556.111</t>
  </si>
  <si>
    <t>4,237.94</t>
  </si>
  <si>
    <t>4,478.111</t>
  </si>
  <si>
    <t>5,982.707</t>
  </si>
  <si>
    <t>6,484.659</t>
  </si>
  <si>
    <t>7,633.248</t>
  </si>
  <si>
    <t>7,173.679</t>
  </si>
  <si>
    <t>6,868.588</t>
  </si>
  <si>
    <t>Income Statement</t>
  </si>
  <si>
    <t>Revenue</t>
  </si>
  <si>
    <t>37,007.311</t>
  </si>
  <si>
    <t>39,841.082</t>
  </si>
  <si>
    <t>44,585.282</t>
  </si>
  <si>
    <t>48,939.075</t>
  </si>
  <si>
    <t>45,998.068</t>
  </si>
  <si>
    <t>55,728.038</t>
  </si>
  <si>
    <t>51,200.759</t>
  </si>
  <si>
    <t>41,540.696</t>
  </si>
  <si>
    <t>45,829.096</t>
  </si>
  <si>
    <t>51,233.468</t>
  </si>
  <si>
    <t>Revenue Growth (YoY)</t>
  </si>
  <si>
    <t>13.0%</t>
  </si>
  <si>
    <t>-1.2%</t>
  </si>
  <si>
    <t>-6.6%</t>
  </si>
  <si>
    <t>13.4%</t>
  </si>
  <si>
    <t>0.4%</t>
  </si>
  <si>
    <t>11.6%</t>
  </si>
  <si>
    <t>-3.4%</t>
  </si>
  <si>
    <t>-17.2%</t>
  </si>
  <si>
    <t>11.0%</t>
  </si>
  <si>
    <t>4.4%</t>
  </si>
  <si>
    <t>Cost of Revenues</t>
  </si>
  <si>
    <t>-32,175.697</t>
  </si>
  <si>
    <t>-34,126.007</t>
  </si>
  <si>
    <t>-38,237.561</t>
  </si>
  <si>
    <t>-41,792.587</t>
  </si>
  <si>
    <t>-38,840.885</t>
  </si>
  <si>
    <t>-47,398.931</t>
  </si>
  <si>
    <t>-44,177.227</t>
  </si>
  <si>
    <t>-35,891.151</t>
  </si>
  <si>
    <t>-39,323.089</t>
  </si>
  <si>
    <t>-44,934.893</t>
  </si>
  <si>
    <t>Gross Profit</t>
  </si>
  <si>
    <t>4,831.613</t>
  </si>
  <si>
    <t>5,715.075</t>
  </si>
  <si>
    <t>6,347.721</t>
  </si>
  <si>
    <t>7,146.488</t>
  </si>
  <si>
    <t>7,157.183</t>
  </si>
  <si>
    <t>8,329.108</t>
  </si>
  <si>
    <t>7,023.532</t>
  </si>
  <si>
    <t>5,649.545</t>
  </si>
  <si>
    <t>6,506.007</t>
  </si>
  <si>
    <t>6,298.575</t>
  </si>
  <si>
    <t>Gross Profit Margin</t>
  </si>
  <si>
    <t>13.1%</t>
  </si>
  <si>
    <t>14.3%</t>
  </si>
  <si>
    <t>14.2%</t>
  </si>
  <si>
    <t>14.6%</t>
  </si>
  <si>
    <t>15.6%</t>
  </si>
  <si>
    <t>14.9%</t>
  </si>
  <si>
    <t>13.7%</t>
  </si>
  <si>
    <t>13.6%</t>
  </si>
  <si>
    <t>12.3%</t>
  </si>
  <si>
    <t>R&amp;D Expenses</t>
  </si>
  <si>
    <t>-1,056.109</t>
  </si>
  <si>
    <t>Selling, General &amp; Admin Expenses</t>
  </si>
  <si>
    <t>-1,716.774</t>
  </si>
  <si>
    <t>-1,866.809</t>
  </si>
  <si>
    <t>-2,009.071</t>
  </si>
  <si>
    <t>-2,149.855</t>
  </si>
  <si>
    <t>-2,096.993</t>
  </si>
  <si>
    <t>-2,721.77</t>
  </si>
  <si>
    <t>-2,182.762</t>
  </si>
  <si>
    <t>-2,019.331</t>
  </si>
  <si>
    <t>-2,171.198</t>
  </si>
  <si>
    <t>-2,247.557</t>
  </si>
  <si>
    <t>Other Inc / (Exp)</t>
  </si>
  <si>
    <t>-1,074.046</t>
  </si>
  <si>
    <t>-1,016.718</t>
  </si>
  <si>
    <t>-1,184.623</t>
  </si>
  <si>
    <t>-1,873.867</t>
  </si>
  <si>
    <t>Operating Expenses</t>
  </si>
  <si>
    <t>-2,790.82</t>
  </si>
  <si>
    <t>-2,663.561</t>
  </si>
  <si>
    <t>-2,608.462</t>
  </si>
  <si>
    <t>-3,295.28</t>
  </si>
  <si>
    <t>-3,316.467</t>
  </si>
  <si>
    <t>-4,174.109</t>
  </si>
  <si>
    <t>-4,030.513</t>
  </si>
  <si>
    <t>-4,260.062</t>
  </si>
  <si>
    <t>-3,944.069</t>
  </si>
  <si>
    <t>-5,000.137</t>
  </si>
  <si>
    <t>Operating Income</t>
  </si>
  <si>
    <t>2,040.794</t>
  </si>
  <si>
    <t>3,051.514</t>
  </si>
  <si>
    <t>3,739.259</t>
  </si>
  <si>
    <t>3,851.208</t>
  </si>
  <si>
    <t>3,840.715</t>
  </si>
  <si>
    <t>4,154.999</t>
  </si>
  <si>
    <t>2,993.019</t>
  </si>
  <si>
    <t>1,389.483</t>
  </si>
  <si>
    <t>2,561.938</t>
  </si>
  <si>
    <t>1,298.438</t>
  </si>
  <si>
    <t>Net Interest Expenses</t>
  </si>
  <si>
    <t>EBT, Incl. Unusual Items</t>
  </si>
  <si>
    <t>2,023.796</t>
  </si>
  <si>
    <t>3,016.772</t>
  </si>
  <si>
    <t>3,678.209</t>
  </si>
  <si>
    <t>3,733.04</t>
  </si>
  <si>
    <t>3,752.712</t>
  </si>
  <si>
    <t>4,028.056</t>
  </si>
  <si>
    <t>2,886.543</t>
  </si>
  <si>
    <t>1,280.055</t>
  </si>
  <si>
    <t>2,463.304</t>
  </si>
  <si>
    <t>1,188.768</t>
  </si>
  <si>
    <t>Earnings of Discontinued Ops.</t>
  </si>
  <si>
    <t>Income Tax Expense</t>
  </si>
  <si>
    <t>Net Income to Company</t>
  </si>
  <si>
    <t>1,641.346</t>
  </si>
  <si>
    <t>2,177.172</t>
  </si>
  <si>
    <t>2,784.672</t>
  </si>
  <si>
    <t>2,785.009</t>
  </si>
  <si>
    <t>2,821.134</t>
  </si>
  <si>
    <t>3,183.133</t>
  </si>
  <si>
    <t>2,119.136</t>
  </si>
  <si>
    <t>1,963.815</t>
  </si>
  <si>
    <t>Minority Interest in Earnings</t>
  </si>
  <si>
    <t>Net Income to Stockholders</t>
  </si>
  <si>
    <t>1,658.344</t>
  </si>
  <si>
    <t>2,179.488</t>
  </si>
  <si>
    <t>2,792.997</t>
  </si>
  <si>
    <t>2,727.267</t>
  </si>
  <si>
    <t>2,760.789</t>
  </si>
  <si>
    <t>3,133.994</t>
  </si>
  <si>
    <t>2,291.835</t>
  </si>
  <si>
    <t>1,914.498</t>
  </si>
  <si>
    <t>Preferred Dividends &amp; Other Adj.</t>
  </si>
  <si>
    <t>Net Income to Common Excl Extra Items</t>
  </si>
  <si>
    <t>2,228.127</t>
  </si>
  <si>
    <t>2,700.036</t>
  </si>
  <si>
    <t>Basic EPS (Cont. Ops)</t>
  </si>
  <si>
    <t>Diluted EPS (Cont. Ops)</t>
  </si>
  <si>
    <t>Weighted Average Basic Shares Out.</t>
  </si>
  <si>
    <t>Weighted Average Diluted Shares Out.</t>
  </si>
  <si>
    <t>EBITDA</t>
  </si>
  <si>
    <t>3,261.445</t>
  </si>
  <si>
    <t>4,001.132</t>
  </si>
  <si>
    <t>4,491.273</t>
  </si>
  <si>
    <t>5,177.914</t>
  </si>
  <si>
    <t>5,219.853</t>
  </si>
  <si>
    <t>5,842.114</t>
  </si>
  <si>
    <t>5,174.483</t>
  </si>
  <si>
    <t>3,903.785</t>
  </si>
  <si>
    <t>4,657.264</t>
  </si>
  <si>
    <t>4,279.836</t>
  </si>
  <si>
    <t>EBIT</t>
  </si>
  <si>
    <t>1,985.551</t>
  </si>
  <si>
    <t>2,869.697</t>
  </si>
  <si>
    <t>3,225.891</t>
  </si>
  <si>
    <t>3,578.615</t>
  </si>
  <si>
    <t>3,571.677</t>
  </si>
  <si>
    <t>3,862.893</t>
  </si>
  <si>
    <t>3,094.302</t>
  </si>
  <si>
    <t>1,892.089</t>
  </si>
  <si>
    <t>2,422.839</t>
  </si>
  <si>
    <t>2,129.763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</si>
  <si>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</si>
  <si>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</si>
  <si>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</si>
  <si>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</si>
  <si>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</si>
  <si>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1,275.894</t>
  </si>
  <si>
    <t>1,131.434</t>
  </si>
  <si>
    <t>1,265.382</t>
  </si>
  <si>
    <t>1,599.299</t>
  </si>
  <si>
    <t>1,648.176</t>
  </si>
  <si>
    <t>1,979.221</t>
  </si>
  <si>
    <t>2,080.181</t>
  </si>
  <si>
    <t>2,011.696</t>
  </si>
  <si>
    <t>2,234.425</t>
  </si>
  <si>
    <t>2,150.073</t>
  </si>
  <si>
    <t>Amortization of Deferred Charges (CF)</t>
  </si>
  <si>
    <t>Stock-Based Comp</t>
  </si>
  <si>
    <t>Change In Accounts Receivable</t>
  </si>
  <si>
    <t>-1,080.452</t>
  </si>
  <si>
    <t>Change In Inventories</t>
  </si>
  <si>
    <t>Change in Other Net Operating Assets</t>
  </si>
  <si>
    <t>Other Operating Activities</t>
  </si>
  <si>
    <t>1,264.589</t>
  </si>
  <si>
    <t>Cash from Operations</t>
  </si>
  <si>
    <t>2,727.078</t>
  </si>
  <si>
    <t>3,268.074</t>
  </si>
  <si>
    <t>3,235.603</t>
  </si>
  <si>
    <t>4,385.65</t>
  </si>
  <si>
    <t>4,206.558</t>
  </si>
  <si>
    <t>5,074.996</t>
  </si>
  <si>
    <t>5,142.02</t>
  </si>
  <si>
    <t>4,170.993</t>
  </si>
  <si>
    <t>3,717.718</t>
  </si>
  <si>
    <t>2,836.525</t>
  </si>
  <si>
    <t>Capital Expenditures</t>
  </si>
  <si>
    <t>-1,241.899</t>
  </si>
  <si>
    <t>-1,731.315</t>
  </si>
  <si>
    <t>-2,207.481</t>
  </si>
  <si>
    <t>-2,426.476</t>
  </si>
  <si>
    <t>-2,357.231</t>
  </si>
  <si>
    <t>-2,252.217</t>
  </si>
  <si>
    <t>-1,871.124</t>
  </si>
  <si>
    <t>-1,456.921</t>
  </si>
  <si>
    <t>-1,734.935</t>
  </si>
  <si>
    <t>-2,275.99</t>
  </si>
  <si>
    <t>Cash Acquisitions</t>
  </si>
  <si>
    <t>-2,430.504</t>
  </si>
  <si>
    <t>Other Investing Activities</t>
  </si>
  <si>
    <t>1,498.457</t>
  </si>
  <si>
    <t>-1,135.548</t>
  </si>
  <si>
    <t>Cash from Investing</t>
  </si>
  <si>
    <t>-1,282.269</t>
  </si>
  <si>
    <t>-1,906.183</t>
  </si>
  <si>
    <t>-1,787.074</t>
  </si>
  <si>
    <t>-5,313.539</t>
  </si>
  <si>
    <t>-2,696.673</t>
  </si>
  <si>
    <t>-3,106.694</t>
  </si>
  <si>
    <t>-1,781.388</t>
  </si>
  <si>
    <t>-2,886.922</t>
  </si>
  <si>
    <t>-2,759.35</t>
  </si>
  <si>
    <t>Dividends Paid (Ex Special Dividends)</t>
  </si>
  <si>
    <t>Special Dividend Paid</t>
  </si>
  <si>
    <t>Long-Term Debt Issued</t>
  </si>
  <si>
    <t>2,231.068</t>
  </si>
  <si>
    <t>1,086.647</t>
  </si>
  <si>
    <t>Long-Term Debt Repaid</t>
  </si>
  <si>
    <t>Repurchase of Common Stock</t>
  </si>
  <si>
    <t>-1,083.607</t>
  </si>
  <si>
    <t>-2,064.839</t>
  </si>
  <si>
    <t>-1,225.995</t>
  </si>
  <si>
    <t>-1,611.718</t>
  </si>
  <si>
    <t>-2,521.118</t>
  </si>
  <si>
    <t>-1,685.44</t>
  </si>
  <si>
    <t>-1,076.39</t>
  </si>
  <si>
    <t>Other Financing Activities</t>
  </si>
  <si>
    <t>1,161.598</t>
  </si>
  <si>
    <t>-1,425.742</t>
  </si>
  <si>
    <t>Cash from Financing</t>
  </si>
  <si>
    <t>-1,381.068</t>
  </si>
  <si>
    <t>-1,598.137</t>
  </si>
  <si>
    <t>1,028.123</t>
  </si>
  <si>
    <t>-1,369.676</t>
  </si>
  <si>
    <t>-1,953.673</t>
  </si>
  <si>
    <t>-1,969.666</t>
  </si>
  <si>
    <t>-3,826.65</t>
  </si>
  <si>
    <t>-1,398.57</t>
  </si>
  <si>
    <t>-2,346.395</t>
  </si>
  <si>
    <t>Beginning Cash (CF)</t>
  </si>
  <si>
    <t>1,517.053</t>
  </si>
  <si>
    <t>1,568.414</t>
  </si>
  <si>
    <t>1,054.782</t>
  </si>
  <si>
    <t>1,094.714</t>
  </si>
  <si>
    <t>1,807.498</t>
  </si>
  <si>
    <t>4,293.145</t>
  </si>
  <si>
    <t>Foreign Exchange Rate Adjustments</t>
  </si>
  <si>
    <t>Additions / Reductions</t>
  </si>
  <si>
    <t>2,763.185</t>
  </si>
  <si>
    <t>-2,425.427</t>
  </si>
  <si>
    <t>2,456.381</t>
  </si>
  <si>
    <t>-2,005.61</t>
  </si>
  <si>
    <t>Ending Cash (CF)</t>
  </si>
  <si>
    <t>Levered Free Cash Flow</t>
  </si>
  <si>
    <t>1,485.179</t>
  </si>
  <si>
    <t>1,536.759</t>
  </si>
  <si>
    <t>1,959.174</t>
  </si>
  <si>
    <t>1,849.326</t>
  </si>
  <si>
    <t>2,822.779</t>
  </si>
  <si>
    <t>3,270.896</t>
  </si>
  <si>
    <t>2,714.072</t>
  </si>
  <si>
    <t>1,982.783</t>
  </si>
  <si>
    <t>Cash Interest Paid</t>
  </si>
  <si>
    <t>Valuation Ratios</t>
  </si>
  <si>
    <t>Price Close (Split Adjusted)</t>
  </si>
  <si>
    <t>Market Cap</t>
  </si>
  <si>
    <t>19,372.874</t>
  </si>
  <si>
    <t>26,103.914</t>
  </si>
  <si>
    <t>22,664.703</t>
  </si>
  <si>
    <t>22,349.305</t>
  </si>
  <si>
    <t>25,571.174</t>
  </si>
  <si>
    <t>20,729.747</t>
  </si>
  <si>
    <t>21,780.651</t>
  </si>
  <si>
    <t>26,966.662</t>
  </si>
  <si>
    <t>30,782.067</t>
  </si>
  <si>
    <t>21,739.412</t>
  </si>
  <si>
    <t>Total Enterprise Value (TEV)</t>
  </si>
  <si>
    <t>18,655.836</t>
  </si>
  <si>
    <t>25,717.11</t>
  </si>
  <si>
    <t>22,174.413</t>
  </si>
  <si>
    <t>26,801.407</t>
  </si>
  <si>
    <t>29,860.797</t>
  </si>
  <si>
    <t>26,206.748</t>
  </si>
  <si>
    <t>28,181.418</t>
  </si>
  <si>
    <t>32,887.625</t>
  </si>
  <si>
    <t>35,024.062</t>
  </si>
  <si>
    <t>27,564.839</t>
  </si>
  <si>
    <t>Enterprise Value (EV)</t>
  </si>
  <si>
    <t>18,205.395</t>
  </si>
  <si>
    <t>25,191.346</t>
  </si>
  <si>
    <t>21,563.922</t>
  </si>
  <si>
    <t>23,788.119</t>
  </si>
  <si>
    <t>27,419.334</t>
  </si>
  <si>
    <t>23,016.789</t>
  </si>
  <si>
    <t>26,324.577</t>
  </si>
  <si>
    <t>31,433.249</t>
  </si>
  <si>
    <t>33,184.171</t>
  </si>
  <si>
    <t>24,154.342</t>
  </si>
  <si>
    <t>EV/EBITDA</t>
  </si>
  <si>
    <t>6.1x</t>
  </si>
  <si>
    <t>6.3x</t>
  </si>
  <si>
    <t>4.7x</t>
  </si>
  <si>
    <t>5.4x</t>
  </si>
  <si>
    <t>3.9x</t>
  </si>
  <si>
    <t>5.0x</t>
  </si>
  <si>
    <t>9.5x</t>
  </si>
  <si>
    <t>5.6x</t>
  </si>
  <si>
    <t>EV / EBIT</t>
  </si>
  <si>
    <t>10.4x</t>
  </si>
  <si>
    <t>9.2x</t>
  </si>
  <si>
    <t>6.5x</t>
  </si>
  <si>
    <t>6.8x</t>
  </si>
  <si>
    <t>7.9x</t>
  </si>
  <si>
    <t>5.9x</t>
  </si>
  <si>
    <t>8.1x</t>
  </si>
  <si>
    <t>24.0x</t>
  </si>
  <si>
    <t>10.8x</t>
  </si>
  <si>
    <t>11.3x</t>
  </si>
  <si>
    <t>EV / LTM EBITDA - CAPEX</t>
  </si>
  <si>
    <t>10.6x</t>
  </si>
  <si>
    <t>10.3x</t>
  </si>
  <si>
    <t>9.3x</t>
  </si>
  <si>
    <t>8.9x</t>
  </si>
  <si>
    <t>9.7x</t>
  </si>
  <si>
    <t>6.6x</t>
  </si>
  <si>
    <t>8.2x</t>
  </si>
  <si>
    <t>16.3x</t>
  </si>
  <si>
    <t>12.1x</t>
  </si>
  <si>
    <t>EV / Free Cash Flow</t>
  </si>
  <si>
    <t>16.1x</t>
  </si>
  <si>
    <t>13.2x</t>
  </si>
  <si>
    <t>17.0x</t>
  </si>
  <si>
    <t>21.3x</t>
  </si>
  <si>
    <t>16.6x</t>
  </si>
  <si>
    <t>15.0x</t>
  </si>
  <si>
    <t>8.5x</t>
  </si>
  <si>
    <t>14.9x</t>
  </si>
  <si>
    <t>12.6x</t>
  </si>
  <si>
    <t>26.7x</t>
  </si>
  <si>
    <t>EV / Invested Capital</t>
  </si>
  <si>
    <t>1.8x</t>
  </si>
  <si>
    <t>2.2x</t>
  </si>
  <si>
    <t>1.5x</t>
  </si>
  <si>
    <t>1.6x</t>
  </si>
  <si>
    <t>1.2x</t>
  </si>
  <si>
    <t>1.3x</t>
  </si>
  <si>
    <t>EV / Revenue</t>
  </si>
  <si>
    <t>0.5x</t>
  </si>
  <si>
    <t>0.6x</t>
  </si>
  <si>
    <t>0.4x</t>
  </si>
  <si>
    <t>0.8x</t>
  </si>
  <si>
    <t>0.7x</t>
  </si>
  <si>
    <t>P/E Ratio</t>
  </si>
  <si>
    <t>12.5x</t>
  </si>
  <si>
    <t>8.3x</t>
  </si>
  <si>
    <t>9.6x</t>
  </si>
  <si>
    <t>9.4x</t>
  </si>
  <si>
    <t>46.2x</t>
  </si>
  <si>
    <t>13.6x</t>
  </si>
  <si>
    <t>25.4x</t>
  </si>
  <si>
    <t>Price/Book</t>
  </si>
  <si>
    <t>1.9x</t>
  </si>
  <si>
    <t>2.5x</t>
  </si>
  <si>
    <t>1.7x</t>
  </si>
  <si>
    <t>1.4x</t>
  </si>
  <si>
    <t>2.1x</t>
  </si>
  <si>
    <t>Price / Operating Cash Flow</t>
  </si>
  <si>
    <t>7.7x</t>
  </si>
  <si>
    <t>7.3x</t>
  </si>
  <si>
    <t>7.1x</t>
  </si>
  <si>
    <t>4.3x</t>
  </si>
  <si>
    <t>7.8x</t>
  </si>
  <si>
    <t>7.2x</t>
  </si>
  <si>
    <t>Price / LTM Sales</t>
  </si>
  <si>
    <t>Altman Z-Score</t>
  </si>
  <si>
    <t>Piotroski Score</t>
  </si>
  <si>
    <t>Dividend Per Share</t>
  </si>
  <si>
    <t>Dividend Yield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</si>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</sst>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37E8509A-3611-E388-E64D-2A46411DDBF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/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>
        <v>912.72</v>
      </c>
      <c r="I12" s="3">
        <v>933.64599999999996</v>
      </c>
      <c r="J12" s="3" t="s">
        <v>30</v>
      </c>
      <c r="K12" s="3" t="s">
        <v>31</v>
      </c>
      <c r="L12" s="3" t="s">
        <v>32</v>
      </c>
      <c r="M12" s="3" t="s">
        <v>33</v>
      </c>
    </row>
    <row r="13" spans="3:13" ht="12.75" x14ac:dyDescent="0.2">
      <c r="C13" s="3" t="s">
        <v>34</v>
      </c>
      <c r="D13" s="3" t="s">
        <v>35</v>
      </c>
      <c r="E13" s="3" t="s">
        <v>35</v>
      </c>
      <c r="F13" s="3" t="s">
        <v>35</v>
      </c>
      <c r="G13" s="3" t="s">
        <v>35</v>
      </c>
      <c r="H13" s="3" t="s">
        <v>35</v>
      </c>
      <c r="I13" s="3" t="s">
        <v>35</v>
      </c>
      <c r="J13" s="3" t="s">
        <v>35</v>
      </c>
      <c r="K13" s="3" t="s">
        <v>35</v>
      </c>
      <c r="L13" s="3" t="s">
        <v>35</v>
      </c>
      <c r="M13" s="3" t="s">
        <v>35</v>
      </c>
    </row>
    <row r="14" spans="3:13" ht="12.75" x14ac:dyDescent="0.2">
      <c r="C14" s="3" t="s">
        <v>36</v>
      </c>
      <c r="D14" s="3" t="s">
        <v>37</v>
      </c>
      <c r="E14" s="3" t="s">
        <v>38</v>
      </c>
      <c r="F14" s="3" t="s">
        <v>39</v>
      </c>
      <c r="G14" s="3" t="s">
        <v>40</v>
      </c>
      <c r="H14" s="3" t="s">
        <v>41</v>
      </c>
      <c r="I14" s="3" t="s">
        <v>42</v>
      </c>
      <c r="J14" s="3" t="s">
        <v>43</v>
      </c>
      <c r="K14" s="3" t="s">
        <v>44</v>
      </c>
      <c r="L14" s="3" t="s">
        <v>45</v>
      </c>
      <c r="M14" s="3" t="s">
        <v>46</v>
      </c>
    </row>
    <row r="15" spans="3:13" ht="12.75" x14ac:dyDescent="0.2">
      <c r="C15" s="3" t="s">
        <v>47</v>
      </c>
      <c r="D15" s="3" t="s">
        <v>48</v>
      </c>
      <c r="E15" s="3" t="s">
        <v>49</v>
      </c>
      <c r="F15" s="3" t="s">
        <v>50</v>
      </c>
      <c r="G15" s="3" t="s">
        <v>51</v>
      </c>
      <c r="H15" s="3" t="s">
        <v>52</v>
      </c>
      <c r="I15" s="3" t="s">
        <v>53</v>
      </c>
      <c r="J15" s="3" t="s">
        <v>54</v>
      </c>
      <c r="K15" s="3" t="s">
        <v>55</v>
      </c>
      <c r="L15" s="3" t="s">
        <v>56</v>
      </c>
      <c r="M15" s="3" t="s">
        <v>57</v>
      </c>
    </row>
    <row r="16" spans="3:13" ht="12.75" x14ac:dyDescent="0.2">
      <c r="C16" s="3" t="s">
        <v>58</v>
      </c>
      <c r="D16" s="3">
        <v>179.53899999999999</v>
      </c>
      <c r="E16" s="3">
        <v>149.39099999999999</v>
      </c>
      <c r="F16" s="3">
        <v>348.25700000000001</v>
      </c>
      <c r="G16" s="3">
        <v>267.221</v>
      </c>
      <c r="H16" s="3">
        <v>222.523</v>
      </c>
      <c r="I16" s="3">
        <v>60.058999999999997</v>
      </c>
      <c r="J16" s="3">
        <v>90.894000000000005</v>
      </c>
      <c r="K16" s="3">
        <v>129.78700000000001</v>
      </c>
      <c r="L16" s="3">
        <v>308.54500000000002</v>
      </c>
      <c r="M16" s="3">
        <v>345.25700000000001</v>
      </c>
    </row>
    <row r="17" spans="3:13" ht="12.75" x14ac:dyDescent="0.2">
      <c r="C17" s="3" t="s">
        <v>59</v>
      </c>
      <c r="D17" s="3">
        <v>336.76799999999997</v>
      </c>
      <c r="E17" s="3">
        <v>744.63900000000001</v>
      </c>
      <c r="F17" s="3">
        <v>37.462000000000003</v>
      </c>
      <c r="G17" s="3">
        <v>28.199000000000002</v>
      </c>
      <c r="H17" s="3">
        <v>75.430999999999997</v>
      </c>
      <c r="I17" s="3" t="s">
        <v>60</v>
      </c>
      <c r="J17" s="3">
        <v>218.14599999999999</v>
      </c>
      <c r="K17" s="3">
        <v>201.042</v>
      </c>
      <c r="L17" s="3">
        <v>42.994</v>
      </c>
      <c r="M17" s="3">
        <v>88.007000000000005</v>
      </c>
    </row>
    <row r="18" spans="3:13" ht="12.75" x14ac:dyDescent="0.2">
      <c r="C18" s="3" t="s">
        <v>61</v>
      </c>
      <c r="D18" s="3" t="s">
        <v>62</v>
      </c>
      <c r="E18" s="3" t="s">
        <v>63</v>
      </c>
      <c r="F18" s="3" t="s">
        <v>64</v>
      </c>
      <c r="G18" s="3" t="s">
        <v>65</v>
      </c>
      <c r="H18" s="3" t="s">
        <v>66</v>
      </c>
      <c r="I18" s="3" t="s">
        <v>67</v>
      </c>
      <c r="J18" s="3" t="s">
        <v>68</v>
      </c>
      <c r="K18" s="3" t="s">
        <v>69</v>
      </c>
      <c r="L18" s="3" t="s">
        <v>70</v>
      </c>
      <c r="M18" s="3" t="s">
        <v>71</v>
      </c>
    </row>
    <row r="19" spans="3:13" ht="12.75" x14ac:dyDescent="0.2"/>
    <row r="20" spans="3:13" ht="12.75" x14ac:dyDescent="0.2">
      <c r="C20" s="3" t="s">
        <v>72</v>
      </c>
      <c r="D20" s="3" t="s">
        <v>73</v>
      </c>
      <c r="E20" s="3" t="s">
        <v>74</v>
      </c>
      <c r="F20" s="3" t="s">
        <v>75</v>
      </c>
      <c r="G20" s="3" t="s">
        <v>76</v>
      </c>
      <c r="H20" s="3" t="s">
        <v>77</v>
      </c>
      <c r="I20" s="3" t="s">
        <v>78</v>
      </c>
      <c r="J20" s="3" t="s">
        <v>79</v>
      </c>
      <c r="K20" s="3" t="s">
        <v>80</v>
      </c>
      <c r="L20" s="3" t="s">
        <v>81</v>
      </c>
      <c r="M20" s="3" t="s">
        <v>82</v>
      </c>
    </row>
    <row r="21" spans="3:13" ht="12.75" x14ac:dyDescent="0.2">
      <c r="C21" s="3" t="s">
        <v>83</v>
      </c>
      <c r="D21" s="3" t="s">
        <v>35</v>
      </c>
      <c r="E21" s="3" t="s">
        <v>35</v>
      </c>
      <c r="F21" s="3" t="s">
        <v>35</v>
      </c>
      <c r="G21" s="3" t="s">
        <v>35</v>
      </c>
      <c r="H21" s="3" t="s">
        <v>35</v>
      </c>
      <c r="I21" s="3" t="s">
        <v>35</v>
      </c>
      <c r="J21" s="3" t="s">
        <v>35</v>
      </c>
      <c r="K21" s="3" t="s">
        <v>35</v>
      </c>
      <c r="L21" s="3" t="s">
        <v>35</v>
      </c>
      <c r="M21" s="3" t="s">
        <v>35</v>
      </c>
    </row>
    <row r="22" spans="3:13" ht="12.75" x14ac:dyDescent="0.2">
      <c r="C22" s="3" t="s">
        <v>84</v>
      </c>
      <c r="D22" s="3" t="s">
        <v>35</v>
      </c>
      <c r="E22" s="3" t="s">
        <v>35</v>
      </c>
      <c r="F22" s="3">
        <v>79.085999999999999</v>
      </c>
      <c r="G22" s="3">
        <v>99.369</v>
      </c>
      <c r="H22" s="3">
        <v>106.861</v>
      </c>
      <c r="I22" s="3">
        <v>98.278999999999996</v>
      </c>
      <c r="J22" s="3">
        <v>111.67</v>
      </c>
      <c r="K22" s="3">
        <v>129.78700000000001</v>
      </c>
      <c r="L22" s="3">
        <v>130.24700000000001</v>
      </c>
      <c r="M22" s="3">
        <v>151.642</v>
      </c>
    </row>
    <row r="23" spans="3:13" ht="12.75" x14ac:dyDescent="0.2">
      <c r="C23" s="3" t="s">
        <v>85</v>
      </c>
      <c r="D23" s="3">
        <v>415.38299999999998</v>
      </c>
      <c r="E23" s="3">
        <v>438.90899999999999</v>
      </c>
      <c r="F23" s="3">
        <v>553.60500000000002</v>
      </c>
      <c r="G23" s="3" t="s">
        <v>86</v>
      </c>
      <c r="H23" s="3" t="s">
        <v>87</v>
      </c>
      <c r="I23" s="3" t="s">
        <v>88</v>
      </c>
      <c r="J23" s="3" t="s">
        <v>89</v>
      </c>
      <c r="K23" s="3" t="s">
        <v>90</v>
      </c>
      <c r="L23" s="3" t="s">
        <v>91</v>
      </c>
      <c r="M23" s="3" t="s">
        <v>92</v>
      </c>
    </row>
    <row r="24" spans="3:13" ht="12.75" x14ac:dyDescent="0.2">
      <c r="C24" s="3" t="s">
        <v>93</v>
      </c>
      <c r="D24" s="3" t="s">
        <v>94</v>
      </c>
      <c r="E24" s="3" t="s">
        <v>95</v>
      </c>
      <c r="F24" s="3" t="s">
        <v>96</v>
      </c>
      <c r="G24" s="3" t="s">
        <v>97</v>
      </c>
      <c r="H24" s="3" t="s">
        <v>98</v>
      </c>
      <c r="I24" s="3" t="s">
        <v>99</v>
      </c>
      <c r="J24" s="3" t="s">
        <v>100</v>
      </c>
      <c r="K24" s="3" t="s">
        <v>101</v>
      </c>
      <c r="L24" s="3" t="s">
        <v>102</v>
      </c>
      <c r="M24" s="3" t="s">
        <v>103</v>
      </c>
    </row>
    <row r="25" spans="3:13" ht="12.75" x14ac:dyDescent="0.2">
      <c r="C25" s="3" t="s">
        <v>104</v>
      </c>
      <c r="D25" s="3">
        <v>198.661</v>
      </c>
      <c r="E25" s="3">
        <v>162.13</v>
      </c>
      <c r="F25" s="3">
        <v>234.48400000000001</v>
      </c>
      <c r="G25" s="3">
        <v>833.89099999999996</v>
      </c>
      <c r="H25" s="3">
        <v>817.173</v>
      </c>
      <c r="I25" s="3">
        <v>764.38900000000001</v>
      </c>
      <c r="J25" s="3">
        <v>628.46900000000005</v>
      </c>
      <c r="K25" s="3">
        <v>612.03399999999999</v>
      </c>
      <c r="L25" s="3">
        <v>623.41300000000001</v>
      </c>
      <c r="M25" s="3">
        <v>611.98500000000001</v>
      </c>
    </row>
    <row r="26" spans="3:13" ht="12.75" x14ac:dyDescent="0.2">
      <c r="C26" s="3" t="s">
        <v>105</v>
      </c>
      <c r="D26" s="3">
        <v>645.91499999999996</v>
      </c>
      <c r="E26" s="3" t="s">
        <v>106</v>
      </c>
      <c r="F26" s="3">
        <v>868.56200000000001</v>
      </c>
      <c r="G26" s="3" t="s">
        <v>107</v>
      </c>
      <c r="H26" s="3" t="s">
        <v>108</v>
      </c>
      <c r="I26" s="3" t="s">
        <v>109</v>
      </c>
      <c r="J26" s="3" t="s">
        <v>110</v>
      </c>
      <c r="K26" s="3" t="s">
        <v>111</v>
      </c>
      <c r="L26" s="3" t="s">
        <v>112</v>
      </c>
      <c r="M26" s="3" t="s">
        <v>113</v>
      </c>
    </row>
    <row r="27" spans="3:13" ht="12.75" x14ac:dyDescent="0.2">
      <c r="C27" s="3" t="s">
        <v>114</v>
      </c>
      <c r="D27" s="3" t="s">
        <v>115</v>
      </c>
      <c r="E27" s="3" t="s">
        <v>116</v>
      </c>
      <c r="F27" s="3" t="s">
        <v>117</v>
      </c>
      <c r="G27" s="3" t="s">
        <v>118</v>
      </c>
      <c r="H27" s="3" t="s">
        <v>119</v>
      </c>
      <c r="I27" s="3" t="s">
        <v>120</v>
      </c>
      <c r="J27" s="3" t="s">
        <v>121</v>
      </c>
      <c r="K27" s="3" t="s">
        <v>122</v>
      </c>
      <c r="L27" s="3" t="s">
        <v>123</v>
      </c>
      <c r="M27" s="3" t="s">
        <v>124</v>
      </c>
    </row>
    <row r="28" spans="3:13" ht="12.75" x14ac:dyDescent="0.2"/>
    <row r="29" spans="3:13" ht="12.75" x14ac:dyDescent="0.2">
      <c r="C29" s="3" t="s">
        <v>125</v>
      </c>
      <c r="D29" s="3" t="s">
        <v>126</v>
      </c>
      <c r="E29" s="3" t="s">
        <v>127</v>
      </c>
      <c r="F29" s="3" t="s">
        <v>128</v>
      </c>
      <c r="G29" s="3" t="s">
        <v>129</v>
      </c>
      <c r="H29" s="3" t="s">
        <v>130</v>
      </c>
      <c r="I29" s="3" t="s">
        <v>131</v>
      </c>
      <c r="J29" s="3" t="s">
        <v>132</v>
      </c>
      <c r="K29" s="3" t="s">
        <v>133</v>
      </c>
      <c r="L29" s="3" t="s">
        <v>134</v>
      </c>
      <c r="M29" s="3" t="s">
        <v>135</v>
      </c>
    </row>
    <row r="30" spans="3:13" ht="12.75" x14ac:dyDescent="0.2">
      <c r="C30" s="3" t="s">
        <v>136</v>
      </c>
      <c r="D30" s="3" t="s">
        <v>137</v>
      </c>
      <c r="E30" s="3" t="s">
        <v>138</v>
      </c>
      <c r="F30" s="3" t="s">
        <v>139</v>
      </c>
      <c r="G30" s="3" t="s">
        <v>140</v>
      </c>
      <c r="H30" s="3" t="s">
        <v>141</v>
      </c>
      <c r="I30" s="3" t="s">
        <v>142</v>
      </c>
      <c r="J30" s="3" t="s">
        <v>143</v>
      </c>
      <c r="K30" s="3" t="s">
        <v>144</v>
      </c>
      <c r="L30" s="3" t="s">
        <v>145</v>
      </c>
      <c r="M30" s="3" t="s">
        <v>146</v>
      </c>
    </row>
    <row r="31" spans="3:13" ht="12.75" x14ac:dyDescent="0.2">
      <c r="C31" s="3" t="s">
        <v>147</v>
      </c>
      <c r="D31" s="3">
        <v>43.557000000000002</v>
      </c>
      <c r="E31" s="3">
        <v>34.741999999999997</v>
      </c>
      <c r="F31" s="3">
        <v>34.686999999999998</v>
      </c>
      <c r="G31" s="3">
        <v>836.577</v>
      </c>
      <c r="H31" s="3">
        <v>325.61200000000002</v>
      </c>
      <c r="I31" s="3" t="s">
        <v>148</v>
      </c>
      <c r="J31" s="3" t="s">
        <v>35</v>
      </c>
      <c r="K31" s="3" t="s">
        <v>35</v>
      </c>
      <c r="L31" s="3" t="s">
        <v>35</v>
      </c>
      <c r="M31" s="3">
        <v>10.832000000000001</v>
      </c>
    </row>
    <row r="32" spans="3:13" ht="12.75" x14ac:dyDescent="0.2">
      <c r="C32" s="3" t="s">
        <v>149</v>
      </c>
      <c r="D32" s="3">
        <v>244.34299999999999</v>
      </c>
      <c r="E32" s="3">
        <v>211.92699999999999</v>
      </c>
      <c r="F32" s="3">
        <v>292.75799999999998</v>
      </c>
      <c r="G32" s="3">
        <v>186.65199999999999</v>
      </c>
      <c r="H32" s="3">
        <v>135.77699999999999</v>
      </c>
      <c r="I32" s="3">
        <v>274.36099999999999</v>
      </c>
      <c r="J32" s="3">
        <v>137.63999999999999</v>
      </c>
      <c r="K32" s="3">
        <v>164.142</v>
      </c>
      <c r="L32" s="3">
        <v>575.36099999999999</v>
      </c>
      <c r="M32" s="3">
        <v>885.48299999999995</v>
      </c>
    </row>
    <row r="33" spans="3:13" ht="12.75" x14ac:dyDescent="0.2">
      <c r="C33" s="3" t="s">
        <v>150</v>
      </c>
      <c r="D33" s="3" t="s">
        <v>35</v>
      </c>
      <c r="E33" s="3" t="s">
        <v>35</v>
      </c>
      <c r="F33" s="3" t="s">
        <v>35</v>
      </c>
      <c r="G33" s="3" t="s">
        <v>35</v>
      </c>
      <c r="H33" s="3" t="s">
        <v>35</v>
      </c>
      <c r="I33" s="3" t="s">
        <v>35</v>
      </c>
      <c r="J33" s="3">
        <v>292.16000000000003</v>
      </c>
      <c r="K33" s="3">
        <v>306.65300000000002</v>
      </c>
      <c r="L33" s="3">
        <v>346.48099999999999</v>
      </c>
      <c r="M33" s="3">
        <v>373.69</v>
      </c>
    </row>
    <row r="34" spans="3:13" ht="12.75" x14ac:dyDescent="0.2">
      <c r="C34" s="3" t="s">
        <v>151</v>
      </c>
      <c r="D34" s="3">
        <v>152.97999999999999</v>
      </c>
      <c r="E34" s="3">
        <v>793.27800000000002</v>
      </c>
      <c r="F34" s="3">
        <v>516.14300000000003</v>
      </c>
      <c r="G34" s="3">
        <v>671.41</v>
      </c>
      <c r="H34" s="3">
        <v>383.44299999999998</v>
      </c>
      <c r="I34" s="3">
        <v>924.09100000000001</v>
      </c>
      <c r="J34" s="3">
        <v>362.279</v>
      </c>
      <c r="K34" s="3">
        <v>423.71600000000001</v>
      </c>
      <c r="L34" s="3">
        <v>580.41899999999998</v>
      </c>
      <c r="M34" s="3">
        <v>532.10199999999998</v>
      </c>
    </row>
    <row r="35" spans="3:13" ht="12.75" x14ac:dyDescent="0.2">
      <c r="C35" s="3" t="s">
        <v>152</v>
      </c>
      <c r="D35" s="3" t="s">
        <v>153</v>
      </c>
      <c r="E35" s="3" t="s">
        <v>154</v>
      </c>
      <c r="F35" s="3" t="s">
        <v>155</v>
      </c>
      <c r="G35" s="3" t="s">
        <v>156</v>
      </c>
      <c r="H35" s="3" t="s">
        <v>157</v>
      </c>
      <c r="I35" s="3" t="s">
        <v>158</v>
      </c>
      <c r="J35" s="3" t="s">
        <v>159</v>
      </c>
      <c r="K35" s="3" t="s">
        <v>160</v>
      </c>
      <c r="L35" s="3" t="s">
        <v>161</v>
      </c>
      <c r="M35" s="3" t="s">
        <v>162</v>
      </c>
    </row>
    <row r="36" spans="3:13" ht="12.75" x14ac:dyDescent="0.2"/>
    <row r="37" spans="3:13" ht="12.75" x14ac:dyDescent="0.2">
      <c r="C37" s="3" t="s">
        <v>163</v>
      </c>
      <c r="D37" s="3">
        <v>108.361</v>
      </c>
      <c r="E37" s="3">
        <v>940.35299999999995</v>
      </c>
      <c r="F37" s="3" t="s">
        <v>164</v>
      </c>
      <c r="G37" s="3" t="s">
        <v>165</v>
      </c>
      <c r="H37" s="3" t="s">
        <v>166</v>
      </c>
      <c r="I37" s="3" t="s">
        <v>167</v>
      </c>
      <c r="J37" s="3" t="s">
        <v>168</v>
      </c>
      <c r="K37" s="3" t="s">
        <v>169</v>
      </c>
      <c r="L37" s="3" t="s">
        <v>170</v>
      </c>
      <c r="M37" s="3" t="s">
        <v>171</v>
      </c>
    </row>
    <row r="38" spans="3:13" ht="12.75" x14ac:dyDescent="0.2">
      <c r="C38" s="3" t="s">
        <v>172</v>
      </c>
      <c r="D38" s="3" t="s">
        <v>35</v>
      </c>
      <c r="E38" s="3" t="s">
        <v>35</v>
      </c>
      <c r="F38" s="3" t="s">
        <v>35</v>
      </c>
      <c r="G38" s="3" t="s">
        <v>35</v>
      </c>
      <c r="H38" s="3" t="s">
        <v>35</v>
      </c>
      <c r="I38" s="3" t="s">
        <v>35</v>
      </c>
      <c r="J38" s="3" t="s">
        <v>173</v>
      </c>
      <c r="K38" s="3" t="s">
        <v>174</v>
      </c>
      <c r="L38" s="3" t="s">
        <v>175</v>
      </c>
      <c r="M38" s="3" t="s">
        <v>176</v>
      </c>
    </row>
    <row r="39" spans="3:13" ht="12.75" x14ac:dyDescent="0.2">
      <c r="C39" s="3" t="s">
        <v>177</v>
      </c>
      <c r="D39" s="3">
        <v>998.61800000000005</v>
      </c>
      <c r="E39" s="3" t="s">
        <v>178</v>
      </c>
      <c r="F39" s="3" t="s">
        <v>179</v>
      </c>
      <c r="G39" s="3" t="s">
        <v>180</v>
      </c>
      <c r="H39" s="3" t="s">
        <v>181</v>
      </c>
      <c r="I39" s="3" t="s">
        <v>182</v>
      </c>
      <c r="J39" s="3" t="s">
        <v>183</v>
      </c>
      <c r="K39" s="3" t="s">
        <v>184</v>
      </c>
      <c r="L39" s="3" t="s">
        <v>185</v>
      </c>
      <c r="M39" s="3" t="s">
        <v>186</v>
      </c>
    </row>
    <row r="40" spans="3:13" ht="12.75" x14ac:dyDescent="0.2">
      <c r="C40" s="3" t="s">
        <v>187</v>
      </c>
      <c r="D40" s="3" t="s">
        <v>188</v>
      </c>
      <c r="E40" s="3" t="s">
        <v>189</v>
      </c>
      <c r="F40" s="3" t="s">
        <v>190</v>
      </c>
      <c r="G40" s="3" t="s">
        <v>191</v>
      </c>
      <c r="H40" s="3" t="s">
        <v>192</v>
      </c>
      <c r="I40" s="3" t="s">
        <v>193</v>
      </c>
      <c r="J40" s="3" t="s">
        <v>194</v>
      </c>
      <c r="K40" s="3" t="s">
        <v>195</v>
      </c>
      <c r="L40" s="3" t="s">
        <v>196</v>
      </c>
      <c r="M40" s="3" t="s">
        <v>197</v>
      </c>
    </row>
    <row r="41" spans="3:13" ht="12.75" x14ac:dyDescent="0.2"/>
    <row r="42" spans="3:13" ht="12.75" x14ac:dyDescent="0.2">
      <c r="C42" s="3" t="s">
        <v>198</v>
      </c>
      <c r="D42" s="3" t="s">
        <v>199</v>
      </c>
      <c r="E42" s="3" t="s">
        <v>200</v>
      </c>
      <c r="F42" s="3" t="s">
        <v>201</v>
      </c>
      <c r="G42" s="3" t="s">
        <v>202</v>
      </c>
      <c r="H42" s="3" t="s">
        <v>203</v>
      </c>
      <c r="I42" s="3" t="s">
        <v>204</v>
      </c>
      <c r="J42" s="3" t="s">
        <v>205</v>
      </c>
      <c r="K42" s="3" t="s">
        <v>206</v>
      </c>
      <c r="L42" s="3" t="s">
        <v>207</v>
      </c>
      <c r="M42" s="3" t="s">
        <v>208</v>
      </c>
    </row>
    <row r="43" spans="3:13" ht="12.75" x14ac:dyDescent="0.2">
      <c r="C43" s="3" t="s">
        <v>209</v>
      </c>
      <c r="D43" s="3">
        <v>73.302999999999997</v>
      </c>
      <c r="E43" s="3">
        <v>96.12</v>
      </c>
      <c r="F43" s="3">
        <v>148.46</v>
      </c>
      <c r="G43" s="3">
        <v>140.99600000000001</v>
      </c>
      <c r="H43" s="3">
        <v>149.60599999999999</v>
      </c>
      <c r="I43" s="3">
        <v>163.798</v>
      </c>
      <c r="J43" s="3">
        <v>164.90799999999999</v>
      </c>
      <c r="K43" s="3">
        <v>162.87</v>
      </c>
      <c r="L43" s="3">
        <v>128.982</v>
      </c>
      <c r="M43" s="3">
        <v>150.28800000000001</v>
      </c>
    </row>
    <row r="44" spans="3:13" ht="12.75" x14ac:dyDescent="0.2">
      <c r="C44" s="3" t="s">
        <v>210</v>
      </c>
      <c r="D44" s="3" t="s">
        <v>211</v>
      </c>
      <c r="E44" s="3" t="s">
        <v>212</v>
      </c>
      <c r="F44" s="3" t="s">
        <v>213</v>
      </c>
      <c r="G44" s="3" t="s">
        <v>214</v>
      </c>
      <c r="H44" s="3" t="s">
        <v>215</v>
      </c>
      <c r="I44" s="3" t="s">
        <v>216</v>
      </c>
      <c r="J44" s="3" t="s">
        <v>217</v>
      </c>
      <c r="K44" s="3" t="s">
        <v>218</v>
      </c>
      <c r="L44" s="3" t="s">
        <v>219</v>
      </c>
      <c r="M44" s="3" t="s">
        <v>220</v>
      </c>
    </row>
    <row r="45" spans="3:13" ht="12.75" x14ac:dyDescent="0.2">
      <c r="C45" s="3" t="s">
        <v>221</v>
      </c>
      <c r="D45" s="3" t="s">
        <v>35</v>
      </c>
      <c r="E45" s="3" t="s">
        <v>35</v>
      </c>
      <c r="F45" s="3" t="s">
        <v>35</v>
      </c>
      <c r="G45" s="3" t="s">
        <v>35</v>
      </c>
      <c r="H45" s="3" t="s">
        <v>35</v>
      </c>
      <c r="I45" s="3" t="s">
        <v>35</v>
      </c>
      <c r="J45" s="3" t="s">
        <v>35</v>
      </c>
      <c r="K45" s="3" t="s">
        <v>35</v>
      </c>
      <c r="L45" s="3" t="s">
        <v>35</v>
      </c>
      <c r="M45" s="3" t="s">
        <v>35</v>
      </c>
    </row>
    <row r="46" spans="3:13" ht="12.75" x14ac:dyDescent="0.2">
      <c r="C46" s="3" t="s">
        <v>222</v>
      </c>
      <c r="D46" s="3">
        <v>332.51900000000001</v>
      </c>
      <c r="E46" s="3">
        <v>-646.20299999999997</v>
      </c>
      <c r="F46" s="3" t="s">
        <v>223</v>
      </c>
      <c r="G46" s="3" t="s">
        <v>224</v>
      </c>
      <c r="H46" s="3">
        <v>-754.31399999999996</v>
      </c>
      <c r="I46" s="3" t="s">
        <v>225</v>
      </c>
      <c r="J46" s="3" t="s">
        <v>226</v>
      </c>
      <c r="K46" s="3">
        <v>-932.68399999999997</v>
      </c>
      <c r="L46" s="3" t="s">
        <v>227</v>
      </c>
      <c r="M46" s="3" t="s">
        <v>228</v>
      </c>
    </row>
    <row r="47" spans="3:13" ht="12.75" x14ac:dyDescent="0.2">
      <c r="C47" s="3" t="s">
        <v>229</v>
      </c>
      <c r="D47" s="3" t="s">
        <v>230</v>
      </c>
      <c r="E47" s="3" t="s">
        <v>231</v>
      </c>
      <c r="F47" s="3" t="s">
        <v>232</v>
      </c>
      <c r="G47" s="3" t="s">
        <v>233</v>
      </c>
      <c r="H47" s="3" t="s">
        <v>234</v>
      </c>
      <c r="I47" s="3" t="s">
        <v>235</v>
      </c>
      <c r="J47" s="3" t="s">
        <v>236</v>
      </c>
      <c r="K47" s="3" t="s">
        <v>237</v>
      </c>
      <c r="L47" s="3" t="s">
        <v>238</v>
      </c>
      <c r="M47" s="3" t="s">
        <v>239</v>
      </c>
    </row>
    <row r="48" spans="3:13" ht="12.75" x14ac:dyDescent="0.2">
      <c r="C48" s="3" t="s">
        <v>240</v>
      </c>
      <c r="D48" s="3" t="s">
        <v>35</v>
      </c>
      <c r="E48" s="3" t="s">
        <v>35</v>
      </c>
      <c r="F48" s="3" t="s">
        <v>35</v>
      </c>
      <c r="G48" s="3" t="s">
        <v>35</v>
      </c>
      <c r="H48" s="3" t="s">
        <v>35</v>
      </c>
      <c r="I48" s="3" t="s">
        <v>35</v>
      </c>
      <c r="J48" s="3" t="s">
        <v>35</v>
      </c>
      <c r="K48" s="3" t="s">
        <v>35</v>
      </c>
      <c r="L48" s="3" t="s">
        <v>35</v>
      </c>
      <c r="M48" s="3" t="s">
        <v>35</v>
      </c>
    </row>
    <row r="49" spans="3:13" ht="12.75" x14ac:dyDescent="0.2">
      <c r="C49" s="3" t="s">
        <v>241</v>
      </c>
      <c r="D49" s="3">
        <v>16.998000000000001</v>
      </c>
      <c r="E49" s="3">
        <v>16.213000000000001</v>
      </c>
      <c r="F49" s="3">
        <v>209.50899999999999</v>
      </c>
      <c r="G49" s="3">
        <v>605.61199999999997</v>
      </c>
      <c r="H49" s="3">
        <v>631.10900000000004</v>
      </c>
      <c r="I49" s="3">
        <v>625.16099999999994</v>
      </c>
      <c r="J49" s="3">
        <v>389.54700000000003</v>
      </c>
      <c r="K49" s="3">
        <v>445.34699999999998</v>
      </c>
      <c r="L49" s="3">
        <v>491.90199999999999</v>
      </c>
      <c r="M49" s="3">
        <v>541.58000000000004</v>
      </c>
    </row>
    <row r="50" spans="3:13" ht="12.75" x14ac:dyDescent="0.2">
      <c r="C50" s="3" t="s">
        <v>242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243</v>
      </c>
      <c r="D51" s="3" t="s">
        <v>244</v>
      </c>
      <c r="E51" s="3" t="s">
        <v>245</v>
      </c>
      <c r="F51" s="3" t="s">
        <v>246</v>
      </c>
      <c r="G51" s="3" t="s">
        <v>247</v>
      </c>
      <c r="H51" s="3" t="s">
        <v>248</v>
      </c>
      <c r="I51" s="3" t="s">
        <v>249</v>
      </c>
      <c r="J51" s="3" t="s">
        <v>250</v>
      </c>
      <c r="K51" s="3" t="s">
        <v>251</v>
      </c>
      <c r="L51" s="3" t="s">
        <v>252</v>
      </c>
      <c r="M51" s="3" t="s">
        <v>253</v>
      </c>
    </row>
    <row r="52" spans="3:13" ht="12.75" x14ac:dyDescent="0.2"/>
    <row r="53" spans="3:13" ht="12.75" x14ac:dyDescent="0.2">
      <c r="C53" s="3" t="s">
        <v>254</v>
      </c>
      <c r="D53" s="3" t="s">
        <v>115</v>
      </c>
      <c r="E53" s="3" t="s">
        <v>116</v>
      </c>
      <c r="F53" s="3" t="s">
        <v>117</v>
      </c>
      <c r="G53" s="3" t="s">
        <v>118</v>
      </c>
      <c r="H53" s="3" t="s">
        <v>119</v>
      </c>
      <c r="I53" s="3" t="s">
        <v>120</v>
      </c>
      <c r="J53" s="3" t="s">
        <v>121</v>
      </c>
      <c r="K53" s="3" t="s">
        <v>122</v>
      </c>
      <c r="L53" s="3" t="s">
        <v>123</v>
      </c>
      <c r="M53" s="3" t="s">
        <v>124</v>
      </c>
    </row>
    <row r="54" spans="3:13" ht="12.75" x14ac:dyDescent="0.2"/>
    <row r="55" spans="3:13" ht="12.75" x14ac:dyDescent="0.2">
      <c r="C55" s="3" t="s">
        <v>255</v>
      </c>
      <c r="D55" s="3" t="s">
        <v>26</v>
      </c>
      <c r="E55" s="3" t="s">
        <v>27</v>
      </c>
      <c r="F55" s="3" t="s">
        <v>28</v>
      </c>
      <c r="G55" s="3" t="s">
        <v>29</v>
      </c>
      <c r="H55" s="3">
        <v>912.72</v>
      </c>
      <c r="I55" s="3">
        <v>933.64599999999996</v>
      </c>
      <c r="J55" s="3" t="s">
        <v>30</v>
      </c>
      <c r="K55" s="3" t="s">
        <v>31</v>
      </c>
      <c r="L55" s="3" t="s">
        <v>32</v>
      </c>
      <c r="M55" s="3" t="s">
        <v>33</v>
      </c>
    </row>
    <row r="56" spans="3:13" ht="12.75" x14ac:dyDescent="0.2">
      <c r="C56" s="3" t="s">
        <v>256</v>
      </c>
      <c r="D56" s="3">
        <v>396.26</v>
      </c>
      <c r="E56" s="3" t="s">
        <v>257</v>
      </c>
      <c r="F56" s="3" t="s">
        <v>258</v>
      </c>
      <c r="G56" s="3" t="s">
        <v>259</v>
      </c>
      <c r="H56" s="3" t="s">
        <v>260</v>
      </c>
      <c r="I56" s="3" t="s">
        <v>261</v>
      </c>
      <c r="J56" s="3" t="s">
        <v>262</v>
      </c>
      <c r="K56" s="3" t="s">
        <v>263</v>
      </c>
      <c r="L56" s="3" t="s">
        <v>264</v>
      </c>
      <c r="M56" s="3" t="s">
        <v>265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74801-188F-4386-8DF1-FA9ABB6DE8C2}">
  <dimension ref="C1:M48"/>
  <sheetViews>
    <sheetView workbookViewId="0">
      <selection activeCell="F34" sqref="F34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266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267</v>
      </c>
      <c r="D12" s="3" t="s">
        <v>268</v>
      </c>
      <c r="E12" s="3" t="s">
        <v>269</v>
      </c>
      <c r="F12" s="3" t="s">
        <v>270</v>
      </c>
      <c r="G12" s="3" t="s">
        <v>271</v>
      </c>
      <c r="H12" s="3" t="s">
        <v>272</v>
      </c>
      <c r="I12" s="3" t="s">
        <v>273</v>
      </c>
      <c r="J12" s="3" t="s">
        <v>274</v>
      </c>
      <c r="K12" s="3" t="s">
        <v>275</v>
      </c>
      <c r="L12" s="3" t="s">
        <v>276</v>
      </c>
      <c r="M12" s="3" t="s">
        <v>277</v>
      </c>
    </row>
    <row r="13" spans="3:13" x14ac:dyDescent="0.2">
      <c r="C13" s="3" t="s">
        <v>278</v>
      </c>
      <c r="D13" s="3" t="s">
        <v>279</v>
      </c>
      <c r="E13" s="3" t="s">
        <v>280</v>
      </c>
      <c r="F13" s="3" t="s">
        <v>281</v>
      </c>
      <c r="G13" s="3" t="s">
        <v>282</v>
      </c>
      <c r="H13" s="3" t="s">
        <v>283</v>
      </c>
      <c r="I13" s="3" t="s">
        <v>284</v>
      </c>
      <c r="J13" s="3" t="s">
        <v>285</v>
      </c>
      <c r="K13" s="3" t="s">
        <v>286</v>
      </c>
      <c r="L13" s="3" t="s">
        <v>287</v>
      </c>
      <c r="M13" s="3" t="s">
        <v>288</v>
      </c>
    </row>
    <row r="15" spans="3:13" x14ac:dyDescent="0.2">
      <c r="C15" s="3" t="s">
        <v>289</v>
      </c>
      <c r="D15" s="3" t="s">
        <v>290</v>
      </c>
      <c r="E15" s="3" t="s">
        <v>291</v>
      </c>
      <c r="F15" s="3" t="s">
        <v>292</v>
      </c>
      <c r="G15" s="3" t="s">
        <v>293</v>
      </c>
      <c r="H15" s="3" t="s">
        <v>294</v>
      </c>
      <c r="I15" s="3" t="s">
        <v>295</v>
      </c>
      <c r="J15" s="3" t="s">
        <v>296</v>
      </c>
      <c r="K15" s="3" t="s">
        <v>297</v>
      </c>
      <c r="L15" s="3" t="s">
        <v>298</v>
      </c>
      <c r="M15" s="3" t="s">
        <v>299</v>
      </c>
    </row>
    <row r="16" spans="3:13" x14ac:dyDescent="0.2">
      <c r="C16" s="3" t="s">
        <v>300</v>
      </c>
      <c r="D16" s="3" t="s">
        <v>301</v>
      </c>
      <c r="E16" s="3" t="s">
        <v>302</v>
      </c>
      <c r="F16" s="3" t="s">
        <v>303</v>
      </c>
      <c r="G16" s="3" t="s">
        <v>304</v>
      </c>
      <c r="H16" s="3" t="s">
        <v>305</v>
      </c>
      <c r="I16" s="3" t="s">
        <v>306</v>
      </c>
      <c r="J16" s="3" t="s">
        <v>307</v>
      </c>
      <c r="K16" s="3" t="s">
        <v>308</v>
      </c>
      <c r="L16" s="3" t="s">
        <v>309</v>
      </c>
      <c r="M16" s="3" t="s">
        <v>310</v>
      </c>
    </row>
    <row r="17" spans="3:13" x14ac:dyDescent="0.2">
      <c r="C17" s="3" t="s">
        <v>311</v>
      </c>
      <c r="D17" s="3" t="s">
        <v>312</v>
      </c>
      <c r="E17" s="3" t="s">
        <v>313</v>
      </c>
      <c r="F17" s="3" t="s">
        <v>314</v>
      </c>
      <c r="G17" s="3" t="s">
        <v>315</v>
      </c>
      <c r="H17" s="3" t="s">
        <v>316</v>
      </c>
      <c r="I17" s="3" t="s">
        <v>317</v>
      </c>
      <c r="J17" s="3" t="s">
        <v>318</v>
      </c>
      <c r="K17" s="3" t="s">
        <v>319</v>
      </c>
      <c r="L17" s="3" t="s">
        <v>314</v>
      </c>
      <c r="M17" s="3" t="s">
        <v>320</v>
      </c>
    </row>
    <row r="19" spans="3:13" x14ac:dyDescent="0.2">
      <c r="C19" s="3" t="s">
        <v>321</v>
      </c>
      <c r="D19" s="3">
        <v>0</v>
      </c>
      <c r="E19" s="3">
        <v>0</v>
      </c>
      <c r="F19" s="3">
        <v>0</v>
      </c>
      <c r="G19" s="3">
        <v>-617.697</v>
      </c>
      <c r="H19" s="3">
        <v>-656.25300000000004</v>
      </c>
      <c r="I19" s="3">
        <v>-802.60799999999995</v>
      </c>
      <c r="J19" s="3">
        <v>-831.03399999999999</v>
      </c>
      <c r="K19" s="3" t="s">
        <v>322</v>
      </c>
      <c r="L19" s="3">
        <v>-801.71199999999999</v>
      </c>
      <c r="M19" s="3">
        <v>-878.71400000000006</v>
      </c>
    </row>
    <row r="20" spans="3:13" x14ac:dyDescent="0.2">
      <c r="C20" s="3" t="s">
        <v>323</v>
      </c>
      <c r="D20" s="3" t="s">
        <v>324</v>
      </c>
      <c r="E20" s="3" t="s">
        <v>325</v>
      </c>
      <c r="F20" s="3" t="s">
        <v>326</v>
      </c>
      <c r="G20" s="3" t="s">
        <v>327</v>
      </c>
      <c r="H20" s="3" t="s">
        <v>328</v>
      </c>
      <c r="I20" s="3" t="s">
        <v>329</v>
      </c>
      <c r="J20" s="3" t="s">
        <v>330</v>
      </c>
      <c r="K20" s="3" t="s">
        <v>331</v>
      </c>
      <c r="L20" s="3" t="s">
        <v>332</v>
      </c>
      <c r="M20" s="3" t="s">
        <v>333</v>
      </c>
    </row>
    <row r="21" spans="3:13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334</v>
      </c>
      <c r="D22" s="3" t="s">
        <v>335</v>
      </c>
      <c r="E22" s="3">
        <v>-796.75199999999995</v>
      </c>
      <c r="F22" s="3">
        <v>-599.39099999999996</v>
      </c>
      <c r="G22" s="3">
        <v>-527.72799999999995</v>
      </c>
      <c r="H22" s="3">
        <v>-563.221</v>
      </c>
      <c r="I22" s="3">
        <v>-649.73</v>
      </c>
      <c r="J22" s="3" t="s">
        <v>336</v>
      </c>
      <c r="K22" s="3" t="s">
        <v>337</v>
      </c>
      <c r="L22" s="3">
        <v>-971.15899999999999</v>
      </c>
      <c r="M22" s="3" t="s">
        <v>338</v>
      </c>
    </row>
    <row r="23" spans="3:13" x14ac:dyDescent="0.2">
      <c r="C23" s="3" t="s">
        <v>339</v>
      </c>
      <c r="D23" s="3" t="s">
        <v>340</v>
      </c>
      <c r="E23" s="3" t="s">
        <v>341</v>
      </c>
      <c r="F23" s="3" t="s">
        <v>342</v>
      </c>
      <c r="G23" s="3" t="s">
        <v>343</v>
      </c>
      <c r="H23" s="3" t="s">
        <v>344</v>
      </c>
      <c r="I23" s="3" t="s">
        <v>345</v>
      </c>
      <c r="J23" s="3" t="s">
        <v>346</v>
      </c>
      <c r="K23" s="3" t="s">
        <v>347</v>
      </c>
      <c r="L23" s="3" t="s">
        <v>348</v>
      </c>
      <c r="M23" s="3" t="s">
        <v>349</v>
      </c>
    </row>
    <row r="24" spans="3:13" x14ac:dyDescent="0.2">
      <c r="C24" s="3" t="s">
        <v>350</v>
      </c>
      <c r="D24" s="3" t="s">
        <v>351</v>
      </c>
      <c r="E24" s="3" t="s">
        <v>352</v>
      </c>
      <c r="F24" s="3" t="s">
        <v>353</v>
      </c>
      <c r="G24" s="3" t="s">
        <v>354</v>
      </c>
      <c r="H24" s="3" t="s">
        <v>355</v>
      </c>
      <c r="I24" s="3" t="s">
        <v>356</v>
      </c>
      <c r="J24" s="3" t="s">
        <v>357</v>
      </c>
      <c r="K24" s="3" t="s">
        <v>358</v>
      </c>
      <c r="L24" s="3" t="s">
        <v>359</v>
      </c>
      <c r="M24" s="3" t="s">
        <v>360</v>
      </c>
    </row>
    <row r="26" spans="3:13" x14ac:dyDescent="0.2">
      <c r="C26" s="3" t="s">
        <v>361</v>
      </c>
      <c r="D26" s="3">
        <v>-16.998000000000001</v>
      </c>
      <c r="E26" s="3">
        <v>-34.741999999999997</v>
      </c>
      <c r="F26" s="3">
        <v>-61.048999999999999</v>
      </c>
      <c r="G26" s="3">
        <v>-118.16800000000001</v>
      </c>
      <c r="H26" s="3">
        <v>-88.003</v>
      </c>
      <c r="I26" s="3">
        <v>-126.943</v>
      </c>
      <c r="J26" s="3">
        <v>-106.476</v>
      </c>
      <c r="K26" s="3">
        <v>-109.428</v>
      </c>
      <c r="L26" s="3">
        <v>-98.632999999999996</v>
      </c>
      <c r="M26" s="3">
        <v>-109.67</v>
      </c>
    </row>
    <row r="27" spans="3:13" x14ac:dyDescent="0.2">
      <c r="C27" s="3" t="s">
        <v>362</v>
      </c>
      <c r="D27" s="3" t="s">
        <v>363</v>
      </c>
      <c r="E27" s="3" t="s">
        <v>364</v>
      </c>
      <c r="F27" s="3" t="s">
        <v>365</v>
      </c>
      <c r="G27" s="3" t="s">
        <v>366</v>
      </c>
      <c r="H27" s="3" t="s">
        <v>367</v>
      </c>
      <c r="I27" s="3" t="s">
        <v>368</v>
      </c>
      <c r="J27" s="3" t="s">
        <v>369</v>
      </c>
      <c r="K27" s="3" t="s">
        <v>370</v>
      </c>
      <c r="L27" s="3" t="s">
        <v>371</v>
      </c>
      <c r="M27" s="3" t="s">
        <v>372</v>
      </c>
    </row>
    <row r="28" spans="3:13" x14ac:dyDescent="0.2">
      <c r="C28" s="3" t="s">
        <v>373</v>
      </c>
      <c r="D28" s="3" t="s">
        <v>3</v>
      </c>
      <c r="E28" s="3">
        <v>-48.639000000000003</v>
      </c>
      <c r="F28" s="3">
        <v>92.960999999999999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374</v>
      </c>
      <c r="D29" s="3">
        <v>-382.45</v>
      </c>
      <c r="E29" s="3">
        <v>-790.96199999999999</v>
      </c>
      <c r="F29" s="3">
        <v>-986.49800000000005</v>
      </c>
      <c r="G29" s="3">
        <v>-948.03099999999995</v>
      </c>
      <c r="H29" s="3">
        <v>-931.57799999999997</v>
      </c>
      <c r="I29" s="3">
        <v>-844.923</v>
      </c>
      <c r="J29" s="3">
        <v>-767.40800000000002</v>
      </c>
      <c r="K29" s="3">
        <v>-418.62599999999998</v>
      </c>
      <c r="L29" s="3">
        <v>-499.48899999999998</v>
      </c>
      <c r="M29" s="3">
        <v>-320.88600000000002</v>
      </c>
    </row>
    <row r="30" spans="3:13" x14ac:dyDescent="0.2">
      <c r="C30" s="3" t="s">
        <v>375</v>
      </c>
      <c r="D30" s="3" t="s">
        <v>376</v>
      </c>
      <c r="E30" s="3" t="s">
        <v>377</v>
      </c>
      <c r="F30" s="3" t="s">
        <v>378</v>
      </c>
      <c r="G30" s="3" t="s">
        <v>379</v>
      </c>
      <c r="H30" s="3" t="s">
        <v>380</v>
      </c>
      <c r="I30" s="3" t="s">
        <v>381</v>
      </c>
      <c r="J30" s="3" t="s">
        <v>382</v>
      </c>
      <c r="K30" s="3">
        <v>861.428</v>
      </c>
      <c r="L30" s="3" t="s">
        <v>383</v>
      </c>
      <c r="M30" s="3">
        <v>867.88199999999995</v>
      </c>
    </row>
    <row r="32" spans="3:13" x14ac:dyDescent="0.2">
      <c r="C32" s="3" t="s">
        <v>384</v>
      </c>
      <c r="D32" s="3">
        <v>16.998000000000001</v>
      </c>
      <c r="E32" s="3">
        <v>2.3159999999999998</v>
      </c>
      <c r="F32" s="3">
        <v>8.3249999999999993</v>
      </c>
      <c r="G32" s="3">
        <v>-57.741</v>
      </c>
      <c r="H32" s="3">
        <v>-60.344999999999999</v>
      </c>
      <c r="I32" s="3">
        <v>-49.139000000000003</v>
      </c>
      <c r="J32" s="3">
        <v>172.69900000000001</v>
      </c>
      <c r="K32" s="3">
        <v>101.794</v>
      </c>
      <c r="L32" s="3">
        <v>-49.317</v>
      </c>
      <c r="M32" s="3">
        <v>-66.343999999999994</v>
      </c>
    </row>
    <row r="33" spans="3:13" x14ac:dyDescent="0.2">
      <c r="C33" s="3" t="s">
        <v>385</v>
      </c>
      <c r="D33" s="3" t="s">
        <v>386</v>
      </c>
      <c r="E33" s="3" t="s">
        <v>387</v>
      </c>
      <c r="F33" s="3" t="s">
        <v>388</v>
      </c>
      <c r="G33" s="3" t="s">
        <v>389</v>
      </c>
      <c r="H33" s="3" t="s">
        <v>390</v>
      </c>
      <c r="I33" s="3" t="s">
        <v>391</v>
      </c>
      <c r="J33" s="3" t="s">
        <v>392</v>
      </c>
      <c r="K33" s="3">
        <v>963.22199999999998</v>
      </c>
      <c r="L33" s="3" t="s">
        <v>393</v>
      </c>
      <c r="M33" s="3">
        <v>801.53800000000001</v>
      </c>
    </row>
    <row r="35" spans="3:13" x14ac:dyDescent="0.2">
      <c r="C35" s="3" t="s">
        <v>394</v>
      </c>
      <c r="D35" s="3">
        <v>0</v>
      </c>
      <c r="E35" s="3">
        <v>48.639000000000003</v>
      </c>
      <c r="F35" s="3">
        <v>-92.960999999999999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395</v>
      </c>
      <c r="D36" s="3" t="s">
        <v>386</v>
      </c>
      <c r="E36" s="3" t="s">
        <v>396</v>
      </c>
      <c r="F36" s="3" t="s">
        <v>397</v>
      </c>
      <c r="G36" s="3" t="s">
        <v>389</v>
      </c>
      <c r="H36" s="3" t="s">
        <v>390</v>
      </c>
      <c r="I36" s="3" t="s">
        <v>391</v>
      </c>
      <c r="J36" s="3" t="s">
        <v>392</v>
      </c>
      <c r="K36" s="3">
        <v>963.22199999999998</v>
      </c>
      <c r="L36" s="3" t="s">
        <v>393</v>
      </c>
      <c r="M36" s="3">
        <v>801.53800000000001</v>
      </c>
    </row>
    <row r="38" spans="3:13" x14ac:dyDescent="0.2">
      <c r="C38" s="3" t="s">
        <v>398</v>
      </c>
      <c r="D38" s="3">
        <v>3.64</v>
      </c>
      <c r="E38" s="3">
        <v>5.22</v>
      </c>
      <c r="F38" s="3">
        <v>6.63</v>
      </c>
      <c r="G38" s="3">
        <v>6.98</v>
      </c>
      <c r="H38" s="3">
        <v>7.43</v>
      </c>
      <c r="I38" s="3">
        <v>9.07</v>
      </c>
      <c r="J38" s="3">
        <v>7.28</v>
      </c>
      <c r="K38" s="3">
        <v>3.21</v>
      </c>
      <c r="L38" s="3">
        <v>6.37</v>
      </c>
      <c r="M38" s="3">
        <v>2.76</v>
      </c>
    </row>
    <row r="39" spans="3:13" x14ac:dyDescent="0.2">
      <c r="C39" s="3" t="s">
        <v>399</v>
      </c>
      <c r="D39" s="3">
        <v>3.59</v>
      </c>
      <c r="E39" s="3">
        <v>5.14</v>
      </c>
      <c r="F39" s="3">
        <v>6.55</v>
      </c>
      <c r="G39" s="3">
        <v>6.93</v>
      </c>
      <c r="H39" s="3">
        <v>7.38</v>
      </c>
      <c r="I39" s="3">
        <v>9.02</v>
      </c>
      <c r="J39" s="3">
        <v>7.26</v>
      </c>
      <c r="K39" s="3">
        <v>3.21</v>
      </c>
      <c r="L39" s="3">
        <v>6.32</v>
      </c>
      <c r="M39" s="3">
        <v>2.75</v>
      </c>
    </row>
    <row r="40" spans="3:13" x14ac:dyDescent="0.2">
      <c r="C40" s="3" t="s">
        <v>400</v>
      </c>
      <c r="D40" s="3">
        <v>455.8</v>
      </c>
      <c r="E40" s="3">
        <v>427.1</v>
      </c>
      <c r="F40" s="3">
        <v>407.5</v>
      </c>
      <c r="G40" s="3">
        <v>391</v>
      </c>
      <c r="H40" s="3">
        <v>371.8</v>
      </c>
      <c r="I40" s="3">
        <v>345.4</v>
      </c>
      <c r="J40" s="3">
        <v>314.7</v>
      </c>
      <c r="K40" s="3">
        <v>299.7</v>
      </c>
      <c r="L40" s="3">
        <v>300.60000000000002</v>
      </c>
      <c r="M40" s="3">
        <v>290.39999999999998</v>
      </c>
    </row>
    <row r="41" spans="3:13" x14ac:dyDescent="0.2">
      <c r="C41" s="3" t="s">
        <v>401</v>
      </c>
      <c r="D41" s="3">
        <v>461.6</v>
      </c>
      <c r="E41" s="3">
        <v>433.2</v>
      </c>
      <c r="F41" s="3">
        <v>412.7</v>
      </c>
      <c r="G41" s="3">
        <v>393.2</v>
      </c>
      <c r="H41" s="3">
        <v>373.9</v>
      </c>
      <c r="I41" s="3">
        <v>347.5</v>
      </c>
      <c r="J41" s="3">
        <v>315.8</v>
      </c>
      <c r="K41" s="3">
        <v>300.39999999999998</v>
      </c>
      <c r="L41" s="3">
        <v>302.8</v>
      </c>
      <c r="M41" s="3">
        <v>291.2</v>
      </c>
    </row>
    <row r="43" spans="3:13" x14ac:dyDescent="0.2">
      <c r="C43" s="3" t="s">
        <v>402</v>
      </c>
      <c r="D43" s="3" t="s">
        <v>403</v>
      </c>
      <c r="E43" s="3" t="s">
        <v>404</v>
      </c>
      <c r="F43" s="3" t="s">
        <v>405</v>
      </c>
      <c r="G43" s="3" t="s">
        <v>406</v>
      </c>
      <c r="H43" s="3" t="s">
        <v>407</v>
      </c>
      <c r="I43" s="3" t="s">
        <v>408</v>
      </c>
      <c r="J43" s="3" t="s">
        <v>409</v>
      </c>
      <c r="K43" s="3" t="s">
        <v>410</v>
      </c>
      <c r="L43" s="3" t="s">
        <v>411</v>
      </c>
      <c r="M43" s="3" t="s">
        <v>412</v>
      </c>
    </row>
    <row r="44" spans="3:13" x14ac:dyDescent="0.2">
      <c r="C44" s="3" t="s">
        <v>413</v>
      </c>
      <c r="D44" s="3" t="s">
        <v>414</v>
      </c>
      <c r="E44" s="3" t="s">
        <v>415</v>
      </c>
      <c r="F44" s="3" t="s">
        <v>416</v>
      </c>
      <c r="G44" s="3" t="s">
        <v>417</v>
      </c>
      <c r="H44" s="3" t="s">
        <v>418</v>
      </c>
      <c r="I44" s="3" t="s">
        <v>419</v>
      </c>
      <c r="J44" s="3" t="s">
        <v>420</v>
      </c>
      <c r="K44" s="3" t="s">
        <v>421</v>
      </c>
      <c r="L44" s="3" t="s">
        <v>422</v>
      </c>
      <c r="M44" s="3" t="s">
        <v>423</v>
      </c>
    </row>
    <row r="46" spans="3:13" x14ac:dyDescent="0.2">
      <c r="C46" s="3" t="s">
        <v>424</v>
      </c>
      <c r="D46" s="3" t="s">
        <v>268</v>
      </c>
      <c r="E46" s="3" t="s">
        <v>269</v>
      </c>
      <c r="F46" s="3" t="s">
        <v>270</v>
      </c>
      <c r="G46" s="3" t="s">
        <v>271</v>
      </c>
      <c r="H46" s="3" t="s">
        <v>272</v>
      </c>
      <c r="I46" s="3" t="s">
        <v>273</v>
      </c>
      <c r="J46" s="3" t="s">
        <v>274</v>
      </c>
      <c r="K46" s="3" t="s">
        <v>275</v>
      </c>
      <c r="L46" s="3" t="s">
        <v>276</v>
      </c>
      <c r="M46" s="3" t="s">
        <v>277</v>
      </c>
    </row>
    <row r="47" spans="3:13" x14ac:dyDescent="0.2">
      <c r="C47" s="3" t="s">
        <v>425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426</v>
      </c>
      <c r="D48" s="3" t="s">
        <v>414</v>
      </c>
      <c r="E48" s="3" t="s">
        <v>415</v>
      </c>
      <c r="F48" s="3" t="s">
        <v>416</v>
      </c>
      <c r="G48" s="3" t="s">
        <v>417</v>
      </c>
      <c r="H48" s="3" t="s">
        <v>418</v>
      </c>
      <c r="I48" s="3" t="s">
        <v>419</v>
      </c>
      <c r="J48" s="3" t="s">
        <v>420</v>
      </c>
      <c r="K48" s="3" t="s">
        <v>421</v>
      </c>
      <c r="L48" s="3" t="s">
        <v>422</v>
      </c>
      <c r="M48" s="3" t="s">
        <v>423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47E0F-FEA5-4390-989D-D380B91D9C4B}">
  <dimension ref="C1:M41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427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385</v>
      </c>
      <c r="D12" s="3" t="s">
        <v>386</v>
      </c>
      <c r="E12" s="3" t="s">
        <v>387</v>
      </c>
      <c r="F12" s="3" t="s">
        <v>388</v>
      </c>
      <c r="G12" s="3" t="s">
        <v>389</v>
      </c>
      <c r="H12" s="3" t="s">
        <v>390</v>
      </c>
      <c r="I12" s="3" t="s">
        <v>391</v>
      </c>
      <c r="J12" s="3" t="s">
        <v>392</v>
      </c>
      <c r="K12" s="3">
        <v>963.22199999999998</v>
      </c>
      <c r="L12" s="3" t="s">
        <v>393</v>
      </c>
      <c r="M12" s="3">
        <v>801.53800000000001</v>
      </c>
    </row>
    <row r="13" spans="3:13" x14ac:dyDescent="0.2">
      <c r="C13" s="3" t="s">
        <v>428</v>
      </c>
      <c r="D13" s="3" t="s">
        <v>429</v>
      </c>
      <c r="E13" s="3" t="s">
        <v>430</v>
      </c>
      <c r="F13" s="3" t="s">
        <v>431</v>
      </c>
      <c r="G13" s="3" t="s">
        <v>432</v>
      </c>
      <c r="H13" s="3" t="s">
        <v>433</v>
      </c>
      <c r="I13" s="3" t="s">
        <v>434</v>
      </c>
      <c r="J13" s="3" t="s">
        <v>435</v>
      </c>
      <c r="K13" s="3" t="s">
        <v>436</v>
      </c>
      <c r="L13" s="3" t="s">
        <v>437</v>
      </c>
      <c r="M13" s="3" t="s">
        <v>438</v>
      </c>
    </row>
    <row r="14" spans="3:13" x14ac:dyDescent="0.2">
      <c r="C14" s="3" t="s">
        <v>439</v>
      </c>
      <c r="D14" s="3" t="s">
        <v>3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</row>
    <row r="15" spans="3:13" x14ac:dyDescent="0.2">
      <c r="C15" s="3" t="s">
        <v>440</v>
      </c>
      <c r="D15" s="3">
        <v>42.494</v>
      </c>
      <c r="E15" s="3">
        <v>46.323</v>
      </c>
      <c r="F15" s="3" t="s">
        <v>3</v>
      </c>
      <c r="G15" s="3" t="s">
        <v>3</v>
      </c>
      <c r="H15" s="3" t="s">
        <v>3</v>
      </c>
      <c r="I15" s="3" t="s">
        <v>3</v>
      </c>
      <c r="J15" s="3" t="s">
        <v>3</v>
      </c>
      <c r="K15" s="3" t="s">
        <v>3</v>
      </c>
      <c r="L15" s="3" t="s">
        <v>3</v>
      </c>
      <c r="M15" s="3" t="s">
        <v>3</v>
      </c>
    </row>
    <row r="16" spans="3:13" x14ac:dyDescent="0.2">
      <c r="C16" s="3" t="s">
        <v>441</v>
      </c>
      <c r="D16" s="3">
        <v>-620.41800000000001</v>
      </c>
      <c r="E16" s="3">
        <v>-880.13300000000004</v>
      </c>
      <c r="F16" s="3">
        <v>-568.86699999999996</v>
      </c>
      <c r="G16" s="3">
        <v>-598.89800000000002</v>
      </c>
      <c r="H16" s="3">
        <v>-367.09899999999999</v>
      </c>
      <c r="I16" s="3">
        <v>-479.108</v>
      </c>
      <c r="J16" s="3">
        <v>816.75</v>
      </c>
      <c r="K16" s="3">
        <v>-53.442</v>
      </c>
      <c r="L16" s="3">
        <v>144.15600000000001</v>
      </c>
      <c r="M16" s="3" t="s">
        <v>442</v>
      </c>
    </row>
    <row r="17" spans="3:13" x14ac:dyDescent="0.2">
      <c r="C17" s="3" t="s">
        <v>443</v>
      </c>
      <c r="D17" s="3">
        <v>-149.79300000000001</v>
      </c>
      <c r="E17" s="3">
        <v>-318.46899999999999</v>
      </c>
      <c r="F17" s="3">
        <v>-334.38299999999998</v>
      </c>
      <c r="G17" s="3">
        <v>-213.50800000000001</v>
      </c>
      <c r="H17" s="3">
        <v>-499.10399999999998</v>
      </c>
      <c r="I17" s="3">
        <v>-125.578</v>
      </c>
      <c r="J17" s="3">
        <v>135.04300000000001</v>
      </c>
      <c r="K17" s="3">
        <v>47.08</v>
      </c>
      <c r="L17" s="3">
        <v>-825.73800000000006</v>
      </c>
      <c r="M17" s="3">
        <v>-606.57000000000005</v>
      </c>
    </row>
    <row r="18" spans="3:13" x14ac:dyDescent="0.2">
      <c r="C18" s="3" t="s">
        <v>444</v>
      </c>
      <c r="D18" s="3">
        <v>349.51600000000002</v>
      </c>
      <c r="E18" s="3">
        <v>181.81700000000001</v>
      </c>
      <c r="F18" s="3">
        <v>177.59700000000001</v>
      </c>
      <c r="G18" s="3">
        <v>24.170999999999999</v>
      </c>
      <c r="H18" s="3">
        <v>21.372</v>
      </c>
      <c r="I18" s="3">
        <v>151.51300000000001</v>
      </c>
      <c r="J18" s="3">
        <v>54.536999999999999</v>
      </c>
      <c r="K18" s="3">
        <v>480.97500000000002</v>
      </c>
      <c r="L18" s="3">
        <v>84.724000000000004</v>
      </c>
      <c r="M18" s="3">
        <v>307.34699999999998</v>
      </c>
    </row>
    <row r="19" spans="3:13" x14ac:dyDescent="0.2">
      <c r="C19" s="3" t="s">
        <v>445</v>
      </c>
      <c r="D19" s="3">
        <v>171.04</v>
      </c>
      <c r="E19" s="3">
        <v>927.61400000000003</v>
      </c>
      <c r="F19" s="3">
        <v>-97.123999999999995</v>
      </c>
      <c r="G19" s="3">
        <v>847.31899999999996</v>
      </c>
      <c r="H19" s="3">
        <v>642.42399999999998</v>
      </c>
      <c r="I19" s="3">
        <v>414.95400000000001</v>
      </c>
      <c r="J19" s="3">
        <v>-236.32499999999999</v>
      </c>
      <c r="K19" s="3">
        <v>721.46199999999999</v>
      </c>
      <c r="L19" s="3">
        <v>165.65299999999999</v>
      </c>
      <c r="M19" s="3" t="s">
        <v>446</v>
      </c>
    </row>
    <row r="20" spans="3:13" x14ac:dyDescent="0.2">
      <c r="C20" s="3" t="s">
        <v>447</v>
      </c>
      <c r="D20" s="3" t="s">
        <v>448</v>
      </c>
      <c r="E20" s="3" t="s">
        <v>449</v>
      </c>
      <c r="F20" s="3" t="s">
        <v>450</v>
      </c>
      <c r="G20" s="3" t="s">
        <v>451</v>
      </c>
      <c r="H20" s="3" t="s">
        <v>452</v>
      </c>
      <c r="I20" s="3" t="s">
        <v>453</v>
      </c>
      <c r="J20" s="3" t="s">
        <v>454</v>
      </c>
      <c r="K20" s="3" t="s">
        <v>455</v>
      </c>
      <c r="L20" s="3" t="s">
        <v>456</v>
      </c>
      <c r="M20" s="3" t="s">
        <v>457</v>
      </c>
    </row>
    <row r="22" spans="3:13" x14ac:dyDescent="0.2">
      <c r="C22" s="3" t="s">
        <v>458</v>
      </c>
      <c r="D22" s="3" t="s">
        <v>459</v>
      </c>
      <c r="E22" s="3" t="s">
        <v>460</v>
      </c>
      <c r="F22" s="3" t="s">
        <v>461</v>
      </c>
      <c r="G22" s="3" t="s">
        <v>462</v>
      </c>
      <c r="H22" s="3" t="s">
        <v>463</v>
      </c>
      <c r="I22" s="3" t="s">
        <v>464</v>
      </c>
      <c r="J22" s="3" t="s">
        <v>465</v>
      </c>
      <c r="K22" s="3" t="s">
        <v>466</v>
      </c>
      <c r="L22" s="3" t="s">
        <v>467</v>
      </c>
      <c r="M22" s="3" t="s">
        <v>468</v>
      </c>
    </row>
    <row r="23" spans="3:13" x14ac:dyDescent="0.2">
      <c r="C23" s="3" t="s">
        <v>469</v>
      </c>
      <c r="D23" s="3">
        <v>-9.5609999999999999</v>
      </c>
      <c r="E23" s="3">
        <v>-26.635999999999999</v>
      </c>
      <c r="F23" s="3">
        <v>-308.02100000000002</v>
      </c>
      <c r="G23" s="3" t="s">
        <v>470</v>
      </c>
      <c r="H23" s="3" t="s">
        <v>3</v>
      </c>
      <c r="I23" s="3">
        <v>-202.017</v>
      </c>
      <c r="J23" s="3">
        <v>-190.87799999999999</v>
      </c>
      <c r="K23" s="3">
        <v>115.79</v>
      </c>
      <c r="L23" s="3">
        <v>-16.439</v>
      </c>
      <c r="M23" s="3">
        <v>-4.0620000000000003</v>
      </c>
    </row>
    <row r="24" spans="3:13" x14ac:dyDescent="0.2">
      <c r="C24" s="3" t="s">
        <v>471</v>
      </c>
      <c r="D24" s="3">
        <v>-30.808</v>
      </c>
      <c r="E24" s="3">
        <v>-148.233</v>
      </c>
      <c r="F24" s="3">
        <v>728.42700000000002</v>
      </c>
      <c r="G24" s="3">
        <v>-456.55900000000003</v>
      </c>
      <c r="H24" s="3">
        <v>-339.44099999999997</v>
      </c>
      <c r="I24" s="3">
        <v>-652.46</v>
      </c>
      <c r="J24" s="3" t="s">
        <v>472</v>
      </c>
      <c r="K24" s="3">
        <v>-440.25700000000001</v>
      </c>
      <c r="L24" s="3" t="s">
        <v>473</v>
      </c>
      <c r="M24" s="3">
        <v>-479.298</v>
      </c>
    </row>
    <row r="25" spans="3:13" x14ac:dyDescent="0.2">
      <c r="C25" s="3" t="s">
        <v>474</v>
      </c>
      <c r="D25" s="3" t="s">
        <v>475</v>
      </c>
      <c r="E25" s="3" t="s">
        <v>476</v>
      </c>
      <c r="F25" s="3" t="s">
        <v>477</v>
      </c>
      <c r="G25" s="3" t="s">
        <v>478</v>
      </c>
      <c r="H25" s="3" t="s">
        <v>479</v>
      </c>
      <c r="I25" s="3" t="s">
        <v>480</v>
      </c>
      <c r="J25" s="3">
        <v>-563.54499999999996</v>
      </c>
      <c r="K25" s="3" t="s">
        <v>481</v>
      </c>
      <c r="L25" s="3" t="s">
        <v>482</v>
      </c>
      <c r="M25" s="3" t="s">
        <v>483</v>
      </c>
    </row>
    <row r="27" spans="3:13" x14ac:dyDescent="0.2">
      <c r="C27" s="3" t="s">
        <v>484</v>
      </c>
      <c r="D27" s="3">
        <v>-301.70999999999998</v>
      </c>
      <c r="E27" s="3">
        <v>-365.95</v>
      </c>
      <c r="F27" s="3">
        <v>-491.16800000000001</v>
      </c>
      <c r="G27" s="3">
        <v>-516.98599999999999</v>
      </c>
      <c r="H27" s="3">
        <v>-502.87599999999998</v>
      </c>
      <c r="I27" s="3">
        <v>-611.51099999999997</v>
      </c>
      <c r="J27" s="3">
        <v>-583.02200000000005</v>
      </c>
      <c r="K27" s="3">
        <v>-594.22</v>
      </c>
      <c r="L27" s="3">
        <v>-649.96799999999996</v>
      </c>
      <c r="M27" s="3">
        <v>-695.93</v>
      </c>
    </row>
    <row r="28" spans="3:13" x14ac:dyDescent="0.2">
      <c r="C28" s="3" t="s">
        <v>485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486</v>
      </c>
      <c r="D29" s="3">
        <v>160.416</v>
      </c>
      <c r="E29" s="3">
        <v>995.94</v>
      </c>
      <c r="F29" s="3" t="s">
        <v>487</v>
      </c>
      <c r="G29" s="3">
        <v>378.67500000000001</v>
      </c>
      <c r="H29" s="3">
        <v>945.40700000000004</v>
      </c>
      <c r="I29" s="3">
        <v>234.77699999999999</v>
      </c>
      <c r="J29" s="3">
        <v>61.029000000000003</v>
      </c>
      <c r="K29" s="3" t="s">
        <v>488</v>
      </c>
      <c r="L29" s="3">
        <v>69.549000000000007</v>
      </c>
      <c r="M29" s="3">
        <v>73.113</v>
      </c>
    </row>
    <row r="30" spans="3:13" x14ac:dyDescent="0.2">
      <c r="C30" s="3" t="s">
        <v>489</v>
      </c>
      <c r="D30" s="3">
        <v>-183.78800000000001</v>
      </c>
      <c r="E30" s="3">
        <v>-217.71700000000001</v>
      </c>
      <c r="F30" s="3">
        <v>-137.36099999999999</v>
      </c>
      <c r="G30" s="3">
        <v>-559.95600000000002</v>
      </c>
      <c r="H30" s="3">
        <v>-138.291</v>
      </c>
      <c r="I30" s="3">
        <v>-233.41200000000001</v>
      </c>
      <c r="J30" s="3">
        <v>-193.47499999999999</v>
      </c>
      <c r="K30" s="3">
        <v>-178.13900000000001</v>
      </c>
      <c r="L30" s="3">
        <v>-153.00800000000001</v>
      </c>
      <c r="M30" s="3">
        <v>-617.40099999999995</v>
      </c>
    </row>
    <row r="31" spans="3:13" x14ac:dyDescent="0.2">
      <c r="C31" s="3" t="s">
        <v>490</v>
      </c>
      <c r="D31" s="3" t="s">
        <v>491</v>
      </c>
      <c r="E31" s="3" t="s">
        <v>492</v>
      </c>
      <c r="F31" s="3">
        <v>-714.55200000000002</v>
      </c>
      <c r="G31" s="3" t="s">
        <v>493</v>
      </c>
      <c r="H31" s="3" t="s">
        <v>494</v>
      </c>
      <c r="I31" s="3" t="s">
        <v>495</v>
      </c>
      <c r="J31" s="3" t="s">
        <v>496</v>
      </c>
      <c r="K31" s="3">
        <v>-274.84300000000002</v>
      </c>
      <c r="L31" s="3">
        <v>-670.20100000000002</v>
      </c>
      <c r="M31" s="3" t="s">
        <v>497</v>
      </c>
    </row>
    <row r="32" spans="3:13" x14ac:dyDescent="0.2">
      <c r="C32" s="3" t="s">
        <v>498</v>
      </c>
      <c r="D32" s="3">
        <v>27.620999999999999</v>
      </c>
      <c r="E32" s="3">
        <v>54.429000000000002</v>
      </c>
      <c r="F32" s="3">
        <v>140.13499999999999</v>
      </c>
      <c r="G32" s="3">
        <v>554.58500000000004</v>
      </c>
      <c r="H32" s="3">
        <v>-646.19600000000003</v>
      </c>
      <c r="I32" s="3" t="s">
        <v>499</v>
      </c>
      <c r="J32" s="3" t="s">
        <v>500</v>
      </c>
      <c r="K32" s="3">
        <v>63.621000000000002</v>
      </c>
      <c r="L32" s="3">
        <v>5.0579999999999998</v>
      </c>
      <c r="M32" s="3">
        <v>-29.786999999999999</v>
      </c>
    </row>
    <row r="33" spans="3:13" x14ac:dyDescent="0.2">
      <c r="C33" s="3" t="s">
        <v>501</v>
      </c>
      <c r="D33" s="3" t="s">
        <v>502</v>
      </c>
      <c r="E33" s="3" t="s">
        <v>503</v>
      </c>
      <c r="F33" s="3" t="s">
        <v>504</v>
      </c>
      <c r="G33" s="3" t="s">
        <v>505</v>
      </c>
      <c r="H33" s="3" t="s">
        <v>506</v>
      </c>
      <c r="I33" s="3" t="s">
        <v>507</v>
      </c>
      <c r="J33" s="3" t="s">
        <v>508</v>
      </c>
      <c r="K33" s="3">
        <v>103.066</v>
      </c>
      <c r="L33" s="3" t="s">
        <v>509</v>
      </c>
      <c r="M33" s="3" t="s">
        <v>510</v>
      </c>
    </row>
    <row r="35" spans="3:13" x14ac:dyDescent="0.2">
      <c r="C35" s="3" t="s">
        <v>511</v>
      </c>
      <c r="D35" s="3" t="s">
        <v>512</v>
      </c>
      <c r="E35" s="3" t="s">
        <v>26</v>
      </c>
      <c r="F35" s="3" t="s">
        <v>27</v>
      </c>
      <c r="G35" s="3" t="s">
        <v>28</v>
      </c>
      <c r="H35" s="3" t="s">
        <v>513</v>
      </c>
      <c r="I35" s="3" t="s">
        <v>514</v>
      </c>
      <c r="J35" s="3" t="s">
        <v>515</v>
      </c>
      <c r="K35" s="3" t="s">
        <v>516</v>
      </c>
      <c r="L35" s="3" t="s">
        <v>517</v>
      </c>
      <c r="M35" s="3" t="s">
        <v>32</v>
      </c>
    </row>
    <row r="36" spans="3:13" x14ac:dyDescent="0.2">
      <c r="C36" s="3" t="s">
        <v>518</v>
      </c>
      <c r="D36" s="3">
        <v>-29.745999999999999</v>
      </c>
      <c r="E36" s="3">
        <v>-113.491</v>
      </c>
      <c r="F36" s="3">
        <v>-237.25899999999999</v>
      </c>
      <c r="G36" s="3">
        <v>21.484999999999999</v>
      </c>
      <c r="H36" s="3">
        <v>30.172999999999998</v>
      </c>
      <c r="I36" s="3">
        <v>-49.139000000000003</v>
      </c>
      <c r="J36" s="3">
        <v>14.282999999999999</v>
      </c>
      <c r="K36" s="3">
        <v>29.265999999999998</v>
      </c>
      <c r="L36" s="3">
        <v>29.084</v>
      </c>
      <c r="M36" s="3">
        <v>-51.45</v>
      </c>
    </row>
    <row r="37" spans="3:13" x14ac:dyDescent="0.2">
      <c r="C37" s="3" t="s">
        <v>519</v>
      </c>
      <c r="D37" s="3">
        <v>163.6</v>
      </c>
      <c r="E37" s="3">
        <v>-90.986999999999995</v>
      </c>
      <c r="F37" s="3" t="s">
        <v>520</v>
      </c>
      <c r="G37" s="3" t="s">
        <v>521</v>
      </c>
      <c r="H37" s="3">
        <v>-543.80399999999997</v>
      </c>
      <c r="I37" s="3">
        <v>89.070999999999998</v>
      </c>
      <c r="J37" s="3">
        <v>698.50099999999998</v>
      </c>
      <c r="K37" s="3" t="s">
        <v>522</v>
      </c>
      <c r="L37" s="3">
        <v>-594.39499999999998</v>
      </c>
      <c r="M37" s="3" t="s">
        <v>523</v>
      </c>
    </row>
    <row r="38" spans="3:13" x14ac:dyDescent="0.2">
      <c r="C38" s="3" t="s">
        <v>524</v>
      </c>
      <c r="D38" s="3" t="s">
        <v>26</v>
      </c>
      <c r="E38" s="3" t="s">
        <v>27</v>
      </c>
      <c r="F38" s="3" t="s">
        <v>28</v>
      </c>
      <c r="G38" s="3" t="s">
        <v>513</v>
      </c>
      <c r="H38" s="3" t="s">
        <v>514</v>
      </c>
      <c r="I38" s="3" t="s">
        <v>515</v>
      </c>
      <c r="J38" s="3" t="s">
        <v>516</v>
      </c>
      <c r="K38" s="3" t="s">
        <v>517</v>
      </c>
      <c r="L38" s="3" t="s">
        <v>32</v>
      </c>
      <c r="M38" s="3" t="s">
        <v>33</v>
      </c>
    </row>
    <row r="40" spans="3:13" x14ac:dyDescent="0.2">
      <c r="C40" s="3" t="s">
        <v>525</v>
      </c>
      <c r="D40" s="3" t="s">
        <v>526</v>
      </c>
      <c r="E40" s="3" t="s">
        <v>527</v>
      </c>
      <c r="F40" s="3" t="s">
        <v>504</v>
      </c>
      <c r="G40" s="3" t="s">
        <v>528</v>
      </c>
      <c r="H40" s="3" t="s">
        <v>529</v>
      </c>
      <c r="I40" s="3" t="s">
        <v>530</v>
      </c>
      <c r="J40" s="3" t="s">
        <v>531</v>
      </c>
      <c r="K40" s="3" t="s">
        <v>532</v>
      </c>
      <c r="L40" s="3" t="s">
        <v>533</v>
      </c>
      <c r="M40" s="3">
        <v>560.53499999999997</v>
      </c>
    </row>
    <row r="41" spans="3:13" x14ac:dyDescent="0.2">
      <c r="C41" s="3" t="s">
        <v>534</v>
      </c>
      <c r="D41" s="3">
        <v>33.996000000000002</v>
      </c>
      <c r="E41" s="3">
        <v>50.954999999999998</v>
      </c>
      <c r="F41" s="3">
        <v>74.924000000000007</v>
      </c>
      <c r="G41" s="3">
        <v>132.93899999999999</v>
      </c>
      <c r="H41" s="3">
        <v>110.633</v>
      </c>
      <c r="I41" s="3">
        <v>156.97300000000001</v>
      </c>
      <c r="J41" s="3">
        <v>133.744</v>
      </c>
      <c r="K41" s="3">
        <v>132.33199999999999</v>
      </c>
      <c r="L41" s="3">
        <v>154.273</v>
      </c>
      <c r="M41" s="3">
        <v>173.30600000000001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72B8A-9DB2-4CAE-B997-B923020F0268}">
  <dimension ref="C1:M32"/>
  <sheetViews>
    <sheetView workbookViewId="0">
      <selection activeCell="D3" sqref="D3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535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536</v>
      </c>
      <c r="D12" s="3">
        <v>43.55</v>
      </c>
      <c r="E12" s="3">
        <v>62.95</v>
      </c>
      <c r="F12" s="3">
        <v>56.12</v>
      </c>
      <c r="G12" s="3">
        <v>58.3</v>
      </c>
      <c r="H12" s="3">
        <v>71.239999999999995</v>
      </c>
      <c r="I12" s="3">
        <v>61.97</v>
      </c>
      <c r="J12" s="3">
        <v>71.2</v>
      </c>
      <c r="K12" s="3">
        <v>90.11</v>
      </c>
      <c r="L12" s="3">
        <v>102.35</v>
      </c>
      <c r="M12" s="3">
        <v>76.06</v>
      </c>
    </row>
    <row r="13" spans="3:13" ht="12.75" x14ac:dyDescent="0.2">
      <c r="C13" s="3" t="s">
        <v>537</v>
      </c>
      <c r="D13" s="3" t="s">
        <v>538</v>
      </c>
      <c r="E13" s="3" t="s">
        <v>539</v>
      </c>
      <c r="F13" s="3" t="s">
        <v>540</v>
      </c>
      <c r="G13" s="3" t="s">
        <v>541</v>
      </c>
      <c r="H13" s="3" t="s">
        <v>542</v>
      </c>
      <c r="I13" s="3" t="s">
        <v>543</v>
      </c>
      <c r="J13" s="3" t="s">
        <v>544</v>
      </c>
      <c r="K13" s="3" t="s">
        <v>545</v>
      </c>
      <c r="L13" s="3" t="s">
        <v>546</v>
      </c>
      <c r="M13" s="3" t="s">
        <v>547</v>
      </c>
    </row>
    <row r="14" spans="3:13" ht="12.75" x14ac:dyDescent="0.2"/>
    <row r="15" spans="3:13" ht="12.75" x14ac:dyDescent="0.2">
      <c r="C15" s="3" t="s">
        <v>548</v>
      </c>
      <c r="D15" s="3" t="s">
        <v>549</v>
      </c>
      <c r="E15" s="3" t="s">
        <v>550</v>
      </c>
      <c r="F15" s="3" t="s">
        <v>551</v>
      </c>
      <c r="G15" s="3" t="s">
        <v>552</v>
      </c>
      <c r="H15" s="3" t="s">
        <v>553</v>
      </c>
      <c r="I15" s="3" t="s">
        <v>554</v>
      </c>
      <c r="J15" s="3" t="s">
        <v>555</v>
      </c>
      <c r="K15" s="3" t="s">
        <v>556</v>
      </c>
      <c r="L15" s="3" t="s">
        <v>557</v>
      </c>
      <c r="M15" s="3" t="s">
        <v>558</v>
      </c>
    </row>
    <row r="16" spans="3:13" ht="12.75" x14ac:dyDescent="0.2">
      <c r="C16" s="3" t="s">
        <v>559</v>
      </c>
      <c r="D16" s="3" t="s">
        <v>560</v>
      </c>
      <c r="E16" s="3" t="s">
        <v>561</v>
      </c>
      <c r="F16" s="3" t="s">
        <v>562</v>
      </c>
      <c r="G16" s="3" t="s">
        <v>563</v>
      </c>
      <c r="H16" s="3" t="s">
        <v>564</v>
      </c>
      <c r="I16" s="3" t="s">
        <v>565</v>
      </c>
      <c r="J16" s="3" t="s">
        <v>566</v>
      </c>
      <c r="K16" s="3" t="s">
        <v>567</v>
      </c>
      <c r="L16" s="3" t="s">
        <v>568</v>
      </c>
      <c r="M16" s="3" t="s">
        <v>569</v>
      </c>
    </row>
    <row r="17" spans="3:13" ht="12.75" x14ac:dyDescent="0.2">
      <c r="C17" s="3" t="s">
        <v>570</v>
      </c>
      <c r="D17" s="3" t="s">
        <v>571</v>
      </c>
      <c r="E17" s="3" t="s">
        <v>572</v>
      </c>
      <c r="F17" s="3" t="s">
        <v>573</v>
      </c>
      <c r="G17" s="3" t="s">
        <v>573</v>
      </c>
      <c r="H17" s="3" t="s">
        <v>574</v>
      </c>
      <c r="I17" s="3" t="s">
        <v>575</v>
      </c>
      <c r="J17" s="3" t="s">
        <v>576</v>
      </c>
      <c r="K17" s="3" t="s">
        <v>577</v>
      </c>
      <c r="L17" s="3" t="s">
        <v>572</v>
      </c>
      <c r="M17" s="3" t="s">
        <v>578</v>
      </c>
    </row>
    <row r="18" spans="3:13" ht="12.75" x14ac:dyDescent="0.2">
      <c r="C18" s="3" t="s">
        <v>579</v>
      </c>
      <c r="D18" s="3" t="s">
        <v>580</v>
      </c>
      <c r="E18" s="3" t="s">
        <v>581</v>
      </c>
      <c r="F18" s="3" t="s">
        <v>582</v>
      </c>
      <c r="G18" s="3" t="s">
        <v>583</v>
      </c>
      <c r="H18" s="3" t="s">
        <v>584</v>
      </c>
      <c r="I18" s="3" t="s">
        <v>585</v>
      </c>
      <c r="J18" s="3" t="s">
        <v>586</v>
      </c>
      <c r="K18" s="3" t="s">
        <v>587</v>
      </c>
      <c r="L18" s="3" t="s">
        <v>588</v>
      </c>
      <c r="M18" s="3" t="s">
        <v>589</v>
      </c>
    </row>
    <row r="19" spans="3:13" ht="12.75" x14ac:dyDescent="0.2">
      <c r="C19" s="3" t="s">
        <v>590</v>
      </c>
      <c r="D19" s="3" t="s">
        <v>591</v>
      </c>
      <c r="E19" s="3" t="s">
        <v>592</v>
      </c>
      <c r="F19" s="3" t="s">
        <v>593</v>
      </c>
      <c r="G19" s="3" t="s">
        <v>594</v>
      </c>
      <c r="H19" s="3" t="s">
        <v>595</v>
      </c>
      <c r="I19" s="3" t="s">
        <v>596</v>
      </c>
      <c r="J19" s="3" t="s">
        <v>597</v>
      </c>
      <c r="K19" s="3" t="s">
        <v>598</v>
      </c>
      <c r="L19" s="3" t="s">
        <v>593</v>
      </c>
      <c r="M19" s="3" t="s">
        <v>599</v>
      </c>
    </row>
    <row r="20" spans="3:13" ht="12.75" x14ac:dyDescent="0.2">
      <c r="C20" s="3" t="s">
        <v>600</v>
      </c>
      <c r="D20" s="3" t="s">
        <v>601</v>
      </c>
      <c r="E20" s="3" t="s">
        <v>602</v>
      </c>
      <c r="F20" s="3" t="s">
        <v>603</v>
      </c>
      <c r="G20" s="3" t="s">
        <v>604</v>
      </c>
      <c r="H20" s="3" t="s">
        <v>605</v>
      </c>
      <c r="I20" s="3" t="s">
        <v>606</v>
      </c>
      <c r="J20" s="3" t="s">
        <v>607</v>
      </c>
      <c r="K20" s="3" t="s">
        <v>608</v>
      </c>
      <c r="L20" s="3" t="s">
        <v>609</v>
      </c>
      <c r="M20" s="3" t="s">
        <v>610</v>
      </c>
    </row>
    <row r="21" spans="3:13" ht="12.75" x14ac:dyDescent="0.2">
      <c r="C21" s="3" t="s">
        <v>611</v>
      </c>
      <c r="D21" s="3" t="s">
        <v>612</v>
      </c>
      <c r="E21" s="3" t="s">
        <v>613</v>
      </c>
      <c r="F21" s="3" t="s">
        <v>614</v>
      </c>
      <c r="G21" s="3" t="s">
        <v>614</v>
      </c>
      <c r="H21" s="3" t="s">
        <v>615</v>
      </c>
      <c r="I21" s="3" t="s">
        <v>616</v>
      </c>
      <c r="J21" s="3" t="s">
        <v>617</v>
      </c>
      <c r="K21" s="3" t="s">
        <v>615</v>
      </c>
      <c r="L21" s="3" t="s">
        <v>614</v>
      </c>
      <c r="M21" s="3" t="s">
        <v>616</v>
      </c>
    </row>
    <row r="22" spans="3:13" ht="12.75" x14ac:dyDescent="0.2">
      <c r="C22" s="3" t="s">
        <v>618</v>
      </c>
      <c r="D22" s="3" t="s">
        <v>619</v>
      </c>
      <c r="E22" s="3" t="s">
        <v>620</v>
      </c>
      <c r="F22" s="3" t="s">
        <v>619</v>
      </c>
      <c r="G22" s="3" t="s">
        <v>619</v>
      </c>
      <c r="H22" s="3" t="s">
        <v>620</v>
      </c>
      <c r="I22" s="3" t="s">
        <v>621</v>
      </c>
      <c r="J22" s="3" t="s">
        <v>619</v>
      </c>
      <c r="K22" s="3" t="s">
        <v>622</v>
      </c>
      <c r="L22" s="3" t="s">
        <v>623</v>
      </c>
      <c r="M22" s="3" t="s">
        <v>619</v>
      </c>
    </row>
    <row r="23" spans="3:13" ht="12.75" x14ac:dyDescent="0.2"/>
    <row r="24" spans="3:13" ht="12.75" x14ac:dyDescent="0.2">
      <c r="C24" s="3" t="s">
        <v>624</v>
      </c>
      <c r="D24" s="3" t="s">
        <v>625</v>
      </c>
      <c r="E24" s="3" t="s">
        <v>599</v>
      </c>
      <c r="F24" s="3" t="s">
        <v>626</v>
      </c>
      <c r="G24" s="3" t="s">
        <v>597</v>
      </c>
      <c r="H24" s="3" t="s">
        <v>627</v>
      </c>
      <c r="I24" s="3" t="s">
        <v>572</v>
      </c>
      <c r="J24" s="3" t="s">
        <v>628</v>
      </c>
      <c r="K24" s="3" t="s">
        <v>629</v>
      </c>
      <c r="L24" s="3" t="s">
        <v>630</v>
      </c>
      <c r="M24" s="3" t="s">
        <v>631</v>
      </c>
    </row>
    <row r="25" spans="3:13" ht="12.75" x14ac:dyDescent="0.2">
      <c r="C25" s="3" t="s">
        <v>632</v>
      </c>
      <c r="D25" s="3" t="s">
        <v>633</v>
      </c>
      <c r="E25" s="3" t="s">
        <v>634</v>
      </c>
      <c r="F25" s="3" t="s">
        <v>612</v>
      </c>
      <c r="G25" s="3" t="s">
        <v>635</v>
      </c>
      <c r="H25" s="3" t="s">
        <v>612</v>
      </c>
      <c r="I25" s="3" t="s">
        <v>636</v>
      </c>
      <c r="J25" s="3" t="s">
        <v>615</v>
      </c>
      <c r="K25" s="3" t="s">
        <v>637</v>
      </c>
      <c r="L25" s="3" t="s">
        <v>637</v>
      </c>
      <c r="M25" s="3" t="s">
        <v>636</v>
      </c>
    </row>
    <row r="26" spans="3:13" ht="12.75" x14ac:dyDescent="0.2">
      <c r="C26" s="3" t="s">
        <v>638</v>
      </c>
      <c r="D26" s="3" t="s">
        <v>639</v>
      </c>
      <c r="E26" s="3" t="s">
        <v>640</v>
      </c>
      <c r="F26" s="3" t="s">
        <v>641</v>
      </c>
      <c r="G26" s="3" t="s">
        <v>582</v>
      </c>
      <c r="H26" s="3" t="s">
        <v>578</v>
      </c>
      <c r="I26" s="3" t="s">
        <v>642</v>
      </c>
      <c r="J26" s="3" t="s">
        <v>642</v>
      </c>
      <c r="K26" s="3" t="s">
        <v>643</v>
      </c>
      <c r="L26" s="3" t="s">
        <v>572</v>
      </c>
      <c r="M26" s="3" t="s">
        <v>644</v>
      </c>
    </row>
    <row r="27" spans="3:13" ht="12.75" x14ac:dyDescent="0.2">
      <c r="C27" s="3" t="s">
        <v>645</v>
      </c>
      <c r="D27" s="3" t="s">
        <v>619</v>
      </c>
      <c r="E27" s="3" t="s">
        <v>620</v>
      </c>
      <c r="F27" s="3" t="s">
        <v>619</v>
      </c>
      <c r="G27" s="3" t="s">
        <v>619</v>
      </c>
      <c r="H27" s="3" t="s">
        <v>620</v>
      </c>
      <c r="I27" s="3" t="s">
        <v>621</v>
      </c>
      <c r="J27" s="3" t="s">
        <v>621</v>
      </c>
      <c r="K27" s="3" t="s">
        <v>623</v>
      </c>
      <c r="L27" s="3" t="s">
        <v>620</v>
      </c>
      <c r="M27" s="3" t="s">
        <v>621</v>
      </c>
    </row>
    <row r="28" spans="3:13" ht="12.75" x14ac:dyDescent="0.2"/>
    <row r="29" spans="3:13" ht="12.75" x14ac:dyDescent="0.2">
      <c r="C29" s="3" t="s">
        <v>646</v>
      </c>
      <c r="D29" s="3">
        <v>7.3</v>
      </c>
      <c r="E29" s="3">
        <v>7.1</v>
      </c>
      <c r="F29" s="3">
        <v>7.6</v>
      </c>
      <c r="G29" s="3">
        <v>6.7</v>
      </c>
      <c r="H29" s="3">
        <v>6.7</v>
      </c>
      <c r="I29" s="3">
        <v>6.5</v>
      </c>
      <c r="J29" s="3">
        <v>6.6</v>
      </c>
      <c r="K29" s="3">
        <v>6.4</v>
      </c>
      <c r="L29" s="3">
        <v>6.4</v>
      </c>
      <c r="M29" s="3">
        <v>5.9</v>
      </c>
    </row>
    <row r="30" spans="3:13" ht="12.75" x14ac:dyDescent="0.2">
      <c r="C30" s="3" t="s">
        <v>647</v>
      </c>
      <c r="D30" s="3">
        <v>8</v>
      </c>
      <c r="E30" s="3">
        <v>6</v>
      </c>
      <c r="F30" s="3">
        <v>6</v>
      </c>
      <c r="G30" s="3">
        <v>5</v>
      </c>
      <c r="H30" s="3">
        <v>6</v>
      </c>
      <c r="I30" s="3">
        <v>5</v>
      </c>
      <c r="J30" s="3">
        <v>5</v>
      </c>
      <c r="K30" s="3">
        <v>5</v>
      </c>
      <c r="L30" s="3">
        <v>7</v>
      </c>
      <c r="M30" s="3">
        <v>6</v>
      </c>
    </row>
    <row r="31" spans="3:13" ht="12.75" x14ac:dyDescent="0.2">
      <c r="C31" s="3" t="s">
        <v>648</v>
      </c>
      <c r="D31" s="3">
        <v>0.34</v>
      </c>
      <c r="E31" s="3">
        <v>0.88009999999999999</v>
      </c>
      <c r="F31" s="3">
        <v>0.91569999999999996</v>
      </c>
      <c r="G31" s="3">
        <v>1.3428</v>
      </c>
      <c r="H31" s="3">
        <v>1.3829</v>
      </c>
      <c r="I31" s="3">
        <v>1.8018000000000001</v>
      </c>
      <c r="J31" s="3">
        <v>1.8957999999999999</v>
      </c>
      <c r="K31" s="3">
        <v>2.0358999999999998</v>
      </c>
      <c r="L31" s="3">
        <v>2.1749999999999998</v>
      </c>
      <c r="M31" s="3">
        <v>2.4371</v>
      </c>
    </row>
    <row r="32" spans="3:13" ht="12.75" x14ac:dyDescent="0.2">
      <c r="C32" s="3" t="s">
        <v>649</v>
      </c>
      <c r="D32" s="3" t="s">
        <v>650</v>
      </c>
      <c r="E32" s="3" t="s">
        <v>650</v>
      </c>
      <c r="F32" s="3" t="s">
        <v>650</v>
      </c>
      <c r="G32" s="3" t="s">
        <v>650</v>
      </c>
      <c r="H32" s="3" t="s">
        <v>650</v>
      </c>
      <c r="I32" s="3" t="s">
        <v>650</v>
      </c>
      <c r="J32" s="3" t="s">
        <v>650</v>
      </c>
      <c r="K32" s="3" t="s">
        <v>650</v>
      </c>
      <c r="L32" s="3" t="s">
        <v>650</v>
      </c>
      <c r="M32" s="3" t="s">
        <v>650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70DF9-B55B-4C83-8999-1A1BCB46047B}">
  <dimension ref="A3:BJ22"/>
  <sheetViews>
    <sheetView showGridLines="0" tabSelected="1" topLeftCell="X1" workbookViewId="0">
      <selection activeCell="AN20" sqref="AN20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651</v>
      </c>
      <c r="C3" s="9"/>
      <c r="D3" s="9"/>
      <c r="E3" s="9"/>
      <c r="F3" s="9"/>
      <c r="H3" s="9" t="s">
        <v>652</v>
      </c>
      <c r="I3" s="9"/>
      <c r="J3" s="9"/>
      <c r="K3" s="9"/>
      <c r="L3" s="9"/>
      <c r="N3" s="11" t="s">
        <v>653</v>
      </c>
      <c r="O3" s="11"/>
      <c r="P3" s="11"/>
      <c r="Q3" s="11"/>
      <c r="R3" s="11"/>
      <c r="S3" s="11"/>
      <c r="T3" s="11"/>
      <c r="V3" s="9" t="s">
        <v>654</v>
      </c>
      <c r="W3" s="9"/>
      <c r="X3" s="9"/>
      <c r="Y3" s="9"/>
      <c r="AA3" s="9" t="s">
        <v>655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656</v>
      </c>
      <c r="C4" s="15" t="s">
        <v>657</v>
      </c>
      <c r="D4" s="14" t="s">
        <v>658</v>
      </c>
      <c r="E4" s="15" t="s">
        <v>659</v>
      </c>
      <c r="F4" s="14" t="s">
        <v>660</v>
      </c>
      <c r="H4" s="16" t="s">
        <v>661</v>
      </c>
      <c r="I4" s="17" t="s">
        <v>662</v>
      </c>
      <c r="J4" s="16" t="s">
        <v>663</v>
      </c>
      <c r="K4" s="17" t="s">
        <v>664</v>
      </c>
      <c r="L4" s="16" t="s">
        <v>665</v>
      </c>
      <c r="N4" s="18" t="s">
        <v>666</v>
      </c>
      <c r="O4" s="19" t="s">
        <v>667</v>
      </c>
      <c r="P4" s="18" t="s">
        <v>668</v>
      </c>
      <c r="Q4" s="19" t="s">
        <v>669</v>
      </c>
      <c r="R4" s="18" t="s">
        <v>670</v>
      </c>
      <c r="S4" s="19" t="s">
        <v>671</v>
      </c>
      <c r="T4" s="18" t="s">
        <v>672</v>
      </c>
      <c r="V4" s="19" t="s">
        <v>673</v>
      </c>
      <c r="W4" s="18" t="s">
        <v>674</v>
      </c>
      <c r="X4" s="19" t="s">
        <v>675</v>
      </c>
      <c r="Y4" s="18" t="s">
        <v>676</v>
      </c>
      <c r="AA4" s="20" t="s">
        <v>402</v>
      </c>
      <c r="AB4" s="21" t="s">
        <v>570</v>
      </c>
      <c r="AC4" s="20" t="s">
        <v>579</v>
      </c>
      <c r="AD4" s="21" t="s">
        <v>600</v>
      </c>
      <c r="AE4" s="20" t="s">
        <v>611</v>
      </c>
      <c r="AF4" s="21" t="s">
        <v>618</v>
      </c>
      <c r="AG4" s="20" t="s">
        <v>624</v>
      </c>
      <c r="AH4" s="21" t="s">
        <v>632</v>
      </c>
      <c r="AI4" s="20" t="s">
        <v>648</v>
      </c>
      <c r="AJ4" s="22"/>
      <c r="AK4" s="21" t="s">
        <v>646</v>
      </c>
      <c r="AL4" s="20" t="s">
        <v>647</v>
      </c>
    </row>
    <row r="5" spans="1:62" ht="63" x14ac:dyDescent="0.2">
      <c r="A5" s="23" t="s">
        <v>677</v>
      </c>
      <c r="B5" s="18" t="s">
        <v>678</v>
      </c>
      <c r="C5" s="24" t="s">
        <v>679</v>
      </c>
      <c r="D5" s="25" t="s">
        <v>680</v>
      </c>
      <c r="E5" s="19" t="s">
        <v>681</v>
      </c>
      <c r="F5" s="18" t="s">
        <v>678</v>
      </c>
      <c r="H5" s="19" t="s">
        <v>682</v>
      </c>
      <c r="I5" s="18" t="s">
        <v>683</v>
      </c>
      <c r="J5" s="19" t="s">
        <v>684</v>
      </c>
      <c r="K5" s="18" t="s">
        <v>685</v>
      </c>
      <c r="L5" s="19" t="s">
        <v>686</v>
      </c>
      <c r="N5" s="18" t="s">
        <v>687</v>
      </c>
      <c r="O5" s="19" t="s">
        <v>688</v>
      </c>
      <c r="P5" s="18" t="s">
        <v>689</v>
      </c>
      <c r="Q5" s="19" t="s">
        <v>690</v>
      </c>
      <c r="R5" s="18" t="s">
        <v>691</v>
      </c>
      <c r="S5" s="19" t="s">
        <v>692</v>
      </c>
      <c r="T5" s="18" t="s">
        <v>693</v>
      </c>
      <c r="V5" s="19" t="s">
        <v>694</v>
      </c>
      <c r="W5" s="18" t="s">
        <v>695</v>
      </c>
      <c r="X5" s="19" t="s">
        <v>696</v>
      </c>
      <c r="Y5" s="18" t="s">
        <v>697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1.3576412700976164</v>
      </c>
      <c r="C7" s="31">
        <f>(sheet!D18-sheet!D15)/sheet!D35</f>
        <v>0.99685323065443254</v>
      </c>
      <c r="D7" s="31">
        <f>sheet!D12/sheet!D35</f>
        <v>0.21261453466410998</v>
      </c>
      <c r="E7" s="31">
        <f>Sheet2!D20/sheet!D35</f>
        <v>0.35121083135678255</v>
      </c>
      <c r="F7" s="31">
        <f>sheet!D18/sheet!D35</f>
        <v>1.3576412700976164</v>
      </c>
      <c r="G7" s="29"/>
      <c r="H7" s="32">
        <f>Sheet1!D33/sheet!D51</f>
        <v>0.16194626452428926</v>
      </c>
      <c r="I7" s="32">
        <f>Sheet1!D33/Sheet1!D12</f>
        <v>4.4811253646610531E-2</v>
      </c>
      <c r="J7" s="32">
        <f>Sheet1!D12/sheet!D27</f>
        <v>1.9363535911949108</v>
      </c>
      <c r="K7" s="32">
        <f>Sheet1!D30/sheet!D27</f>
        <v>8.5881036357745688E-2</v>
      </c>
      <c r="L7" s="32">
        <f>Sheet1!D38</f>
        <v>3.64</v>
      </c>
      <c r="M7" s="29"/>
      <c r="N7" s="32">
        <f>sheet!D40/sheet!D27</f>
        <v>0.46420232550935925</v>
      </c>
      <c r="O7" s="32">
        <f>sheet!D51/sheet!D27</f>
        <v>0.53579767449064075</v>
      </c>
      <c r="P7" s="32">
        <f>sheet!D40/sheet!D51</f>
        <v>0.86637614832997534</v>
      </c>
      <c r="Q7" s="31">
        <f>Sheet1!D24/Sheet1!D26</f>
        <v>-120.06083068596305</v>
      </c>
      <c r="R7" s="31">
        <f>ABS(Sheet2!D20/(Sheet1!D26+Sheet2!D30))</f>
        <v>13.582012690127797</v>
      </c>
      <c r="S7" s="31">
        <f>sheet!D40/Sheet1!D43</f>
        <v>2.7201954961681096</v>
      </c>
      <c r="T7" s="31">
        <f>Sheet2!D20/sheet!D40</f>
        <v>0.3073883356733404</v>
      </c>
      <c r="V7" s="31">
        <f>ABS(Sheet1!D15/sheet!D15)</f>
        <v>11.485401273557947</v>
      </c>
      <c r="W7" s="31">
        <f>Sheet1!D12/sheet!D14</f>
        <v>6.640296916945041</v>
      </c>
      <c r="X7" s="31">
        <f>Sheet1!D12/sheet!D27</f>
        <v>1.9363535911949108</v>
      </c>
      <c r="Y7" s="31">
        <f>Sheet1!D12/(sheet!D18-sheet!D35)</f>
        <v>13.326320152365366</v>
      </c>
      <c r="AA7" s="17" t="str">
        <f>Sheet1!D43</f>
        <v>3,261.445</v>
      </c>
      <c r="AB7" s="17" t="str">
        <f>Sheet3!D17</f>
        <v>6.1x</v>
      </c>
      <c r="AC7" s="17" t="str">
        <f>Sheet3!D18</f>
        <v>10.4x</v>
      </c>
      <c r="AD7" s="17" t="str">
        <f>Sheet3!D20</f>
        <v>16.1x</v>
      </c>
      <c r="AE7" s="17" t="str">
        <f>Sheet3!D21</f>
        <v>1.8x</v>
      </c>
      <c r="AF7" s="17" t="str">
        <f>Sheet3!D22</f>
        <v>0.5x</v>
      </c>
      <c r="AG7" s="17" t="str">
        <f>Sheet3!D24</f>
        <v>12.5x</v>
      </c>
      <c r="AH7" s="17" t="str">
        <f>Sheet3!D25</f>
        <v>1.9x</v>
      </c>
      <c r="AI7" s="17">
        <f>Sheet3!D31</f>
        <v>0.34</v>
      </c>
      <c r="AK7" s="17">
        <f>Sheet3!D29</f>
        <v>7.3</v>
      </c>
      <c r="AL7" s="17">
        <f>Sheet3!D30</f>
        <v>8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1.29320738334691</v>
      </c>
      <c r="C8" s="34">
        <f>(sheet!E18-sheet!E15)/sheet!E35</f>
        <v>0.96210324429464644</v>
      </c>
      <c r="D8" s="34">
        <f>sheet!E12/sheet!E35</f>
        <v>0.16378174708048812</v>
      </c>
      <c r="E8" s="34">
        <f>Sheet2!E20/sheet!E35</f>
        <v>0.37004987407492462</v>
      </c>
      <c r="F8" s="34">
        <f>sheet!E18/sheet!E35</f>
        <v>1.29320738334691</v>
      </c>
      <c r="G8" s="29"/>
      <c r="H8" s="35">
        <f>Sheet1!E33/sheet!E51</f>
        <v>0.2169953009481039</v>
      </c>
      <c r="I8" s="35">
        <f>Sheet1!E33/Sheet1!E12</f>
        <v>5.4704538395819666E-2</v>
      </c>
      <c r="J8" s="35">
        <f>Sheet1!E12/sheet!E27</f>
        <v>1.9034524795020125</v>
      </c>
      <c r="K8" s="35">
        <f>Sheet1!E30/sheet!E27</f>
        <v>0.10401683974602786</v>
      </c>
      <c r="L8" s="35">
        <f>Sheet1!E38</f>
        <v>5.22</v>
      </c>
      <c r="M8" s="29"/>
      <c r="N8" s="35">
        <f>sheet!E40/sheet!E27</f>
        <v>0.52013942792964507</v>
      </c>
      <c r="O8" s="35">
        <f>sheet!E51/sheet!E27</f>
        <v>0.47986057207035498</v>
      </c>
      <c r="P8" s="35">
        <f>sheet!E40/sheet!E51</f>
        <v>1.0839386651116329</v>
      </c>
      <c r="Q8" s="34">
        <f>Sheet1!E24/Sheet1!E26</f>
        <v>-87.833573196707164</v>
      </c>
      <c r="R8" s="34">
        <f>ABS(Sheet2!E20/(Sheet1!E26+Sheet2!E30))</f>
        <v>12.944969282140862</v>
      </c>
      <c r="S8" s="34">
        <f>sheet!E40/Sheet1!E43</f>
        <v>2.7209839615388844</v>
      </c>
      <c r="T8" s="34">
        <f>Sheet2!E20/sheet!E40</f>
        <v>0.30018087600863269</v>
      </c>
      <c r="U8" s="12"/>
      <c r="V8" s="34">
        <f>ABS(Sheet1!E15/sheet!E15)</f>
        <v>11.670494133804722</v>
      </c>
      <c r="W8" s="34">
        <f>Sheet1!E12/sheet!E14</f>
        <v>6.4715952763835425</v>
      </c>
      <c r="X8" s="34">
        <f>Sheet1!E12/sheet!E27</f>
        <v>1.9034524795020125</v>
      </c>
      <c r="Y8" s="34">
        <f>Sheet1!E12/(sheet!E18-sheet!E35)</f>
        <v>15.385960074826867</v>
      </c>
      <c r="Z8" s="12"/>
      <c r="AA8" s="36" t="str">
        <f>Sheet1!E43</f>
        <v>4,001.132</v>
      </c>
      <c r="AB8" s="36" t="str">
        <f>Sheet3!E17</f>
        <v>6.3x</v>
      </c>
      <c r="AC8" s="36" t="str">
        <f>Sheet3!E18</f>
        <v>9.2x</v>
      </c>
      <c r="AD8" s="36" t="str">
        <f>Sheet3!E20</f>
        <v>13.2x</v>
      </c>
      <c r="AE8" s="36" t="str">
        <f>Sheet3!E21</f>
        <v>2.2x</v>
      </c>
      <c r="AF8" s="36" t="str">
        <f>Sheet3!E22</f>
        <v>0.6x</v>
      </c>
      <c r="AG8" s="36" t="str">
        <f>Sheet3!E24</f>
        <v>12.1x</v>
      </c>
      <c r="AH8" s="36" t="str">
        <f>Sheet3!E25</f>
        <v>2.5x</v>
      </c>
      <c r="AI8" s="36">
        <f>Sheet3!E31</f>
        <v>0.88009999999999999</v>
      </c>
      <c r="AK8" s="36">
        <f>Sheet3!E29</f>
        <v>7.1</v>
      </c>
      <c r="AL8" s="36">
        <f>Sheet3!E30</f>
        <v>6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1.5316108360877492</v>
      </c>
      <c r="C9" s="31">
        <f>(sheet!F18-sheet!F15)/sheet!F35</f>
        <v>1.1792193677377125</v>
      </c>
      <c r="D9" s="31">
        <f>sheet!F12/sheet!F35</f>
        <v>0.3934854264913667</v>
      </c>
      <c r="E9" s="31">
        <f>Sheet2!F20/sheet!F35</f>
        <v>0.32050575198131726</v>
      </c>
      <c r="F9" s="31">
        <f>sheet!F18/sheet!F35</f>
        <v>1.5316108360877492</v>
      </c>
      <c r="G9" s="29"/>
      <c r="H9" s="32">
        <f>Sheet1!F33/sheet!F51</f>
        <v>0.22079629839707088</v>
      </c>
      <c r="I9" s="32">
        <f>Sheet1!F33/Sheet1!F12</f>
        <v>6.2643923615869471E-2</v>
      </c>
      <c r="J9" s="32">
        <f>Sheet1!F12/sheet!F27</f>
        <v>1.6322446023786139</v>
      </c>
      <c r="K9" s="32">
        <f>Sheet1!F30/sheet!F27</f>
        <v>0.10194543215841631</v>
      </c>
      <c r="L9" s="32">
        <f>Sheet1!F38</f>
        <v>6.63</v>
      </c>
      <c r="M9" s="29"/>
      <c r="N9" s="32">
        <f>sheet!F40/sheet!F27</f>
        <v>0.53690253443498137</v>
      </c>
      <c r="O9" s="32">
        <f>sheet!F51/sheet!F27</f>
        <v>0.46309746556501868</v>
      </c>
      <c r="P9" s="32">
        <f>sheet!F40/sheet!F51</f>
        <v>1.1593726469219912</v>
      </c>
      <c r="Q9" s="31">
        <f>Sheet1!F24/Sheet1!F26</f>
        <v>-61.25012694720634</v>
      </c>
      <c r="R9" s="31">
        <f>ABS(Sheet2!F20/(Sheet1!F26+Sheet2!F30))</f>
        <v>16.307660904188296</v>
      </c>
      <c r="S9" s="31">
        <f>sheet!F40/Sheet1!F43</f>
        <v>3.2653690835538165</v>
      </c>
      <c r="T9" s="31">
        <f>Sheet2!F20/sheet!F40</f>
        <v>0.22062437813930552</v>
      </c>
      <c r="V9" s="31">
        <f>ABS(Sheet1!F15/sheet!F15)</f>
        <v>10.748439001669432</v>
      </c>
      <c r="W9" s="31">
        <f>Sheet1!F12/sheet!F14</f>
        <v>5.9080710750302394</v>
      </c>
      <c r="X9" s="31">
        <f>Sheet1!F12/sheet!F27</f>
        <v>1.6322446023786139</v>
      </c>
      <c r="Y9" s="31">
        <f>Sheet1!F12/(sheet!F18-sheet!F35)</f>
        <v>8.307651916710471</v>
      </c>
      <c r="AA9" s="17" t="str">
        <f>Sheet1!F43</f>
        <v>4,491.273</v>
      </c>
      <c r="AB9" s="17" t="str">
        <f>Sheet3!F17</f>
        <v>4.7x</v>
      </c>
      <c r="AC9" s="17" t="str">
        <f>Sheet3!F18</f>
        <v>6.5x</v>
      </c>
      <c r="AD9" s="17" t="str">
        <f>Sheet3!F20</f>
        <v>17.0x</v>
      </c>
      <c r="AE9" s="17" t="str">
        <f>Sheet3!F21</f>
        <v>1.5x</v>
      </c>
      <c r="AF9" s="17" t="str">
        <f>Sheet3!F22</f>
        <v>0.5x</v>
      </c>
      <c r="AG9" s="17" t="str">
        <f>Sheet3!F24</f>
        <v>8.3x</v>
      </c>
      <c r="AH9" s="17" t="str">
        <f>Sheet3!F25</f>
        <v>1.8x</v>
      </c>
      <c r="AI9" s="17">
        <f>Sheet3!F31</f>
        <v>0.91569999999999996</v>
      </c>
      <c r="AK9" s="17">
        <f>Sheet3!F29</f>
        <v>7.6</v>
      </c>
      <c r="AL9" s="17">
        <f>Sheet3!F30</f>
        <v>6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1.1688326815589827</v>
      </c>
      <c r="C10" s="34">
        <f>(sheet!G18-sheet!G15)/sheet!G35</f>
        <v>0.84634852198817734</v>
      </c>
      <c r="D10" s="34">
        <f>sheet!G12/sheet!G35</f>
        <v>0.11201842782776712</v>
      </c>
      <c r="E10" s="34">
        <f>Sheet2!G20/sheet!G35</f>
        <v>0.37561815786814112</v>
      </c>
      <c r="F10" s="34">
        <f>sheet!G18/sheet!G35</f>
        <v>1.1688326815589827</v>
      </c>
      <c r="G10" s="29"/>
      <c r="H10" s="35">
        <f>Sheet1!G33/sheet!G51</f>
        <v>0.19874739456524637</v>
      </c>
      <c r="I10" s="35">
        <f>Sheet1!G33/Sheet1!G12</f>
        <v>5.5727800331330332E-2</v>
      </c>
      <c r="J10" s="35">
        <f>Sheet1!G12/sheet!G27</f>
        <v>1.6150403358502565</v>
      </c>
      <c r="K10" s="35">
        <f>Sheet1!G30/sheet!G27</f>
        <v>9.190819137276271E-2</v>
      </c>
      <c r="L10" s="35">
        <f>Sheet1!G38</f>
        <v>6.98</v>
      </c>
      <c r="M10" s="29"/>
      <c r="N10" s="35">
        <f>sheet!G40/sheet!G27</f>
        <v>0.54715059786662801</v>
      </c>
      <c r="O10" s="35">
        <f>sheet!G51/sheet!G27</f>
        <v>0.45284943513441123</v>
      </c>
      <c r="P10" s="35">
        <f>sheet!G40/sheet!G51</f>
        <v>1.2082395503137306</v>
      </c>
      <c r="Q10" s="34">
        <f>Sheet1!G24/Sheet1!G26</f>
        <v>-32.590955250152327</v>
      </c>
      <c r="R10" s="34">
        <f>ABS(Sheet2!G20/(Sheet1!G26+Sheet2!G30))</f>
        <v>6.4673275094230549</v>
      </c>
      <c r="S10" s="34">
        <f>sheet!G40/Sheet1!G43</f>
        <v>3.2020228609436154</v>
      </c>
      <c r="T10" s="34">
        <f>Sheet2!G20/sheet!G40</f>
        <v>0.26451768202980025</v>
      </c>
      <c r="U10" s="12"/>
      <c r="V10" s="34">
        <f>ABS(Sheet1!G15/sheet!G15)</f>
        <v>11.099501575851063</v>
      </c>
      <c r="W10" s="34">
        <f>Sheet1!G12/sheet!G14</f>
        <v>5.9115979554230025</v>
      </c>
      <c r="X10" s="34">
        <f>Sheet1!G12/sheet!G27</f>
        <v>1.6150403358502565</v>
      </c>
      <c r="Y10" s="34">
        <f>Sheet1!G12/(sheet!G18-sheet!G35)</f>
        <v>24.826291306068196</v>
      </c>
      <c r="Z10" s="12"/>
      <c r="AA10" s="36" t="str">
        <f>Sheet1!G43</f>
        <v>5,177.914</v>
      </c>
      <c r="AB10" s="36" t="str">
        <f>Sheet3!G17</f>
        <v>4.7x</v>
      </c>
      <c r="AC10" s="36" t="str">
        <f>Sheet3!G18</f>
        <v>6.8x</v>
      </c>
      <c r="AD10" s="36" t="str">
        <f>Sheet3!G20</f>
        <v>21.3x</v>
      </c>
      <c r="AE10" s="36" t="str">
        <f>Sheet3!G21</f>
        <v>1.5x</v>
      </c>
      <c r="AF10" s="36" t="str">
        <f>Sheet3!G22</f>
        <v>0.5x</v>
      </c>
      <c r="AG10" s="36" t="str">
        <f>Sheet3!G24</f>
        <v>8.2x</v>
      </c>
      <c r="AH10" s="36" t="str">
        <f>Sheet3!G25</f>
        <v>1.7x</v>
      </c>
      <c r="AI10" s="36">
        <f>Sheet3!G31</f>
        <v>1.3428</v>
      </c>
      <c r="AK10" s="36">
        <f>Sheet3!G29</f>
        <v>6.7</v>
      </c>
      <c r="AL10" s="36">
        <f>Sheet3!G30</f>
        <v>5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1.2117278117334742</v>
      </c>
      <c r="C11" s="31">
        <f>(sheet!H18-sheet!H15)/sheet!H35</f>
        <v>0.82851888955162345</v>
      </c>
      <c r="D11" s="31">
        <f>sheet!H12/sheet!H35</f>
        <v>7.8545932959714057E-2</v>
      </c>
      <c r="E11" s="31">
        <f>Sheet2!H20/sheet!H35</f>
        <v>0.362003706130192</v>
      </c>
      <c r="F11" s="31">
        <f>sheet!H18/sheet!H35</f>
        <v>1.2117278117334742</v>
      </c>
      <c r="G11" s="29"/>
      <c r="H11" s="32">
        <f>Sheet1!H33/sheet!H51</f>
        <v>0.18749998726586944</v>
      </c>
      <c r="I11" s="32">
        <f>Sheet1!H33/Sheet1!H12</f>
        <v>6.0019673000179054E-2</v>
      </c>
      <c r="J11" s="32">
        <f>Sheet1!H12/sheet!H27</f>
        <v>1.4366263597966338</v>
      </c>
      <c r="K11" s="32">
        <f>Sheet1!H30/sheet!H27</f>
        <v>8.8110558663431621E-2</v>
      </c>
      <c r="L11" s="32">
        <f>Sheet1!H38</f>
        <v>7.43</v>
      </c>
      <c r="M11" s="29"/>
      <c r="N11" s="32">
        <f>sheet!H40/sheet!H27</f>
        <v>0.54012879896271215</v>
      </c>
      <c r="O11" s="32">
        <f>sheet!H51/sheet!H27</f>
        <v>0.45987120103728779</v>
      </c>
      <c r="P11" s="32">
        <f>sheet!H40/sheet!H51</f>
        <v>1.1745219047080897</v>
      </c>
      <c r="Q11" s="31">
        <f>Sheet1!H24/Sheet1!H26</f>
        <v>-43.643000806790681</v>
      </c>
      <c r="R11" s="31">
        <f>ABS(Sheet2!H20/(Sheet1!H26+Sheet2!H30))</f>
        <v>18.588906466808666</v>
      </c>
      <c r="S11" s="31">
        <f>sheet!H40/Sheet1!H43</f>
        <v>3.3131021122625484</v>
      </c>
      <c r="T11" s="31">
        <f>Sheet2!H20/sheet!H40</f>
        <v>0.24323932372478491</v>
      </c>
      <c r="V11" s="31">
        <f>ABS(Sheet1!H15/sheet!H15)</f>
        <v>8.722473128590444</v>
      </c>
      <c r="W11" s="31">
        <f>Sheet1!H12/sheet!H14</f>
        <v>5.4649739268211626</v>
      </c>
      <c r="X11" s="31">
        <f>Sheet1!H12/sheet!H27</f>
        <v>1.4366263597966338</v>
      </c>
      <c r="Y11" s="31">
        <f>Sheet1!H12/(sheet!H18-sheet!H35)</f>
        <v>18.695962030970755</v>
      </c>
      <c r="AA11" s="17" t="str">
        <f>Sheet1!H43</f>
        <v>5,219.853</v>
      </c>
      <c r="AB11" s="17" t="str">
        <f>Sheet3!H17</f>
        <v>5.4x</v>
      </c>
      <c r="AC11" s="17" t="str">
        <f>Sheet3!H18</f>
        <v>7.9x</v>
      </c>
      <c r="AD11" s="17" t="str">
        <f>Sheet3!H20</f>
        <v>16.6x</v>
      </c>
      <c r="AE11" s="17" t="str">
        <f>Sheet3!H21</f>
        <v>1.6x</v>
      </c>
      <c r="AF11" s="17" t="str">
        <f>Sheet3!H22</f>
        <v>0.6x</v>
      </c>
      <c r="AG11" s="17" t="str">
        <f>Sheet3!H24</f>
        <v>9.6x</v>
      </c>
      <c r="AH11" s="17" t="str">
        <f>Sheet3!H25</f>
        <v>1.8x</v>
      </c>
      <c r="AI11" s="17">
        <f>Sheet3!H31</f>
        <v>1.3829</v>
      </c>
      <c r="AK11" s="17">
        <f>Sheet3!H29</f>
        <v>6.7</v>
      </c>
      <c r="AL11" s="17">
        <f>Sheet3!H30</f>
        <v>6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1.1484859955602493</v>
      </c>
      <c r="C12" s="34">
        <f>(sheet!I18-sheet!I15)/sheet!I35</f>
        <v>0.81822590000507656</v>
      </c>
      <c r="D12" s="34">
        <f>sheet!I12/sheet!I35</f>
        <v>6.638196444815174E-2</v>
      </c>
      <c r="E12" s="34">
        <f>Sheet2!I20/sheet!I35</f>
        <v>0.36083076888511523</v>
      </c>
      <c r="F12" s="34">
        <f>sheet!I18/sheet!I35</f>
        <v>1.1484859955602493</v>
      </c>
      <c r="G12" s="29"/>
      <c r="H12" s="35">
        <f>Sheet1!I33/sheet!I51</f>
        <v>0.20575319600845915</v>
      </c>
      <c r="I12" s="35">
        <f>Sheet1!I33/Sheet1!I12</f>
        <v>5.6237292976293193E-2</v>
      </c>
      <c r="J12" s="35">
        <f>Sheet1!I12/sheet!I27</f>
        <v>1.5735979872145816</v>
      </c>
      <c r="K12" s="35">
        <f>Sheet1!I30/sheet!I27</f>
        <v>8.9882433719204541E-2</v>
      </c>
      <c r="L12" s="35">
        <f>Sheet1!I38</f>
        <v>9.07</v>
      </c>
      <c r="M12" s="29"/>
      <c r="N12" s="35">
        <f>sheet!I40/sheet!I27</f>
        <v>0.56989785456234954</v>
      </c>
      <c r="O12" s="35">
        <f>sheet!I51/sheet!I27</f>
        <v>0.43010214543765041</v>
      </c>
      <c r="P12" s="35">
        <f>sheet!I40/sheet!I51</f>
        <v>1.3250290904325763</v>
      </c>
      <c r="Q12" s="34">
        <f>Sheet1!I24/Sheet1!I26</f>
        <v>-32.731217948212979</v>
      </c>
      <c r="R12" s="34">
        <f>ABS(Sheet2!I20/(Sheet1!I26+Sheet2!I30))</f>
        <v>14.083323389435417</v>
      </c>
      <c r="S12" s="34">
        <f>sheet!I40/Sheet1!I43</f>
        <v>3.4546730858042145</v>
      </c>
      <c r="T12" s="34">
        <f>Sheet2!I20/sheet!I40</f>
        <v>0.25145409950772435</v>
      </c>
      <c r="U12" s="12"/>
      <c r="V12" s="34">
        <f>ABS(Sheet1!I15/sheet!I15)</f>
        <v>10.204231536221425</v>
      </c>
      <c r="W12" s="34">
        <f>Sheet1!I12/sheet!I14</f>
        <v>6.2350335744827445</v>
      </c>
      <c r="X12" s="34">
        <f>Sheet1!I12/sheet!I27</f>
        <v>1.5735979872145816</v>
      </c>
      <c r="Y12" s="34">
        <f>Sheet1!I12/(sheet!I18-sheet!I35)</f>
        <v>26.68431861613977</v>
      </c>
      <c r="Z12" s="12"/>
      <c r="AA12" s="36" t="str">
        <f>Sheet1!I43</f>
        <v>5,842.114</v>
      </c>
      <c r="AB12" s="36" t="str">
        <f>Sheet3!I17</f>
        <v>3.9x</v>
      </c>
      <c r="AC12" s="36" t="str">
        <f>Sheet3!I18</f>
        <v>5.9x</v>
      </c>
      <c r="AD12" s="36" t="str">
        <f>Sheet3!I20</f>
        <v>15.0x</v>
      </c>
      <c r="AE12" s="36" t="str">
        <f>Sheet3!I21</f>
        <v>1.2x</v>
      </c>
      <c r="AF12" s="36" t="str">
        <f>Sheet3!I22</f>
        <v>0.4x</v>
      </c>
      <c r="AG12" s="36" t="str">
        <f>Sheet3!I24</f>
        <v>6.3x</v>
      </c>
      <c r="AH12" s="36" t="str">
        <f>Sheet3!I25</f>
        <v>1.4x</v>
      </c>
      <c r="AI12" s="36">
        <f>Sheet3!I31</f>
        <v>1.8018000000000001</v>
      </c>
      <c r="AK12" s="36">
        <f>Sheet3!I29</f>
        <v>6.5</v>
      </c>
      <c r="AL12" s="36">
        <f>Sheet3!I30</f>
        <v>5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1.2598194589330156</v>
      </c>
      <c r="C13" s="31">
        <f>(sheet!J18-sheet!J15)/sheet!J35</f>
        <v>0.87243522942718432</v>
      </c>
      <c r="D13" s="31">
        <f>sheet!J12/sheet!J35</f>
        <v>0.14960720358369675</v>
      </c>
      <c r="E13" s="31">
        <f>Sheet2!J20/sheet!J35</f>
        <v>0.46429824915454621</v>
      </c>
      <c r="F13" s="31">
        <f>sheet!J18/sheet!J35</f>
        <v>1.2598194589330156</v>
      </c>
      <c r="G13" s="29"/>
      <c r="H13" s="32">
        <f>Sheet1!J33/sheet!J51</f>
        <v>0.15856617902441847</v>
      </c>
      <c r="I13" s="32">
        <f>Sheet1!J33/Sheet1!J12</f>
        <v>4.4761738785942612E-2</v>
      </c>
      <c r="J13" s="32">
        <f>Sheet1!J12/sheet!J27</f>
        <v>1.5289259391788541</v>
      </c>
      <c r="K13" s="32">
        <f>Sheet1!J30/sheet!J27</f>
        <v>6.3280350962135537E-2</v>
      </c>
      <c r="L13" s="32">
        <f>Sheet1!J38</f>
        <v>7.28</v>
      </c>
      <c r="M13" s="29"/>
      <c r="N13" s="32">
        <f>sheet!J40/sheet!J27</f>
        <v>0.56839860849496282</v>
      </c>
      <c r="O13" s="32">
        <f>sheet!J51/sheet!J27</f>
        <v>0.43160139150503712</v>
      </c>
      <c r="P13" s="32">
        <f>sheet!J40/sheet!J51</f>
        <v>1.3169526782870187</v>
      </c>
      <c r="Q13" s="31">
        <f>Sheet1!J24/Sheet1!J26</f>
        <v>-28.109799391412146</v>
      </c>
      <c r="R13" s="31">
        <f>ABS(Sheet2!J20/(Sheet1!J26+Sheet2!J30))</f>
        <v>17.142866668222478</v>
      </c>
      <c r="S13" s="31">
        <f>sheet!J40/Sheet1!J43</f>
        <v>3.6785443106103544</v>
      </c>
      <c r="T13" s="31">
        <f>Sheet2!J20/sheet!J40</f>
        <v>0.27014118788635311</v>
      </c>
      <c r="V13" s="31">
        <f>ABS(Sheet1!J15/sheet!J15)</f>
        <v>10.297215451640955</v>
      </c>
      <c r="W13" s="31">
        <f>Sheet1!J12/sheet!J14</f>
        <v>6.6527756085835126</v>
      </c>
      <c r="X13" s="31">
        <f>Sheet1!J12/sheet!J27</f>
        <v>1.5289259391788541</v>
      </c>
      <c r="Y13" s="31">
        <f>Sheet1!J12/(sheet!J18-sheet!J35)</f>
        <v>17.79377150772871</v>
      </c>
      <c r="AA13" s="17" t="str">
        <f>Sheet1!J43</f>
        <v>5,174.483</v>
      </c>
      <c r="AB13" s="17" t="str">
        <f>Sheet3!J17</f>
        <v>5.0x</v>
      </c>
      <c r="AC13" s="17" t="str">
        <f>Sheet3!J18</f>
        <v>8.1x</v>
      </c>
      <c r="AD13" s="17" t="str">
        <f>Sheet3!J20</f>
        <v>8.5x</v>
      </c>
      <c r="AE13" s="17" t="str">
        <f>Sheet3!J21</f>
        <v>1.3x</v>
      </c>
      <c r="AF13" s="17" t="str">
        <f>Sheet3!J22</f>
        <v>0.5x</v>
      </c>
      <c r="AG13" s="17" t="str">
        <f>Sheet3!J24</f>
        <v>9.4x</v>
      </c>
      <c r="AH13" s="17" t="str">
        <f>Sheet3!J25</f>
        <v>1.6x</v>
      </c>
      <c r="AI13" s="17">
        <f>Sheet3!J31</f>
        <v>1.8957999999999999</v>
      </c>
      <c r="AK13" s="17">
        <f>Sheet3!J29</f>
        <v>6.6</v>
      </c>
      <c r="AL13" s="17">
        <f>Sheet3!J30</f>
        <v>5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1.3718567468687255</v>
      </c>
      <c r="C14" s="34">
        <f>(sheet!K18-sheet!K15)/sheet!K35</f>
        <v>1.0183722308639669</v>
      </c>
      <c r="D14" s="34">
        <f>sheet!K12/sheet!K35</f>
        <v>0.33542033887039546</v>
      </c>
      <c r="E14" s="34">
        <f>Sheet2!K20/sheet!K35</f>
        <v>0.33644670065501953</v>
      </c>
      <c r="F14" s="34">
        <f>sheet!K18/sheet!K35</f>
        <v>1.3718567468687255</v>
      </c>
      <c r="G14" s="29"/>
      <c r="H14" s="35">
        <f>Sheet1!K33/sheet!K51</f>
        <v>6.4590449441894127E-2</v>
      </c>
      <c r="I14" s="35">
        <f>Sheet1!K33/Sheet1!K12</f>
        <v>2.318743046577746E-2</v>
      </c>
      <c r="J14" s="35">
        <f>Sheet1!K12/sheet!K27</f>
        <v>1.1413039781167833</v>
      </c>
      <c r="K14" s="35">
        <f>Sheet1!K30/sheet!K27</f>
        <v>2.3667181774257813E-2</v>
      </c>
      <c r="L14" s="35">
        <f>Sheet1!K38</f>
        <v>3.21</v>
      </c>
      <c r="M14" s="29"/>
      <c r="N14" s="35">
        <f>sheet!K40/sheet!K27</f>
        <v>0.59028142919635251</v>
      </c>
      <c r="O14" s="35">
        <f>sheet!K51/sheet!K27</f>
        <v>0.40971857080364754</v>
      </c>
      <c r="P14" s="35">
        <f>sheet!K40/sheet!K51</f>
        <v>1.4406997174634719</v>
      </c>
      <c r="Q14" s="34">
        <f>Sheet1!K24/Sheet1!K26</f>
        <v>-12.697691632854479</v>
      </c>
      <c r="R14" s="34">
        <f>ABS(Sheet2!K20/(Sheet1!K26+Sheet2!K30))</f>
        <v>14.504421578275672</v>
      </c>
      <c r="S14" s="34">
        <f>sheet!K40/Sheet1!K43</f>
        <v>5.5035848541863865</v>
      </c>
      <c r="T14" s="34">
        <f>Sheet2!K20/sheet!K40</f>
        <v>0.19413681627747081</v>
      </c>
      <c r="U14" s="12"/>
      <c r="V14" s="34">
        <f>ABS(Sheet1!K15/sheet!K15)</f>
        <v>8.1901867412225879</v>
      </c>
      <c r="W14" s="34">
        <f>Sheet1!K12/sheet!K14</f>
        <v>5.1058808461755643</v>
      </c>
      <c r="X14" s="34">
        <f>Sheet1!K12/sheet!K27</f>
        <v>1.1413039781167833</v>
      </c>
      <c r="Y14" s="34">
        <f>Sheet1!K12/(sheet!K18-sheet!K35)</f>
        <v>9.0110399659174067</v>
      </c>
      <c r="Z14" s="12"/>
      <c r="AA14" s="36" t="str">
        <f>Sheet1!K43</f>
        <v>3,903.785</v>
      </c>
      <c r="AB14" s="36" t="str">
        <f>Sheet3!K17</f>
        <v>9.5x</v>
      </c>
      <c r="AC14" s="36" t="str">
        <f>Sheet3!K18</f>
        <v>24.0x</v>
      </c>
      <c r="AD14" s="36" t="str">
        <f>Sheet3!K20</f>
        <v>14.9x</v>
      </c>
      <c r="AE14" s="36" t="str">
        <f>Sheet3!K21</f>
        <v>1.6x</v>
      </c>
      <c r="AF14" s="36" t="str">
        <f>Sheet3!K22</f>
        <v>0.8x</v>
      </c>
      <c r="AG14" s="36" t="str">
        <f>Sheet3!K24</f>
        <v>46.2x</v>
      </c>
      <c r="AH14" s="36" t="str">
        <f>Sheet3!K25</f>
        <v>2.1x</v>
      </c>
      <c r="AI14" s="36">
        <f>Sheet3!K31</f>
        <v>2.0358999999999998</v>
      </c>
      <c r="AK14" s="36">
        <f>Sheet3!K29</f>
        <v>6.4</v>
      </c>
      <c r="AL14" s="36">
        <f>Sheet3!K30</f>
        <v>5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1.2981443582403394</v>
      </c>
      <c r="C15" s="31">
        <f>(sheet!L18-sheet!L15)/sheet!L35</f>
        <v>0.91654641590641761</v>
      </c>
      <c r="D15" s="31">
        <f>sheet!L12/sheet!L35</f>
        <v>0.28343424158233904</v>
      </c>
      <c r="E15" s="31">
        <f>Sheet2!L20/sheet!L35</f>
        <v>0.28266510304563197</v>
      </c>
      <c r="F15" s="31">
        <f>sheet!L18/sheet!L35</f>
        <v>1.2981443582403394</v>
      </c>
      <c r="G15" s="29"/>
      <c r="H15" s="32">
        <f>Sheet1!L33/sheet!L51</f>
        <v>0.12384455561105046</v>
      </c>
      <c r="I15" s="32">
        <f>Sheet1!L33/Sheet1!L12</f>
        <v>4.1774727566085967E-2</v>
      </c>
      <c r="J15" s="32">
        <f>Sheet1!L12/sheet!L27</f>
        <v>1.2460289960989794</v>
      </c>
      <c r="K15" s="32">
        <f>Sheet1!L30/sheet!L27</f>
        <v>5.3393382077056843E-2</v>
      </c>
      <c r="L15" s="32">
        <f>Sheet1!L38</f>
        <v>6.37</v>
      </c>
      <c r="M15" s="29"/>
      <c r="N15" s="32">
        <f>sheet!L40/sheet!L27</f>
        <v>0.57969468288847348</v>
      </c>
      <c r="O15" s="32">
        <f>sheet!L51/sheet!L27</f>
        <v>0.42030528992292576</v>
      </c>
      <c r="P15" s="32">
        <f>sheet!L40/sheet!L51</f>
        <v>1.3792229048432296</v>
      </c>
      <c r="Q15" s="31">
        <f>Sheet1!L24/Sheet1!L26</f>
        <v>-25.974450741638197</v>
      </c>
      <c r="R15" s="31">
        <f>ABS(Sheet2!L20/(Sheet1!L26+Sheet2!L30))</f>
        <v>14.773896145699625</v>
      </c>
      <c r="S15" s="31">
        <f>sheet!L40/Sheet1!L43</f>
        <v>4.5780612823322882</v>
      </c>
      <c r="T15" s="31">
        <f>Sheet2!L20/sheet!L40</f>
        <v>0.17436687547253346</v>
      </c>
      <c r="V15" s="31">
        <f>ABS(Sheet1!L15/sheet!L15)</f>
        <v>7.8349702724889019</v>
      </c>
      <c r="W15" s="31">
        <f>Sheet1!L12/sheet!L14</f>
        <v>5.7463133782406404</v>
      </c>
      <c r="X15" s="31">
        <f>Sheet1!L12/sheet!L27</f>
        <v>1.2460289960989794</v>
      </c>
      <c r="Y15" s="31">
        <f>Sheet1!L12/(sheet!L18-sheet!L35)</f>
        <v>11.687199191494058</v>
      </c>
      <c r="AA15" s="17" t="str">
        <f>Sheet1!L43</f>
        <v>4,657.264</v>
      </c>
      <c r="AB15" s="17" t="str">
        <f>Sheet3!L17</f>
        <v>6.3x</v>
      </c>
      <c r="AC15" s="17" t="str">
        <f>Sheet3!L18</f>
        <v>10.8x</v>
      </c>
      <c r="AD15" s="17" t="str">
        <f>Sheet3!L20</f>
        <v>12.6x</v>
      </c>
      <c r="AE15" s="17" t="str">
        <f>Sheet3!L21</f>
        <v>1.5x</v>
      </c>
      <c r="AF15" s="17" t="str">
        <f>Sheet3!L22</f>
        <v>0.7x</v>
      </c>
      <c r="AG15" s="17" t="str">
        <f>Sheet3!L24</f>
        <v>13.6x</v>
      </c>
      <c r="AH15" s="17" t="str">
        <f>Sheet3!L25</f>
        <v>2.1x</v>
      </c>
      <c r="AI15" s="17">
        <f>Sheet3!L31</f>
        <v>2.1749999999999998</v>
      </c>
      <c r="AK15" s="17">
        <f>Sheet3!L29</f>
        <v>6.4</v>
      </c>
      <c r="AL15" s="17">
        <f>Sheet3!L30</f>
        <v>7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1.1388434505144203</v>
      </c>
      <c r="C16" s="34">
        <f>(sheet!M18-sheet!M15)/sheet!M35</f>
        <v>0.75877434448867609</v>
      </c>
      <c r="D16" s="34">
        <f>sheet!M12/sheet!M35</f>
        <v>0.11220219919195429</v>
      </c>
      <c r="E16" s="34">
        <f>Sheet2!M20/sheet!M35</f>
        <v>0.19048916434117252</v>
      </c>
      <c r="F16" s="34">
        <f>sheet!M18/sheet!M35</f>
        <v>1.1388434505144203</v>
      </c>
      <c r="G16" s="29"/>
      <c r="H16" s="35">
        <f>Sheet1!M33/sheet!M51</f>
        <v>5.2227588373328172E-2</v>
      </c>
      <c r="I16" s="35">
        <f>Sheet1!M33/Sheet1!M12</f>
        <v>1.5644812488586561E-2</v>
      </c>
      <c r="J16" s="35">
        <f>Sheet1!M12/sheet!M27</f>
        <v>1.3616898610035473</v>
      </c>
      <c r="K16" s="35">
        <f>Sheet1!M30/sheet!M27</f>
        <v>2.3066682113876819E-2</v>
      </c>
      <c r="L16" s="35">
        <f>Sheet1!M38</f>
        <v>2.76</v>
      </c>
      <c r="M16" s="29"/>
      <c r="N16" s="35">
        <f>sheet!M40/sheet!M27</f>
        <v>0.59210477460986821</v>
      </c>
      <c r="O16" s="35">
        <f>sheet!M51/sheet!M27</f>
        <v>0.40789519881199998</v>
      </c>
      <c r="P16" s="35">
        <f>sheet!M40/sheet!M51</f>
        <v>1.4516100614431868</v>
      </c>
      <c r="Q16" s="34">
        <f>Sheet1!M24/Sheet1!M26</f>
        <v>-11.839500319139237</v>
      </c>
      <c r="R16" s="34">
        <f>ABS(Sheet2!M20/(Sheet1!M26+Sheet2!M30))</f>
        <v>3.9013039991967777</v>
      </c>
      <c r="S16" s="34">
        <f>sheet!M40/Sheet1!M43</f>
        <v>5.2053146428975312</v>
      </c>
      <c r="T16" s="34">
        <f>Sheet2!M20/sheet!M40</f>
        <v>0.12732465318870145</v>
      </c>
      <c r="U16" s="12"/>
      <c r="V16" s="34">
        <f>ABS(Sheet1!M15/sheet!M15)</f>
        <v>7.93971298933777</v>
      </c>
      <c r="W16" s="34">
        <f>Sheet1!M12/sheet!M14</f>
        <v>5.5720809677428473</v>
      </c>
      <c r="X16" s="34">
        <f>Sheet1!M12/sheet!M27</f>
        <v>1.3616898610035473</v>
      </c>
      <c r="Y16" s="34">
        <f>Sheet1!M12/(sheet!M18-sheet!M35)</f>
        <v>24.780611391054453</v>
      </c>
      <c r="Z16" s="12"/>
      <c r="AA16" s="36" t="str">
        <f>Sheet1!M43</f>
        <v>4,279.836</v>
      </c>
      <c r="AB16" s="36" t="str">
        <f>Sheet3!M17</f>
        <v>5.6x</v>
      </c>
      <c r="AC16" s="36" t="str">
        <f>Sheet3!M18</f>
        <v>11.3x</v>
      </c>
      <c r="AD16" s="36" t="str">
        <f>Sheet3!M20</f>
        <v>26.7x</v>
      </c>
      <c r="AE16" s="36" t="str">
        <f>Sheet3!M21</f>
        <v>1.2x</v>
      </c>
      <c r="AF16" s="36" t="str">
        <f>Sheet3!M22</f>
        <v>0.5x</v>
      </c>
      <c r="AG16" s="36" t="str">
        <f>Sheet3!M24</f>
        <v>25.4x</v>
      </c>
      <c r="AH16" s="36" t="str">
        <f>Sheet3!M25</f>
        <v>1.4x</v>
      </c>
      <c r="AI16" s="36">
        <f>Sheet3!M31</f>
        <v>2.4371</v>
      </c>
      <c r="AK16" s="36">
        <f>Sheet3!M29</f>
        <v>5.9</v>
      </c>
      <c r="AL16" s="36">
        <f>Sheet3!M30</f>
        <v>6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2023-04-24T10:21:31Z</dcterms:created>
  <dcterms:modified xsi:type="dcterms:W3CDTF">2023-05-06T23:55:38Z</dcterms:modified>
  <cp:category/>
  <dc:identifier/>
  <cp:version/>
</cp:coreProperties>
</file>