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Consumer Cyclicals/"/>
    </mc:Choice>
  </mc:AlternateContent>
  <xr:revisionPtr revIDLastSave="5" documentId="8_{0C28EA0C-F8AB-4F56-A2A2-BC6C2F6FD681}" xr6:coauthVersionLast="47" xr6:coauthVersionMax="47" xr10:uidLastSave="{BE574D67-1262-40E1-9435-9E5B1E24DC85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<sst xmlns="http://schemas.openxmlformats.org/spreadsheetml/2006/main" count="582" uniqueCount="317">
  <si>
    <t>MTY Food Group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</si>
  <si>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</si>
  <si>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</si>
  <si>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</si>
  <si>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</si>
  <si>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</si>
  <si>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</si>
  <si>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</si>
  <si>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</si>
  <si>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</si>
  <si>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</si>
  <si>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</si>
  <si>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</si>
  <si>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</si>
  <si>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</si>
  <si>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2013-11-30</t>
  </si>
  <si>
    <t>2014-11-30</t>
  </si>
  <si>
    <t>2015-11-30</t>
  </si>
  <si>
    <t>2016-11-30</t>
  </si>
  <si>
    <t>2017-11-30</t>
  </si>
  <si>
    <t>2018-11-30</t>
  </si>
  <si>
    <t>2019-11-30</t>
  </si>
  <si>
    <t>2020-11-30</t>
  </si>
  <si>
    <t>2021-11-30</t>
  </si>
  <si>
    <t>2022-11-30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</si>
  <si>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</si>
  <si>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</si>
  <si>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</si>
  <si>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</si>
  <si>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</si>
  <si>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</si>
  <si>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</si>
  <si>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</si>
  <si>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</si>
  <si>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Real Estate Owned</t>
  </si>
  <si>
    <t>Capitalized / Purchased Software</t>
  </si>
  <si>
    <t>Long-term Investments</t>
  </si>
  <si>
    <t>Goodwill</t>
  </si>
  <si>
    <t>Other Intangibles</t>
  </si>
  <si>
    <t>1,015.271</t>
  </si>
  <si>
    <t>Other Long-term Assets</t>
  </si>
  <si>
    <t>Total Assets</t>
  </si>
  <si>
    <t>1,239.52</t>
  </si>
  <si>
    <t>1,648.801</t>
  </si>
  <si>
    <t>2,013.697</t>
  </si>
  <si>
    <t>1,904.594</t>
  </si>
  <si>
    <t>2,325.303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</si>
  <si>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</si>
  <si>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</si>
  <si>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</si>
  <si>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</si>
  <si>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</si>
  <si>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</si>
  <si>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</si>
  <si>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</si>
  <si>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</si>
  <si>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</si>
  <si>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</si>
  <si>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1,431.183</t>
  </si>
  <si>
    <t>1,255.696</t>
  </si>
  <si>
    <t>1,600.677</t>
  </si>
  <si>
    <t>Common Stock</t>
  </si>
  <si>
    <t>Additional Paid In Capital</t>
  </si>
  <si>
    <t>Retained Earnings</t>
  </si>
  <si>
    <t>Treasury Stock</t>
  </si>
  <si>
    <t>Other Common Equity Adj</t>
  </si>
  <si>
    <t>Common Equity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</si>
  <si>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</si>
  <si>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</si>
  <si>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</si>
  <si>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</si>
  <si>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</si>
  <si>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</si>
  <si>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</si>
  <si>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1,019.291</t>
  </si>
  <si>
    <t>1,075.773</t>
  </si>
  <si>
    <t>Income Statement</t>
  </si>
  <si>
    <t>Revenue</t>
  </si>
  <si>
    <t>Revenue Growth (YoY)</t>
  </si>
  <si>
    <t>5.3%</t>
  </si>
  <si>
    <t>13.6%</t>
  </si>
  <si>
    <t>26.1%</t>
  </si>
  <si>
    <t>31.7%</t>
  </si>
  <si>
    <t>44.3%</t>
  </si>
  <si>
    <t>49.4%</t>
  </si>
  <si>
    <t>33.6%</t>
  </si>
  <si>
    <t>-7.2%</t>
  </si>
  <si>
    <t>8.0%</t>
  </si>
  <si>
    <t>29.8%</t>
  </si>
  <si>
    <t>Cost of Revenues</t>
  </si>
  <si>
    <t>Gross Profit</t>
  </si>
  <si>
    <t>Gross Profit Margin</t>
  </si>
  <si>
    <t>89.1%</t>
  </si>
  <si>
    <t>89.2%</t>
  </si>
  <si>
    <t>80.0%</t>
  </si>
  <si>
    <t>81.6%</t>
  </si>
  <si>
    <t>80.4%</t>
  </si>
  <si>
    <t>84.4%</t>
  </si>
  <si>
    <t>82.7%</t>
  </si>
  <si>
    <t>87.1%</t>
  </si>
  <si>
    <t>89.3%</t>
  </si>
  <si>
    <t>84.0%</t>
  </si>
  <si>
    <t>R&amp;D Expenses</t>
  </si>
  <si>
    <t>Selling, 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</si>
  <si>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</si>
  <si>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</si>
  <si>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</si>
  <si>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</si>
  <si>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</si>
  <si>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</si>
  <si>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</si>
  <si>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</si>
  <si>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</si>
  <si>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</si>
  <si>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</si>
  <si>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</si>
  <si>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</si>
  <si>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</si>
  <si>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</si>
  <si>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</si>
  <si>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</si>
  <si>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</si>
  <si>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</si>
  <si>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</si>
  <si>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</si>
  <si>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</si>
  <si>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</si>
  <si>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</si>
  <si>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</si>
  <si>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</si>
  <si>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</si>
  <si>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</si>
  <si>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</si>
  <si>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</si>
  <si>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</si>
  <si>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</si>
  <si>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</si>
  <si>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</si>
  <si>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</si>
  <si>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</si>
  <si>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</si>
  <si>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</si>
  <si>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</si>
  <si>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</si>
  <si>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</si>
  <si>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</si>
  <si>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</si>
  <si>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</si>
  <si>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</si>
  <si>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</si>
  <si>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</si>
  <si>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</si>
  <si>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</si>
  <si>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</si>
  <si>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1,072.145</t>
  </si>
  <si>
    <t>1,116.604</t>
  </si>
  <si>
    <t>1,650.634</t>
  </si>
  <si>
    <t>1,407.494</t>
  </si>
  <si>
    <t>1,276.089</t>
  </si>
  <si>
    <t>1,363.55</t>
  </si>
  <si>
    <t>1,495.324</t>
  </si>
  <si>
    <t>Total Enterprise Value (TEV)</t>
  </si>
  <si>
    <t>1,269.861</t>
  </si>
  <si>
    <t>1,305.178</t>
  </si>
  <si>
    <t>1,877.113</t>
  </si>
  <si>
    <t>1,935.032</t>
  </si>
  <si>
    <t>2,286.991</t>
  </si>
  <si>
    <t>2,201.074</t>
  </si>
  <si>
    <t>2,181.376</t>
  </si>
  <si>
    <t>Enterprise Value (EV)</t>
  </si>
  <si>
    <t>EV/EBITDA</t>
  </si>
  <si>
    <t>14.9x</t>
  </si>
  <si>
    <t>16.3x</t>
  </si>
  <si>
    <t>12.2x</t>
  </si>
  <si>
    <t>22.1x</t>
  </si>
  <si>
    <t>14.6x</t>
  </si>
  <si>
    <t>15.8x</t>
  </si>
  <si>
    <t>14.1x</t>
  </si>
  <si>
    <t>14.8x</t>
  </si>
  <si>
    <t>13.4x</t>
  </si>
  <si>
    <t>EV / EBIT</t>
  </si>
  <si>
    <t>17.2x</t>
  </si>
  <si>
    <t>19.4x</t>
  </si>
  <si>
    <t>14.7x</t>
  </si>
  <si>
    <t>26.3x</t>
  </si>
  <si>
    <t>20.1x</t>
  </si>
  <si>
    <t>19.8x</t>
  </si>
  <si>
    <t>18.2x</t>
  </si>
  <si>
    <t>22.9x</t>
  </si>
  <si>
    <t>19.0x</t>
  </si>
  <si>
    <t>16.6x</t>
  </si>
  <si>
    <t>EV / LTM EBITDA - CAPEX</t>
  </si>
  <si>
    <t>15.5x</t>
  </si>
  <si>
    <t>16.5x</t>
  </si>
  <si>
    <t>12.8x</t>
  </si>
  <si>
    <t>23.6x</t>
  </si>
  <si>
    <t>15.1x</t>
  </si>
  <si>
    <t>16.2x</t>
  </si>
  <si>
    <t>15.4x</t>
  </si>
  <si>
    <t>EV / Free Cash Flow</t>
  </si>
  <si>
    <t>25.1x</t>
  </si>
  <si>
    <t>20.6x</t>
  </si>
  <si>
    <t>12.7x</t>
  </si>
  <si>
    <t>9.0x</t>
  </si>
  <si>
    <t>14.5x</t>
  </si>
  <si>
    <t>19.5x</t>
  </si>
  <si>
    <t>52.3x</t>
  </si>
  <si>
    <t>17.0x</t>
  </si>
  <si>
    <t>16.4x</t>
  </si>
  <si>
    <t>EV / Invested Capital</t>
  </si>
  <si>
    <t>4.4x</t>
  </si>
  <si>
    <t>4.2x</t>
  </si>
  <si>
    <t>3.2x</t>
  </si>
  <si>
    <t>2.4x</t>
  </si>
  <si>
    <t>2.1x</t>
  </si>
  <si>
    <t>1.6x</t>
  </si>
  <si>
    <t>1.4x</t>
  </si>
  <si>
    <t>1.5x</t>
  </si>
  <si>
    <t>EV / Revenue</t>
  </si>
  <si>
    <t>5.7x</t>
  </si>
  <si>
    <t>6.0x</t>
  </si>
  <si>
    <t>7.8x</t>
  </si>
  <si>
    <t>4.8x</t>
  </si>
  <si>
    <t>5.1x</t>
  </si>
  <si>
    <t>3.8x</t>
  </si>
  <si>
    <t>4.1x</t>
  </si>
  <si>
    <t>3.5x</t>
  </si>
  <si>
    <t>P/E Ratio</t>
  </si>
  <si>
    <t>24.3x</t>
  </si>
  <si>
    <t>24.7x</t>
  </si>
  <si>
    <t>21.3x</t>
  </si>
  <si>
    <t>25.5x</t>
  </si>
  <si>
    <t>24.5x</t>
  </si>
  <si>
    <t>20.0x</t>
  </si>
  <si>
    <t>-35.0x</t>
  </si>
  <si>
    <t>16.9x</t>
  </si>
  <si>
    <t>Price/Book</t>
  </si>
  <si>
    <t>5.0x</t>
  </si>
  <si>
    <t>4.7x</t>
  </si>
  <si>
    <t>3.6x</t>
  </si>
  <si>
    <t>2.7x</t>
  </si>
  <si>
    <t>2.2x</t>
  </si>
  <si>
    <t>2.3x</t>
  </si>
  <si>
    <t>Price / Operating Cash Flow</t>
  </si>
  <si>
    <t>25.4x</t>
  </si>
  <si>
    <t>21.4x</t>
  </si>
  <si>
    <t>21.5x</t>
  </si>
  <si>
    <t>13.1x</t>
  </si>
  <si>
    <t>18.1x</t>
  </si>
  <si>
    <t>13.3x</t>
  </si>
  <si>
    <t>10.1x</t>
  </si>
  <si>
    <t>10.8x</t>
  </si>
  <si>
    <t>Price / LTM Sales</t>
  </si>
  <si>
    <t>6.1x</t>
  </si>
  <si>
    <t>5.9x</t>
  </si>
  <si>
    <t>6.6x</t>
  </si>
  <si>
    <t>4.5x</t>
  </si>
  <si>
    <t>2.8x</t>
  </si>
  <si>
    <t>2.6x</t>
  </si>
  <si>
    <t>Altman Z-Score</t>
  </si>
  <si>
    <t>Piotroski Score</t>
  </si>
  <si>
    <t>Dividend Per Share</t>
  </si>
  <si>
    <t>Dividend Yield</t>
  </si>
  <si>
    <t>0.5%</t>
  </si>
  <si>
    <t>1.1%</t>
  </si>
  <si>
    <t>1.4%</t>
  </si>
  <si>
    <t>1.0%</t>
  </si>
  <si>
    <t>0.9%</t>
  </si>
  <si>
    <t>1.2%</t>
  </si>
  <si>
    <t>1.5%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</si>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</sst>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A9076E84-143A-12A5-40F7-012508459A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6.1360000000000001</v>
      </c>
      <c r="E12" s="3">
        <v>6.7009999999999996</v>
      </c>
      <c r="F12" s="3">
        <v>33.417000000000002</v>
      </c>
      <c r="G12" s="3">
        <v>36.26</v>
      </c>
      <c r="H12" s="3">
        <v>56.453000000000003</v>
      </c>
      <c r="I12" s="3">
        <v>32.304000000000002</v>
      </c>
      <c r="J12" s="3">
        <v>50.737000000000002</v>
      </c>
      <c r="K12" s="3">
        <v>44.302</v>
      </c>
      <c r="L12" s="3">
        <v>61.231000000000002</v>
      </c>
      <c r="M12" s="3">
        <v>59.478999999999999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</row>
    <row r="14" spans="3:13" ht="12.75" x14ac:dyDescent="0.2">
      <c r="C14" s="3" t="s">
        <v>28</v>
      </c>
      <c r="D14" s="3">
        <v>13.452</v>
      </c>
      <c r="E14" s="3">
        <v>16.809000000000001</v>
      </c>
      <c r="F14" s="3">
        <v>18.734000000000002</v>
      </c>
      <c r="G14" s="3">
        <v>36.106000000000002</v>
      </c>
      <c r="H14" s="3">
        <v>34.151000000000003</v>
      </c>
      <c r="I14" s="3">
        <v>49.970999999999997</v>
      </c>
      <c r="J14" s="3">
        <v>65.129000000000005</v>
      </c>
      <c r="K14" s="3">
        <v>146.18899999999999</v>
      </c>
      <c r="L14" s="3">
        <v>146.505</v>
      </c>
      <c r="M14" s="3">
        <v>161.59899999999999</v>
      </c>
    </row>
    <row r="15" spans="3:13" ht="12.75" x14ac:dyDescent="0.2">
      <c r="C15" s="3" t="s">
        <v>29</v>
      </c>
      <c r="D15" s="3">
        <v>1.0289999999999999</v>
      </c>
      <c r="E15" s="3">
        <v>2.294</v>
      </c>
      <c r="F15" s="3">
        <v>2.2080000000000002</v>
      </c>
      <c r="G15" s="3">
        <v>3.298</v>
      </c>
      <c r="H15" s="3">
        <v>3.2810000000000001</v>
      </c>
      <c r="I15" s="3">
        <v>4.0289999999999999</v>
      </c>
      <c r="J15" s="3">
        <v>7.5309999999999997</v>
      </c>
      <c r="K15" s="3">
        <v>9.4149999999999991</v>
      </c>
      <c r="L15" s="3">
        <v>10.707000000000001</v>
      </c>
      <c r="M15" s="3">
        <v>18.516999999999999</v>
      </c>
    </row>
    <row r="16" spans="3:13" ht="12.75" x14ac:dyDescent="0.2">
      <c r="C16" s="3" t="s">
        <v>30</v>
      </c>
      <c r="D16" s="3">
        <v>0.43</v>
      </c>
      <c r="E16" s="3">
        <v>1.0449999999999999</v>
      </c>
      <c r="F16" s="3">
        <v>0.62</v>
      </c>
      <c r="G16" s="3">
        <v>7.9</v>
      </c>
      <c r="H16" s="3">
        <v>5.4610000000000003</v>
      </c>
      <c r="I16" s="3" t="s">
        <v>27</v>
      </c>
      <c r="J16" s="3">
        <v>9.2840000000000007</v>
      </c>
      <c r="K16" s="3">
        <v>6.75</v>
      </c>
      <c r="L16" s="3">
        <v>7.7210000000000001</v>
      </c>
      <c r="M16" s="3">
        <v>14.54</v>
      </c>
    </row>
    <row r="17" spans="3:13" ht="12.75" x14ac:dyDescent="0.2">
      <c r="C17" s="3" t="s">
        <v>31</v>
      </c>
      <c r="D17" s="3">
        <v>1.7769999999999999</v>
      </c>
      <c r="E17" s="3">
        <v>0.18099999999999999</v>
      </c>
      <c r="F17" s="3">
        <v>0.24</v>
      </c>
      <c r="G17" s="3">
        <v>3.1379999999999999</v>
      </c>
      <c r="H17" s="3">
        <v>5.3879999999999999</v>
      </c>
      <c r="I17" s="3">
        <v>10.741</v>
      </c>
      <c r="J17" s="3">
        <v>17.111999999999998</v>
      </c>
      <c r="K17" s="3">
        <v>4.7389999999999999</v>
      </c>
      <c r="L17" s="3">
        <v>7.3040000000000003</v>
      </c>
      <c r="M17" s="3">
        <v>10.521000000000001</v>
      </c>
    </row>
    <row r="18" spans="3:13" ht="12.75" x14ac:dyDescent="0.2">
      <c r="C18" s="3" t="s">
        <v>32</v>
      </c>
      <c r="D18" s="3">
        <v>22.824000000000002</v>
      </c>
      <c r="E18" s="3">
        <v>27.03</v>
      </c>
      <c r="F18" s="3">
        <v>55.219000000000001</v>
      </c>
      <c r="G18" s="3">
        <v>86.701999999999998</v>
      </c>
      <c r="H18" s="3">
        <v>104.73399999999999</v>
      </c>
      <c r="I18" s="3">
        <v>97.045000000000002</v>
      </c>
      <c r="J18" s="3">
        <v>149.79300000000001</v>
      </c>
      <c r="K18" s="3">
        <v>211.39500000000001</v>
      </c>
      <c r="L18" s="3">
        <v>233.46799999999999</v>
      </c>
      <c r="M18" s="3">
        <v>264.65600000000001</v>
      </c>
    </row>
    <row r="19" spans="3:13" ht="12.75" x14ac:dyDescent="0.2"/>
    <row r="20" spans="3:13" ht="12.75" x14ac:dyDescent="0.2">
      <c r="C20" s="3" t="s">
        <v>33</v>
      </c>
      <c r="D20" s="3">
        <v>6.2130000000000001</v>
      </c>
      <c r="E20" s="3">
        <v>9.8550000000000004</v>
      </c>
      <c r="F20" s="3">
        <v>10.506</v>
      </c>
      <c r="G20" s="3">
        <v>14.087</v>
      </c>
      <c r="H20" s="3">
        <v>13.081</v>
      </c>
      <c r="I20" s="3">
        <v>17.332999999999998</v>
      </c>
      <c r="J20" s="3">
        <v>21.363</v>
      </c>
      <c r="K20" s="3">
        <v>85.774000000000001</v>
      </c>
      <c r="L20" s="3">
        <v>77.462999999999994</v>
      </c>
      <c r="M20" s="3">
        <v>250.584</v>
      </c>
    </row>
    <row r="21" spans="3:13" ht="12.75" x14ac:dyDescent="0.2">
      <c r="C21" s="3" t="s">
        <v>34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35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36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>
        <v>26.611999999999998</v>
      </c>
      <c r="L23" s="3">
        <v>25.911000000000001</v>
      </c>
      <c r="M23" s="3" t="s">
        <v>27</v>
      </c>
    </row>
    <row r="24" spans="3:13" ht="12.75" x14ac:dyDescent="0.2">
      <c r="C24" s="3" t="s">
        <v>37</v>
      </c>
      <c r="D24" s="3">
        <v>46.094999999999999</v>
      </c>
      <c r="E24" s="3">
        <v>54.573999999999998</v>
      </c>
      <c r="F24" s="3">
        <v>55.52</v>
      </c>
      <c r="G24" s="3">
        <v>220.928</v>
      </c>
      <c r="H24" s="3">
        <v>226.768</v>
      </c>
      <c r="I24" s="3">
        <v>357.10199999999998</v>
      </c>
      <c r="J24" s="3">
        <v>510.17099999999999</v>
      </c>
      <c r="K24" s="3">
        <v>439.452</v>
      </c>
      <c r="L24" s="3">
        <v>428.39</v>
      </c>
      <c r="M24" s="3">
        <v>529.548</v>
      </c>
    </row>
    <row r="25" spans="3:13" ht="12.75" x14ac:dyDescent="0.2">
      <c r="C25" s="3" t="s">
        <v>38</v>
      </c>
      <c r="D25" s="3">
        <v>96.977999999999994</v>
      </c>
      <c r="E25" s="3">
        <v>107.48399999999999</v>
      </c>
      <c r="F25" s="3">
        <v>103.925</v>
      </c>
      <c r="G25" s="3">
        <v>526.06700000000001</v>
      </c>
      <c r="H25" s="3">
        <v>506.97</v>
      </c>
      <c r="I25" s="3">
        <v>758.23900000000003</v>
      </c>
      <c r="J25" s="3">
        <v>958.09900000000005</v>
      </c>
      <c r="K25" s="3">
        <v>864.029</v>
      </c>
      <c r="L25" s="3">
        <v>820.274</v>
      </c>
      <c r="M25" s="3" t="s">
        <v>39</v>
      </c>
    </row>
    <row r="26" spans="3:13" ht="12.75" x14ac:dyDescent="0.2">
      <c r="C26" s="3" t="s">
        <v>40</v>
      </c>
      <c r="D26" s="3">
        <v>0.57799999999999996</v>
      </c>
      <c r="E26" s="3">
        <v>0.505</v>
      </c>
      <c r="F26" s="3">
        <v>0.217</v>
      </c>
      <c r="G26" s="3">
        <v>4.8659999999999997</v>
      </c>
      <c r="H26" s="3">
        <v>3.46</v>
      </c>
      <c r="I26" s="3">
        <v>9.8010000000000002</v>
      </c>
      <c r="J26" s="3">
        <v>9.375</v>
      </c>
      <c r="K26" s="3">
        <v>386.435</v>
      </c>
      <c r="L26" s="3">
        <v>319.08800000000002</v>
      </c>
      <c r="M26" s="3">
        <v>265.24400000000003</v>
      </c>
    </row>
    <row r="27" spans="3:13" ht="12.75" x14ac:dyDescent="0.2">
      <c r="C27" s="3" t="s">
        <v>41</v>
      </c>
      <c r="D27" s="3">
        <v>172.68799999999999</v>
      </c>
      <c r="E27" s="3">
        <v>199.44800000000001</v>
      </c>
      <c r="F27" s="3">
        <v>225.387</v>
      </c>
      <c r="G27" s="3">
        <v>852.65</v>
      </c>
      <c r="H27" s="3">
        <v>855.01300000000003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</row>
    <row r="28" spans="3:13" ht="12.75" x14ac:dyDescent="0.2"/>
    <row r="29" spans="3:13" ht="12.75" x14ac:dyDescent="0.2">
      <c r="C29" s="3" t="s">
        <v>47</v>
      </c>
      <c r="D29" s="3">
        <v>11.218999999999999</v>
      </c>
      <c r="E29" s="3">
        <v>15.169</v>
      </c>
      <c r="F29" s="3">
        <v>23.091000000000001</v>
      </c>
      <c r="G29" s="3">
        <v>42.393000000000001</v>
      </c>
      <c r="H29" s="3">
        <v>48.719000000000001</v>
      </c>
      <c r="I29" s="3">
        <v>56.16</v>
      </c>
      <c r="J29" s="3">
        <v>88.707999999999998</v>
      </c>
      <c r="K29" s="3">
        <v>90.843000000000004</v>
      </c>
      <c r="L29" s="3">
        <v>88.980999999999995</v>
      </c>
      <c r="M29" s="3">
        <v>121.169</v>
      </c>
    </row>
    <row r="30" spans="3:13" ht="12.75" x14ac:dyDescent="0.2">
      <c r="C30" s="3" t="s">
        <v>48</v>
      </c>
      <c r="D30" s="3">
        <v>0.68400000000000005</v>
      </c>
      <c r="E30" s="3">
        <v>-1.018</v>
      </c>
      <c r="F30" s="3">
        <v>1.27</v>
      </c>
      <c r="G30" s="3">
        <v>6.415</v>
      </c>
      <c r="H30" s="3">
        <v>8.8360000000000003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</row>
    <row r="31" spans="3:13" ht="12.75" x14ac:dyDescent="0.2">
      <c r="C31" s="3" t="s">
        <v>49</v>
      </c>
      <c r="D31" s="3">
        <v>12</v>
      </c>
      <c r="E31" s="3">
        <v>11.75</v>
      </c>
      <c r="F31" s="3">
        <v>6.3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3:13" ht="12.75" x14ac:dyDescent="0.2">
      <c r="C32" s="3" t="s">
        <v>50</v>
      </c>
      <c r="D32" s="3">
        <v>2.7029999999999998</v>
      </c>
      <c r="E32" s="3">
        <v>6.8540000000000001</v>
      </c>
      <c r="F32" s="3">
        <v>6.3440000000000003</v>
      </c>
      <c r="G32" s="3">
        <v>15.041</v>
      </c>
      <c r="H32" s="3">
        <v>4.24</v>
      </c>
      <c r="I32" s="3">
        <v>7.4160000000000004</v>
      </c>
      <c r="J32" s="3">
        <v>4.5919999999999996</v>
      </c>
      <c r="K32" s="3">
        <v>12.888</v>
      </c>
      <c r="L32" s="3">
        <v>13.116</v>
      </c>
      <c r="M32" s="3">
        <v>9.5299999999999994</v>
      </c>
    </row>
    <row r="33" spans="3:13" ht="12.75" x14ac:dyDescent="0.2">
      <c r="C33" s="3" t="s">
        <v>51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>
        <v>114.91500000000001</v>
      </c>
      <c r="L33" s="3">
        <v>101.973</v>
      </c>
      <c r="M33" s="3">
        <v>114.437</v>
      </c>
    </row>
    <row r="34" spans="3:13" ht="12.75" x14ac:dyDescent="0.2">
      <c r="C34" s="3" t="s">
        <v>52</v>
      </c>
      <c r="D34" s="3">
        <v>5.86</v>
      </c>
      <c r="E34" s="3">
        <v>7.4779999999999998</v>
      </c>
      <c r="F34" s="3">
        <v>11.462</v>
      </c>
      <c r="G34" s="3">
        <v>118.423</v>
      </c>
      <c r="H34" s="3">
        <v>115.44799999999999</v>
      </c>
      <c r="I34" s="3">
        <v>147.464</v>
      </c>
      <c r="J34" s="3">
        <v>157.542</v>
      </c>
      <c r="K34" s="3">
        <v>150.90899999999999</v>
      </c>
      <c r="L34" s="3">
        <v>154.41800000000001</v>
      </c>
      <c r="M34" s="3">
        <v>190.35599999999999</v>
      </c>
    </row>
    <row r="35" spans="3:13" ht="12.75" x14ac:dyDescent="0.2">
      <c r="C35" s="3" t="s">
        <v>53</v>
      </c>
      <c r="D35" s="3">
        <v>32.466000000000001</v>
      </c>
      <c r="E35" s="3">
        <v>40.232999999999997</v>
      </c>
      <c r="F35" s="3">
        <v>48.466999999999999</v>
      </c>
      <c r="G35" s="3">
        <v>182.27199999999999</v>
      </c>
      <c r="H35" s="3">
        <v>177.24299999999999</v>
      </c>
      <c r="I35" s="3">
        <v>211.04</v>
      </c>
      <c r="J35" s="3">
        <v>250.84200000000001</v>
      </c>
      <c r="K35" s="3">
        <v>369.55500000000001</v>
      </c>
      <c r="L35" s="3">
        <v>358.488</v>
      </c>
      <c r="M35" s="3">
        <v>435.49200000000002</v>
      </c>
    </row>
    <row r="36" spans="3:13" ht="12.75" x14ac:dyDescent="0.2"/>
    <row r="37" spans="3:13" ht="12.75" x14ac:dyDescent="0.2">
      <c r="C37" s="3" t="s">
        <v>54</v>
      </c>
      <c r="D37" s="3">
        <v>3.9790000000000001</v>
      </c>
      <c r="E37" s="3">
        <v>3.8140000000000001</v>
      </c>
      <c r="F37" s="3">
        <v>1.6120000000000001</v>
      </c>
      <c r="G37" s="3">
        <v>237.636</v>
      </c>
      <c r="H37" s="3">
        <v>223.56700000000001</v>
      </c>
      <c r="I37" s="3">
        <v>268.2</v>
      </c>
      <c r="J37" s="3">
        <v>536.05799999999999</v>
      </c>
      <c r="K37" s="3">
        <v>447.654</v>
      </c>
      <c r="L37" s="3">
        <v>347.61200000000002</v>
      </c>
      <c r="M37" s="3">
        <v>551.42899999999997</v>
      </c>
    </row>
    <row r="38" spans="3:13" ht="12.75" x14ac:dyDescent="0.2">
      <c r="C38" s="3" t="s">
        <v>55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>
        <v>443.834</v>
      </c>
      <c r="L38" s="3">
        <v>371.57499999999999</v>
      </c>
      <c r="M38" s="3">
        <v>400.37700000000001</v>
      </c>
    </row>
    <row r="39" spans="3:13" ht="12.75" x14ac:dyDescent="0.2">
      <c r="C39" s="3" t="s">
        <v>56</v>
      </c>
      <c r="D39" s="3">
        <v>5.4340000000000002</v>
      </c>
      <c r="E39" s="3">
        <v>5.93</v>
      </c>
      <c r="F39" s="3">
        <v>6.0990000000000002</v>
      </c>
      <c r="G39" s="3">
        <v>121.876</v>
      </c>
      <c r="H39" s="3">
        <v>118.877</v>
      </c>
      <c r="I39" s="3">
        <v>149.38499999999999</v>
      </c>
      <c r="J39" s="3">
        <v>196.42099999999999</v>
      </c>
      <c r="K39" s="3">
        <v>170.14</v>
      </c>
      <c r="L39" s="3">
        <v>178.02099999999999</v>
      </c>
      <c r="M39" s="3">
        <v>213.37899999999999</v>
      </c>
    </row>
    <row r="40" spans="3:13" ht="12.75" x14ac:dyDescent="0.2">
      <c r="C40" s="3" t="s">
        <v>57</v>
      </c>
      <c r="D40" s="3">
        <v>41.878999999999998</v>
      </c>
      <c r="E40" s="3">
        <v>49.976999999999997</v>
      </c>
      <c r="F40" s="3">
        <v>56.177999999999997</v>
      </c>
      <c r="G40" s="3">
        <v>541.78399999999999</v>
      </c>
      <c r="H40" s="3">
        <v>519.68700000000001</v>
      </c>
      <c r="I40" s="3">
        <v>628.625</v>
      </c>
      <c r="J40" s="3">
        <v>983.32100000000003</v>
      </c>
      <c r="K40" s="3" t="s">
        <v>58</v>
      </c>
      <c r="L40" s="3" t="s">
        <v>59</v>
      </c>
      <c r="M40" s="3" t="s">
        <v>60</v>
      </c>
    </row>
    <row r="41" spans="3:13" ht="12.75" x14ac:dyDescent="0.2"/>
    <row r="42" spans="3:13" ht="12.75" x14ac:dyDescent="0.2">
      <c r="C42" s="3" t="s">
        <v>61</v>
      </c>
      <c r="D42" s="3">
        <v>19.792000000000002</v>
      </c>
      <c r="E42" s="3">
        <v>19.792000000000002</v>
      </c>
      <c r="F42" s="3">
        <v>19.792000000000002</v>
      </c>
      <c r="G42" s="3">
        <v>114.545</v>
      </c>
      <c r="H42" s="3">
        <v>114.545</v>
      </c>
      <c r="I42" s="3">
        <v>312.161</v>
      </c>
      <c r="J42" s="3">
        <v>310.93900000000002</v>
      </c>
      <c r="K42" s="3">
        <v>306.41500000000002</v>
      </c>
      <c r="L42" s="3">
        <v>305.96100000000001</v>
      </c>
      <c r="M42" s="3">
        <v>302.78100000000001</v>
      </c>
    </row>
    <row r="43" spans="3:13" ht="12.75" x14ac:dyDescent="0.2">
      <c r="C43" s="3" t="s">
        <v>62</v>
      </c>
      <c r="D43" s="3">
        <v>0.48099999999999998</v>
      </c>
      <c r="E43" s="3">
        <v>0.48099999999999998</v>
      </c>
      <c r="F43" s="3">
        <v>0.48099999999999998</v>
      </c>
      <c r="G43" s="3">
        <v>0.48099999999999998</v>
      </c>
      <c r="H43" s="3">
        <v>0.88200000000000001</v>
      </c>
      <c r="I43" s="3">
        <v>1.512</v>
      </c>
      <c r="J43" s="3">
        <v>2.0950000000000002</v>
      </c>
      <c r="K43" s="3">
        <v>3.0190000000000001</v>
      </c>
      <c r="L43" s="3">
        <v>3.855</v>
      </c>
      <c r="M43" s="3">
        <v>4.8570000000000002</v>
      </c>
    </row>
    <row r="44" spans="3:13" ht="12.75" x14ac:dyDescent="0.2">
      <c r="C44" s="3" t="s">
        <v>63</v>
      </c>
      <c r="D44" s="3">
        <v>105.99299999999999</v>
      </c>
      <c r="E44" s="3">
        <v>124.331</v>
      </c>
      <c r="F44" s="3">
        <v>146.49199999999999</v>
      </c>
      <c r="G44" s="3">
        <v>192.54300000000001</v>
      </c>
      <c r="H44" s="3">
        <v>232.19200000000001</v>
      </c>
      <c r="I44" s="3">
        <v>296.34100000000001</v>
      </c>
      <c r="J44" s="3">
        <v>353.3</v>
      </c>
      <c r="K44" s="3">
        <v>286.52499999999998</v>
      </c>
      <c r="L44" s="3">
        <v>359.99299999999999</v>
      </c>
      <c r="M44" s="3">
        <v>402.85399999999998</v>
      </c>
    </row>
    <row r="45" spans="3:13" ht="12.75" x14ac:dyDescent="0.2">
      <c r="C45" s="3" t="s">
        <v>64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65</v>
      </c>
      <c r="D46" s="3">
        <v>6.0000000000000001E-3</v>
      </c>
      <c r="E46" s="3">
        <v>-1.4E-2</v>
      </c>
      <c r="F46" s="3">
        <v>-0.111</v>
      </c>
      <c r="G46" s="3">
        <v>2.6150000000000002</v>
      </c>
      <c r="H46" s="3">
        <v>-13.994999999999999</v>
      </c>
      <c r="I46" s="3">
        <v>-0.4</v>
      </c>
      <c r="J46" s="3">
        <v>-1.5860000000000001</v>
      </c>
      <c r="K46" s="3">
        <v>-14.204000000000001</v>
      </c>
      <c r="L46" s="3">
        <v>-22.17</v>
      </c>
      <c r="M46" s="3">
        <v>12.916</v>
      </c>
    </row>
    <row r="47" spans="3:13" ht="12.75" x14ac:dyDescent="0.2">
      <c r="C47" s="3" t="s">
        <v>66</v>
      </c>
      <c r="D47" s="3">
        <v>126.27200000000001</v>
      </c>
      <c r="E47" s="3">
        <v>144.59</v>
      </c>
      <c r="F47" s="3">
        <v>166.654</v>
      </c>
      <c r="G47" s="3">
        <v>310.18400000000003</v>
      </c>
      <c r="H47" s="3">
        <v>333.62400000000002</v>
      </c>
      <c r="I47" s="3">
        <v>609.61400000000003</v>
      </c>
      <c r="J47" s="3">
        <v>664.74800000000005</v>
      </c>
      <c r="K47" s="3">
        <v>581.755</v>
      </c>
      <c r="L47" s="3">
        <v>647.63900000000001</v>
      </c>
      <c r="M47" s="3">
        <v>723.40800000000002</v>
      </c>
    </row>
    <row r="48" spans="3:13" ht="12.75" x14ac:dyDescent="0.2">
      <c r="C48" s="3" t="s">
        <v>67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68</v>
      </c>
      <c r="D49" s="3">
        <v>4.5369999999999999</v>
      </c>
      <c r="E49" s="3">
        <v>4.8810000000000002</v>
      </c>
      <c r="F49" s="3">
        <v>2.5550000000000002</v>
      </c>
      <c r="G49" s="3">
        <v>0.68200000000000005</v>
      </c>
      <c r="H49" s="3">
        <v>1.702</v>
      </c>
      <c r="I49" s="3">
        <v>1.2809999999999999</v>
      </c>
      <c r="J49" s="3">
        <v>0.73199999999999998</v>
      </c>
      <c r="K49" s="3">
        <v>0.75900000000000001</v>
      </c>
      <c r="L49" s="3">
        <v>1.2589999999999999</v>
      </c>
      <c r="M49" s="3">
        <v>1.218</v>
      </c>
    </row>
    <row r="50" spans="3:13" ht="12.75" x14ac:dyDescent="0.2">
      <c r="C50" s="3" t="s">
        <v>69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70</v>
      </c>
      <c r="D51" s="3">
        <v>130.809</v>
      </c>
      <c r="E51" s="3">
        <v>149.471</v>
      </c>
      <c r="F51" s="3">
        <v>169.209</v>
      </c>
      <c r="G51" s="3">
        <v>310.86599999999999</v>
      </c>
      <c r="H51" s="3">
        <v>335.32600000000002</v>
      </c>
      <c r="I51" s="3">
        <v>610.89499999999998</v>
      </c>
      <c r="J51" s="3">
        <v>665.48</v>
      </c>
      <c r="K51" s="3">
        <v>582.51400000000001</v>
      </c>
      <c r="L51" s="3">
        <v>648.89800000000002</v>
      </c>
      <c r="M51" s="3">
        <v>724.62599999999998</v>
      </c>
    </row>
    <row r="52" spans="3:13" ht="12.75" x14ac:dyDescent="0.2"/>
    <row r="53" spans="3:13" ht="12.75" x14ac:dyDescent="0.2">
      <c r="C53" s="3" t="s">
        <v>71</v>
      </c>
      <c r="D53" s="3">
        <v>172.68799999999999</v>
      </c>
      <c r="E53" s="3">
        <v>199.44800000000001</v>
      </c>
      <c r="F53" s="3">
        <v>225.387</v>
      </c>
      <c r="G53" s="3">
        <v>852.65</v>
      </c>
      <c r="H53" s="3">
        <v>855.01300000000003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</row>
    <row r="54" spans="3:13" ht="12.75" x14ac:dyDescent="0.2"/>
    <row r="55" spans="3:13" ht="12.75" x14ac:dyDescent="0.2">
      <c r="C55" s="3" t="s">
        <v>72</v>
      </c>
      <c r="D55" s="3">
        <v>6.1360000000000001</v>
      </c>
      <c r="E55" s="3">
        <v>6.7009999999999996</v>
      </c>
      <c r="F55" s="3">
        <v>33.417000000000002</v>
      </c>
      <c r="G55" s="3">
        <v>36.26</v>
      </c>
      <c r="H55" s="3">
        <v>56.453000000000003</v>
      </c>
      <c r="I55" s="3">
        <v>32.304000000000002</v>
      </c>
      <c r="J55" s="3">
        <v>50.737000000000002</v>
      </c>
      <c r="K55" s="3">
        <v>44.302</v>
      </c>
      <c r="L55" s="3">
        <v>61.231000000000002</v>
      </c>
      <c r="M55" s="3">
        <v>59.478999999999999</v>
      </c>
    </row>
    <row r="56" spans="3:13" ht="12.75" x14ac:dyDescent="0.2">
      <c r="C56" s="3" t="s">
        <v>73</v>
      </c>
      <c r="D56" s="3">
        <v>18.681999999999999</v>
      </c>
      <c r="E56" s="3">
        <v>22.417999999999999</v>
      </c>
      <c r="F56" s="3">
        <v>14.256</v>
      </c>
      <c r="G56" s="3">
        <v>252.67699999999999</v>
      </c>
      <c r="H56" s="3">
        <v>227.80699999999999</v>
      </c>
      <c r="I56" s="3">
        <v>275.61599999999999</v>
      </c>
      <c r="J56" s="3">
        <v>540.65</v>
      </c>
      <c r="K56" s="3" t="s">
        <v>74</v>
      </c>
      <c r="L56" s="3">
        <v>834.27599999999995</v>
      </c>
      <c r="M56" s="3" t="s">
        <v>75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C7AC-7472-47C4-9362-D3A77335ED47}">
  <dimension ref="C1:M48"/>
  <sheetViews>
    <sheetView workbookViewId="0">
      <selection activeCell="A21" sqref="A21:XFD21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76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77</v>
      </c>
      <c r="D12" s="3">
        <v>101.36</v>
      </c>
      <c r="E12" s="3">
        <v>115.17700000000001</v>
      </c>
      <c r="F12" s="3">
        <v>145.203</v>
      </c>
      <c r="G12" s="3">
        <v>191.27500000000001</v>
      </c>
      <c r="H12" s="3">
        <v>276.08300000000003</v>
      </c>
      <c r="I12" s="3">
        <v>412.346</v>
      </c>
      <c r="J12" s="3">
        <v>550.94200000000001</v>
      </c>
      <c r="K12" s="3">
        <v>511.11700000000002</v>
      </c>
      <c r="L12" s="3">
        <v>551.90300000000002</v>
      </c>
      <c r="M12" s="3">
        <v>716.52200000000005</v>
      </c>
    </row>
    <row r="13" spans="3:13" x14ac:dyDescent="0.2"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83</v>
      </c>
      <c r="I13" s="3" t="s">
        <v>84</v>
      </c>
      <c r="J13" s="3" t="s">
        <v>85</v>
      </c>
      <c r="K13" s="3" t="s">
        <v>86</v>
      </c>
      <c r="L13" s="3" t="s">
        <v>87</v>
      </c>
      <c r="M13" s="3" t="s">
        <v>88</v>
      </c>
    </row>
    <row r="15" spans="3:13" x14ac:dyDescent="0.2">
      <c r="C15" s="3" t="s">
        <v>89</v>
      </c>
      <c r="D15" s="3">
        <v>-11.023999999999999</v>
      </c>
      <c r="E15" s="3">
        <v>-12.461</v>
      </c>
      <c r="F15" s="3">
        <v>-29.05</v>
      </c>
      <c r="G15" s="3">
        <v>-35.1</v>
      </c>
      <c r="H15" s="3">
        <v>-54.2</v>
      </c>
      <c r="I15" s="3">
        <v>-64.477000000000004</v>
      </c>
      <c r="J15" s="3">
        <v>-95.1</v>
      </c>
      <c r="K15" s="3">
        <v>-66.025999999999996</v>
      </c>
      <c r="L15" s="3">
        <v>-58.945999999999998</v>
      </c>
      <c r="M15" s="3">
        <v>-114.46899999999999</v>
      </c>
    </row>
    <row r="16" spans="3:13" x14ac:dyDescent="0.2">
      <c r="C16" s="3" t="s">
        <v>90</v>
      </c>
      <c r="D16" s="3">
        <v>90.335999999999999</v>
      </c>
      <c r="E16" s="3">
        <v>102.71599999999999</v>
      </c>
      <c r="F16" s="3">
        <v>116.15300000000001</v>
      </c>
      <c r="G16" s="3">
        <v>156.17500000000001</v>
      </c>
      <c r="H16" s="3">
        <v>221.88300000000001</v>
      </c>
      <c r="I16" s="3">
        <v>347.86900000000003</v>
      </c>
      <c r="J16" s="3">
        <v>455.84199999999998</v>
      </c>
      <c r="K16" s="3">
        <v>445.09100000000001</v>
      </c>
      <c r="L16" s="3">
        <v>492.95699999999999</v>
      </c>
      <c r="M16" s="3">
        <v>602.053</v>
      </c>
    </row>
    <row r="17" spans="3:13" x14ac:dyDescent="0.2">
      <c r="C17" s="3" t="s">
        <v>91</v>
      </c>
      <c r="D17" s="3" t="s">
        <v>92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  <c r="J17" s="3" t="s">
        <v>98</v>
      </c>
      <c r="K17" s="3" t="s">
        <v>99</v>
      </c>
      <c r="L17" s="3" t="s">
        <v>100</v>
      </c>
      <c r="M17" s="3" t="s">
        <v>101</v>
      </c>
    </row>
    <row r="19" spans="3:13" x14ac:dyDescent="0.2">
      <c r="C19" s="3" t="s">
        <v>102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103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104</v>
      </c>
      <c r="D22" s="3">
        <v>-55.997999999999998</v>
      </c>
      <c r="E22" s="3">
        <v>-68.103999999999999</v>
      </c>
      <c r="F22" s="3">
        <v>-79.957999999999998</v>
      </c>
      <c r="G22" s="3">
        <v>-83.921000000000006</v>
      </c>
      <c r="H22" s="3">
        <v>-149.34399999999999</v>
      </c>
      <c r="I22" s="3">
        <v>-256.79300000000001</v>
      </c>
      <c r="J22" s="3">
        <v>-341.05200000000002</v>
      </c>
      <c r="K22" s="3">
        <v>-478.21100000000001</v>
      </c>
      <c r="L22" s="3">
        <v>-368.67700000000002</v>
      </c>
      <c r="M22" s="3">
        <v>-490.49799999999999</v>
      </c>
    </row>
    <row r="23" spans="3:13" x14ac:dyDescent="0.2">
      <c r="C23" s="3" t="s">
        <v>105</v>
      </c>
      <c r="D23" s="3">
        <v>-55.997999999999998</v>
      </c>
      <c r="E23" s="3">
        <v>-68.103999999999999</v>
      </c>
      <c r="F23" s="3">
        <v>-79.957999999999998</v>
      </c>
      <c r="G23" s="3">
        <v>-83.921000000000006</v>
      </c>
      <c r="H23" s="3">
        <v>-149.34399999999999</v>
      </c>
      <c r="I23" s="3">
        <v>-256.79300000000001</v>
      </c>
      <c r="J23" s="3">
        <v>-341.05200000000002</v>
      </c>
      <c r="K23" s="3">
        <v>-478.21100000000001</v>
      </c>
      <c r="L23" s="3">
        <v>-368.67700000000002</v>
      </c>
      <c r="M23" s="3">
        <v>-490.49799999999999</v>
      </c>
    </row>
    <row r="24" spans="3:13" x14ac:dyDescent="0.2">
      <c r="C24" s="3" t="s">
        <v>106</v>
      </c>
      <c r="D24" s="3">
        <v>34.338000000000001</v>
      </c>
      <c r="E24" s="3">
        <v>34.612000000000002</v>
      </c>
      <c r="F24" s="3">
        <v>36.195</v>
      </c>
      <c r="G24" s="3">
        <v>72.254000000000005</v>
      </c>
      <c r="H24" s="3">
        <v>72.539000000000001</v>
      </c>
      <c r="I24" s="3">
        <v>91.075999999999993</v>
      </c>
      <c r="J24" s="3">
        <v>114.79</v>
      </c>
      <c r="K24" s="3">
        <v>-33.119999999999997</v>
      </c>
      <c r="L24" s="3">
        <v>124.28</v>
      </c>
      <c r="M24" s="3">
        <v>111.55500000000001</v>
      </c>
    </row>
    <row r="26" spans="3:13" x14ac:dyDescent="0.2">
      <c r="C26" s="3" t="s">
        <v>107</v>
      </c>
      <c r="D26" s="3">
        <v>0.27200000000000002</v>
      </c>
      <c r="E26" s="3">
        <v>-0.30399999999999999</v>
      </c>
      <c r="F26" s="3">
        <v>-0.29199999999999998</v>
      </c>
      <c r="G26" s="3">
        <v>-3.5680000000000001</v>
      </c>
      <c r="H26" s="3">
        <v>-9.875</v>
      </c>
      <c r="I26" s="3">
        <v>-11.068</v>
      </c>
      <c r="J26" s="3">
        <v>-16.792999999999999</v>
      </c>
      <c r="K26" s="3">
        <v>-18.829000000000001</v>
      </c>
      <c r="L26" s="3">
        <v>-12.208</v>
      </c>
      <c r="M26" s="3">
        <v>-15.385</v>
      </c>
    </row>
    <row r="27" spans="3:13" x14ac:dyDescent="0.2">
      <c r="C27" s="3" t="s">
        <v>108</v>
      </c>
      <c r="D27" s="3">
        <v>34.61</v>
      </c>
      <c r="E27" s="3">
        <v>34.308</v>
      </c>
      <c r="F27" s="3">
        <v>35.902999999999999</v>
      </c>
      <c r="G27" s="3">
        <v>68.686000000000007</v>
      </c>
      <c r="H27" s="3">
        <v>62.664000000000001</v>
      </c>
      <c r="I27" s="3">
        <v>80.007999999999996</v>
      </c>
      <c r="J27" s="3">
        <v>97.997</v>
      </c>
      <c r="K27" s="3">
        <v>-51.948999999999998</v>
      </c>
      <c r="L27" s="3">
        <v>112.072</v>
      </c>
      <c r="M27" s="3">
        <v>96.17</v>
      </c>
    </row>
    <row r="28" spans="3:13" x14ac:dyDescent="0.2">
      <c r="C28" s="3" t="s">
        <v>109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110</v>
      </c>
      <c r="D29" s="3">
        <v>-8.9489999999999998</v>
      </c>
      <c r="E29" s="3">
        <v>-9.1229999999999993</v>
      </c>
      <c r="F29" s="3">
        <v>-9.68</v>
      </c>
      <c r="G29" s="3">
        <v>-13.819000000000001</v>
      </c>
      <c r="H29" s="3">
        <v>-12.81</v>
      </c>
      <c r="I29" s="3">
        <v>16.178999999999998</v>
      </c>
      <c r="J29" s="3">
        <v>-20.260999999999999</v>
      </c>
      <c r="K29" s="3">
        <v>15.054</v>
      </c>
      <c r="L29" s="3">
        <v>-26.129000000000001</v>
      </c>
      <c r="M29" s="3">
        <v>-20.991</v>
      </c>
    </row>
    <row r="30" spans="3:13" x14ac:dyDescent="0.2">
      <c r="C30" s="3" t="s">
        <v>111</v>
      </c>
      <c r="D30" s="3">
        <v>25.661000000000001</v>
      </c>
      <c r="E30" s="3">
        <v>25.184999999999999</v>
      </c>
      <c r="F30" s="3">
        <v>26.222999999999999</v>
      </c>
      <c r="G30" s="3">
        <v>54.866999999999997</v>
      </c>
      <c r="H30" s="3">
        <v>49.853999999999999</v>
      </c>
      <c r="I30" s="3">
        <v>96.186999999999998</v>
      </c>
      <c r="J30" s="3">
        <v>77.736000000000004</v>
      </c>
      <c r="K30" s="3">
        <v>-36.895000000000003</v>
      </c>
      <c r="L30" s="3">
        <v>85.942999999999998</v>
      </c>
      <c r="M30" s="3">
        <v>75.179000000000002</v>
      </c>
    </row>
    <row r="32" spans="3:13" x14ac:dyDescent="0.2">
      <c r="C32" s="3" t="s">
        <v>112</v>
      </c>
      <c r="D32" s="3">
        <v>5.0999999999999997E-2</v>
      </c>
      <c r="E32" s="3">
        <v>1.9E-2</v>
      </c>
      <c r="F32" s="3">
        <v>-0.20799999999999999</v>
      </c>
      <c r="G32" s="3">
        <v>-0.44600000000000001</v>
      </c>
      <c r="H32" s="3">
        <v>-0.34699999999999998</v>
      </c>
      <c r="I32" s="3">
        <v>-0.41099999999999998</v>
      </c>
      <c r="J32" s="3">
        <v>-6.0999999999999999E-2</v>
      </c>
      <c r="K32" s="3">
        <v>-0.21299999999999999</v>
      </c>
      <c r="L32" s="3">
        <v>-0.30399999999999999</v>
      </c>
      <c r="M32" s="3">
        <v>-0.36199999999999999</v>
      </c>
    </row>
    <row r="33" spans="3:13" x14ac:dyDescent="0.2">
      <c r="C33" s="3" t="s">
        <v>113</v>
      </c>
      <c r="D33" s="3">
        <v>25.712</v>
      </c>
      <c r="E33" s="3">
        <v>25.204000000000001</v>
      </c>
      <c r="F33" s="3">
        <v>26.015000000000001</v>
      </c>
      <c r="G33" s="3">
        <v>54.420999999999999</v>
      </c>
      <c r="H33" s="3">
        <v>49.506999999999998</v>
      </c>
      <c r="I33" s="3">
        <v>95.775999999999996</v>
      </c>
      <c r="J33" s="3">
        <v>77.674999999999997</v>
      </c>
      <c r="K33" s="3">
        <v>-37.107999999999997</v>
      </c>
      <c r="L33" s="3">
        <v>85.638999999999996</v>
      </c>
      <c r="M33" s="3">
        <v>74.816999999999993</v>
      </c>
    </row>
    <row r="35" spans="3:13" x14ac:dyDescent="0.2">
      <c r="C35" s="3" t="s">
        <v>114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115</v>
      </c>
      <c r="D36" s="3">
        <v>25.712</v>
      </c>
      <c r="E36" s="3">
        <v>25.204000000000001</v>
      </c>
      <c r="F36" s="3">
        <v>26.015000000000001</v>
      </c>
      <c r="G36" s="3">
        <v>54.420999999999999</v>
      </c>
      <c r="H36" s="3">
        <v>49.506999999999998</v>
      </c>
      <c r="I36" s="3">
        <v>95.775999999999996</v>
      </c>
      <c r="J36" s="3">
        <v>77.674999999999997</v>
      </c>
      <c r="K36" s="3">
        <v>-37.107999999999997</v>
      </c>
      <c r="L36" s="3">
        <v>85.638999999999996</v>
      </c>
      <c r="M36" s="3">
        <v>74.816999999999993</v>
      </c>
    </row>
    <row r="38" spans="3:13" x14ac:dyDescent="0.2">
      <c r="C38" s="3" t="s">
        <v>116</v>
      </c>
      <c r="D38" s="3">
        <v>1.34</v>
      </c>
      <c r="E38" s="3">
        <v>1.32</v>
      </c>
      <c r="F38" s="3">
        <v>1.36</v>
      </c>
      <c r="G38" s="3">
        <v>2.73</v>
      </c>
      <c r="H38" s="3">
        <v>2.3199999999999998</v>
      </c>
      <c r="I38" s="3">
        <v>3.95</v>
      </c>
      <c r="J38" s="3">
        <v>3.09</v>
      </c>
      <c r="K38" s="3">
        <v>-1.5</v>
      </c>
      <c r="L38" s="3">
        <v>3.47</v>
      </c>
      <c r="M38" s="3">
        <v>3.06</v>
      </c>
    </row>
    <row r="39" spans="3:13" x14ac:dyDescent="0.2">
      <c r="C39" s="3" t="s">
        <v>117</v>
      </c>
      <c r="D39" s="3">
        <v>1.34</v>
      </c>
      <c r="E39" s="3">
        <v>1.32</v>
      </c>
      <c r="F39" s="3">
        <v>1.36</v>
      </c>
      <c r="G39" s="3">
        <v>2.73</v>
      </c>
      <c r="H39" s="3">
        <v>2.3199999999999998</v>
      </c>
      <c r="I39" s="3">
        <v>3.95</v>
      </c>
      <c r="J39" s="3">
        <v>3.08</v>
      </c>
      <c r="K39" s="3">
        <v>-1.5</v>
      </c>
      <c r="L39" s="3">
        <v>3.46</v>
      </c>
      <c r="M39" s="3">
        <v>3.06</v>
      </c>
    </row>
    <row r="40" spans="3:13" x14ac:dyDescent="0.2">
      <c r="C40" s="3" t="s">
        <v>118</v>
      </c>
      <c r="D40" s="3">
        <v>19.120999999999999</v>
      </c>
      <c r="E40" s="3">
        <v>19.120999999999999</v>
      </c>
      <c r="F40" s="3">
        <v>19.120999999999999</v>
      </c>
      <c r="G40" s="3">
        <v>19.908999999999999</v>
      </c>
      <c r="H40" s="3">
        <v>21.373999999999999</v>
      </c>
      <c r="I40" s="3">
        <v>24.228000000000002</v>
      </c>
      <c r="J40" s="3">
        <v>25.145</v>
      </c>
      <c r="K40" s="3">
        <v>24.754999999999999</v>
      </c>
      <c r="L40" s="3">
        <v>24.704999999999998</v>
      </c>
      <c r="M40" s="3">
        <v>24.44</v>
      </c>
    </row>
    <row r="41" spans="3:13" x14ac:dyDescent="0.2">
      <c r="C41" s="3" t="s">
        <v>119</v>
      </c>
      <c r="D41" s="3">
        <v>19.120999999999999</v>
      </c>
      <c r="E41" s="3">
        <v>19.120999999999999</v>
      </c>
      <c r="F41" s="3">
        <v>19.120999999999999</v>
      </c>
      <c r="G41" s="3">
        <v>19.908999999999999</v>
      </c>
      <c r="H41" s="3">
        <v>21.373999999999999</v>
      </c>
      <c r="I41" s="3">
        <v>24.273</v>
      </c>
      <c r="J41" s="3">
        <v>25.186</v>
      </c>
      <c r="K41" s="3">
        <v>24.754999999999999</v>
      </c>
      <c r="L41" s="3">
        <v>24.745000000000001</v>
      </c>
      <c r="M41" s="3">
        <v>24.466000000000001</v>
      </c>
    </row>
    <row r="43" spans="3:13" x14ac:dyDescent="0.2">
      <c r="C43" s="3" t="s">
        <v>120</v>
      </c>
      <c r="D43" s="3">
        <v>39.234999999999999</v>
      </c>
      <c r="E43" s="3">
        <v>42.658999999999999</v>
      </c>
      <c r="F43" s="3">
        <v>50.682000000000002</v>
      </c>
      <c r="G43" s="3">
        <v>66.882999999999996</v>
      </c>
      <c r="H43" s="3">
        <v>93.805000000000007</v>
      </c>
      <c r="I43" s="3">
        <v>124.851</v>
      </c>
      <c r="J43" s="3">
        <v>147.39500000000001</v>
      </c>
      <c r="K43" s="3">
        <v>124.967</v>
      </c>
      <c r="L43" s="3">
        <v>156.828</v>
      </c>
      <c r="M43" s="3">
        <v>166.50899999999999</v>
      </c>
    </row>
    <row r="44" spans="3:13" x14ac:dyDescent="0.2">
      <c r="C44" s="3" t="s">
        <v>121</v>
      </c>
      <c r="D44" s="3">
        <v>33.904000000000003</v>
      </c>
      <c r="E44" s="3">
        <v>35.582999999999998</v>
      </c>
      <c r="F44" s="3">
        <v>42.402999999999999</v>
      </c>
      <c r="G44" s="3">
        <v>54.039000000000001</v>
      </c>
      <c r="H44" s="3">
        <v>70.903000000000006</v>
      </c>
      <c r="I44" s="3">
        <v>97.346999999999994</v>
      </c>
      <c r="J44" s="3">
        <v>114.187</v>
      </c>
      <c r="K44" s="3">
        <v>89.436999999999998</v>
      </c>
      <c r="L44" s="3">
        <v>124.715</v>
      </c>
      <c r="M44" s="3">
        <v>131.06100000000001</v>
      </c>
    </row>
    <row r="46" spans="3:13" x14ac:dyDescent="0.2">
      <c r="C46" s="3" t="s">
        <v>122</v>
      </c>
      <c r="D46" s="3">
        <v>101.36</v>
      </c>
      <c r="E46" s="3">
        <v>115.17700000000001</v>
      </c>
      <c r="F46" s="3">
        <v>145.203</v>
      </c>
      <c r="G46" s="3">
        <v>191.27500000000001</v>
      </c>
      <c r="H46" s="3">
        <v>276.08300000000003</v>
      </c>
      <c r="I46" s="3">
        <v>412.346</v>
      </c>
      <c r="J46" s="3">
        <v>550.94200000000001</v>
      </c>
      <c r="K46" s="3">
        <v>511.11700000000002</v>
      </c>
      <c r="L46" s="3">
        <v>551.90300000000002</v>
      </c>
      <c r="M46" s="3">
        <v>716.52200000000005</v>
      </c>
    </row>
    <row r="47" spans="3:13" x14ac:dyDescent="0.2">
      <c r="C47" s="3" t="s">
        <v>123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124</v>
      </c>
      <c r="D48" s="3">
        <v>33.904000000000003</v>
      </c>
      <c r="E48" s="3">
        <v>35.582999999999998</v>
      </c>
      <c r="F48" s="3">
        <v>42.402999999999999</v>
      </c>
      <c r="G48" s="3">
        <v>54.039000000000001</v>
      </c>
      <c r="H48" s="3">
        <v>70.903000000000006</v>
      </c>
      <c r="I48" s="3">
        <v>97.346999999999994</v>
      </c>
      <c r="J48" s="3">
        <v>114.187</v>
      </c>
      <c r="K48" s="3">
        <v>89.436999999999998</v>
      </c>
      <c r="L48" s="3">
        <v>124.715</v>
      </c>
      <c r="M48" s="3">
        <v>131.06100000000001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249B-380A-4ED1-9FDA-8572100292F4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125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113</v>
      </c>
      <c r="D12" s="3">
        <v>25.712</v>
      </c>
      <c r="E12" s="3">
        <v>25.204000000000001</v>
      </c>
      <c r="F12" s="3">
        <v>26.015000000000001</v>
      </c>
      <c r="G12" s="3">
        <v>54.420999999999999</v>
      </c>
      <c r="H12" s="3">
        <v>49.506999999999998</v>
      </c>
      <c r="I12" s="3">
        <v>95.775999999999996</v>
      </c>
      <c r="J12" s="3">
        <v>77.674999999999997</v>
      </c>
      <c r="K12" s="3">
        <v>-37.107999999999997</v>
      </c>
      <c r="L12" s="3">
        <v>85.638999999999996</v>
      </c>
      <c r="M12" s="3">
        <v>74.816999999999993</v>
      </c>
    </row>
    <row r="13" spans="3:13" x14ac:dyDescent="0.2">
      <c r="C13" s="3" t="s">
        <v>126</v>
      </c>
      <c r="D13" s="3">
        <v>5.3310000000000004</v>
      </c>
      <c r="E13" s="3">
        <v>7.0759999999999996</v>
      </c>
      <c r="F13" s="3">
        <v>8.2789999999999999</v>
      </c>
      <c r="G13" s="3">
        <v>12.843999999999999</v>
      </c>
      <c r="H13" s="3">
        <v>22.902000000000001</v>
      </c>
      <c r="I13" s="3">
        <v>27.504000000000001</v>
      </c>
      <c r="J13" s="3">
        <v>33.207999999999998</v>
      </c>
      <c r="K13" s="3">
        <v>47.874000000000002</v>
      </c>
      <c r="L13" s="3">
        <v>44.616</v>
      </c>
      <c r="M13" s="3">
        <v>51.021000000000001</v>
      </c>
    </row>
    <row r="14" spans="3:13" x14ac:dyDescent="0.2">
      <c r="C14" s="3" t="s">
        <v>127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128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0.40100000000000002</v>
      </c>
      <c r="I15" s="3">
        <v>0.65900000000000003</v>
      </c>
      <c r="J15" s="3">
        <v>0.65700000000000003</v>
      </c>
      <c r="K15" s="3">
        <v>0.96299999999999997</v>
      </c>
      <c r="L15" s="3">
        <v>0.92400000000000004</v>
      </c>
      <c r="M15" s="3">
        <v>1.1200000000000001</v>
      </c>
    </row>
    <row r="16" spans="3:13" x14ac:dyDescent="0.2">
      <c r="C16" s="3" t="s">
        <v>129</v>
      </c>
      <c r="D16" s="3">
        <v>-0.99099999999999999</v>
      </c>
      <c r="E16" s="3">
        <v>-1.927</v>
      </c>
      <c r="F16" s="3">
        <v>-1.925</v>
      </c>
      <c r="G16" s="3">
        <v>-4.47</v>
      </c>
      <c r="H16" s="3">
        <v>1.2490000000000001</v>
      </c>
      <c r="I16" s="3">
        <v>-3.738</v>
      </c>
      <c r="J16" s="3">
        <v>-10.381</v>
      </c>
      <c r="K16" s="3">
        <v>7.9409999999999998</v>
      </c>
      <c r="L16" s="3">
        <v>-3.746</v>
      </c>
      <c r="M16" s="3">
        <v>-10.186999999999999</v>
      </c>
    </row>
    <row r="17" spans="3:13" x14ac:dyDescent="0.2">
      <c r="C17" s="3" t="s">
        <v>130</v>
      </c>
      <c r="D17" s="3">
        <v>-0.30099999999999999</v>
      </c>
      <c r="E17" s="3">
        <v>1.4999999999999999E-2</v>
      </c>
      <c r="F17" s="3">
        <v>0.27500000000000002</v>
      </c>
      <c r="G17" s="3">
        <v>-0.54</v>
      </c>
      <c r="H17" s="3">
        <v>7.9000000000000001E-2</v>
      </c>
      <c r="I17" s="3">
        <v>1.4259999999999999</v>
      </c>
      <c r="J17" s="3">
        <v>1.073</v>
      </c>
      <c r="K17" s="3">
        <v>-1.9730000000000001</v>
      </c>
      <c r="L17" s="3">
        <v>-1.3660000000000001</v>
      </c>
      <c r="M17" s="3">
        <v>-2.0489999999999999</v>
      </c>
    </row>
    <row r="18" spans="3:13" x14ac:dyDescent="0.2">
      <c r="C18" s="3" t="s">
        <v>131</v>
      </c>
      <c r="D18" s="3">
        <v>-0.52400000000000002</v>
      </c>
      <c r="E18" s="3">
        <v>1.1639999999999999</v>
      </c>
      <c r="F18" s="3">
        <v>1.411</v>
      </c>
      <c r="G18" s="3">
        <v>3.403</v>
      </c>
      <c r="H18" s="3">
        <v>-0.32500000000000001</v>
      </c>
      <c r="I18" s="3">
        <v>-2.7280000000000002</v>
      </c>
      <c r="J18" s="3">
        <v>-6.8719999999999999</v>
      </c>
      <c r="K18" s="3">
        <v>-5.95</v>
      </c>
      <c r="L18" s="3">
        <v>-2.133</v>
      </c>
      <c r="M18" s="3">
        <v>-5.5869999999999997</v>
      </c>
    </row>
    <row r="19" spans="3:13" x14ac:dyDescent="0.2">
      <c r="C19" s="3" t="s">
        <v>132</v>
      </c>
      <c r="D19" s="3">
        <v>-2.706</v>
      </c>
      <c r="E19" s="3">
        <v>1.427</v>
      </c>
      <c r="F19" s="3">
        <v>17.181999999999999</v>
      </c>
      <c r="G19" s="3">
        <v>-13.928000000000001</v>
      </c>
      <c r="H19" s="3">
        <v>19.718</v>
      </c>
      <c r="I19" s="3">
        <v>-21.018999999999998</v>
      </c>
      <c r="J19" s="3">
        <v>17.591000000000001</v>
      </c>
      <c r="K19" s="3">
        <v>121.905</v>
      </c>
      <c r="L19" s="3">
        <v>15.365</v>
      </c>
      <c r="M19" s="3">
        <v>33.661999999999999</v>
      </c>
    </row>
    <row r="20" spans="3:13" x14ac:dyDescent="0.2">
      <c r="C20" s="3" t="s">
        <v>133</v>
      </c>
      <c r="D20" s="3">
        <v>26.521000000000001</v>
      </c>
      <c r="E20" s="3">
        <v>32.959000000000003</v>
      </c>
      <c r="F20" s="3">
        <v>51.237000000000002</v>
      </c>
      <c r="G20" s="3">
        <v>51.73</v>
      </c>
      <c r="H20" s="3">
        <v>93.531000000000006</v>
      </c>
      <c r="I20" s="3">
        <v>97.88</v>
      </c>
      <c r="J20" s="3">
        <v>112.95099999999999</v>
      </c>
      <c r="K20" s="3">
        <v>133.65199999999999</v>
      </c>
      <c r="L20" s="3">
        <v>139.29900000000001</v>
      </c>
      <c r="M20" s="3">
        <v>142.797</v>
      </c>
    </row>
    <row r="22" spans="3:13" x14ac:dyDescent="0.2">
      <c r="C22" s="3" t="s">
        <v>134</v>
      </c>
      <c r="D22" s="3">
        <v>-0.83799999999999997</v>
      </c>
      <c r="E22" s="3">
        <v>-0.61</v>
      </c>
      <c r="F22" s="3">
        <v>-3.4260000000000002</v>
      </c>
      <c r="G22" s="3">
        <v>-2.7890000000000001</v>
      </c>
      <c r="H22" s="3">
        <v>-2.8149999999999999</v>
      </c>
      <c r="I22" s="3">
        <v>-6.5439999999999996</v>
      </c>
      <c r="J22" s="3">
        <v>-5.1660000000000004</v>
      </c>
      <c r="K22" s="3">
        <v>-4.1970000000000001</v>
      </c>
      <c r="L22" s="3">
        <v>-6.4390000000000001</v>
      </c>
      <c r="M22" s="3">
        <v>-8.67</v>
      </c>
    </row>
    <row r="23" spans="3:13" x14ac:dyDescent="0.2">
      <c r="C23" s="3" t="s">
        <v>135</v>
      </c>
      <c r="D23" s="3">
        <v>-56.469000000000001</v>
      </c>
      <c r="E23" s="3">
        <v>-25.4</v>
      </c>
      <c r="F23" s="3">
        <v>-8.3789999999999996</v>
      </c>
      <c r="G23" s="3">
        <v>-249.01300000000001</v>
      </c>
      <c r="H23" s="3">
        <v>-23.939</v>
      </c>
      <c r="I23" s="3">
        <v>-118.59099999999999</v>
      </c>
      <c r="J23" s="3">
        <v>-329.63900000000001</v>
      </c>
      <c r="K23" s="3" t="s">
        <v>3</v>
      </c>
      <c r="L23" s="3" t="s">
        <v>3</v>
      </c>
      <c r="M23" s="3">
        <v>-246.893</v>
      </c>
    </row>
    <row r="24" spans="3:13" x14ac:dyDescent="0.2">
      <c r="C24" s="3" t="s">
        <v>136</v>
      </c>
      <c r="D24" s="3">
        <v>0.57799999999999996</v>
      </c>
      <c r="E24" s="3">
        <v>1.7869999999999999</v>
      </c>
      <c r="F24" s="3">
        <v>4.8049999999999997</v>
      </c>
      <c r="G24" s="3">
        <v>11.259</v>
      </c>
      <c r="H24" s="3">
        <v>3.3050000000000002</v>
      </c>
      <c r="I24" s="3">
        <v>1.262</v>
      </c>
      <c r="J24" s="3">
        <v>9.1530000000000005</v>
      </c>
      <c r="K24" s="3">
        <v>-7.9080000000000004</v>
      </c>
      <c r="L24" s="3">
        <v>13.51</v>
      </c>
      <c r="M24" s="3">
        <v>-2.8570000000000002</v>
      </c>
    </row>
    <row r="25" spans="3:13" x14ac:dyDescent="0.2">
      <c r="C25" s="3" t="s">
        <v>137</v>
      </c>
      <c r="D25" s="3">
        <v>-56.728999999999999</v>
      </c>
      <c r="E25" s="3">
        <v>-24.222999999999999</v>
      </c>
      <c r="F25" s="3">
        <v>-7</v>
      </c>
      <c r="G25" s="3">
        <v>-240.54300000000001</v>
      </c>
      <c r="H25" s="3">
        <v>-23.449000000000002</v>
      </c>
      <c r="I25" s="3">
        <v>-123.873</v>
      </c>
      <c r="J25" s="3">
        <v>-325.65199999999999</v>
      </c>
      <c r="K25" s="3">
        <v>-12.105</v>
      </c>
      <c r="L25" s="3">
        <v>7.0709999999999997</v>
      </c>
      <c r="M25" s="3">
        <v>-258.42</v>
      </c>
    </row>
    <row r="27" spans="3:13" x14ac:dyDescent="0.2">
      <c r="C27" s="3" t="s">
        <v>138</v>
      </c>
      <c r="D27" s="3">
        <v>-5.3540000000000001</v>
      </c>
      <c r="E27" s="3">
        <v>-6.5010000000000003</v>
      </c>
      <c r="F27" s="3">
        <v>-7.6479999999999997</v>
      </c>
      <c r="G27" s="3">
        <v>-9.3140000000000001</v>
      </c>
      <c r="H27" s="3">
        <v>-9.8320000000000007</v>
      </c>
      <c r="I27" s="3">
        <v>-14.53</v>
      </c>
      <c r="J27" s="3">
        <v>-16.713000000000001</v>
      </c>
      <c r="K27" s="3">
        <v>-4.633</v>
      </c>
      <c r="L27" s="3">
        <v>-9.141</v>
      </c>
      <c r="M27" s="3">
        <v>-20.518000000000001</v>
      </c>
    </row>
    <row r="28" spans="3:13" x14ac:dyDescent="0.2">
      <c r="C28" s="3" t="s">
        <v>139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140</v>
      </c>
      <c r="D29" s="3" t="s">
        <v>3</v>
      </c>
      <c r="E29" s="3" t="s">
        <v>3</v>
      </c>
      <c r="F29" s="3" t="s">
        <v>3</v>
      </c>
      <c r="G29" s="3">
        <v>245.80799999999999</v>
      </c>
      <c r="H29" s="3">
        <v>13</v>
      </c>
      <c r="I29" s="3">
        <v>134.80500000000001</v>
      </c>
      <c r="J29" s="3">
        <v>327.399</v>
      </c>
      <c r="K29" s="3">
        <v>20</v>
      </c>
      <c r="L29" s="3" t="s">
        <v>3</v>
      </c>
      <c r="M29" s="3">
        <v>275.62599999999998</v>
      </c>
    </row>
    <row r="30" spans="3:13" x14ac:dyDescent="0.2">
      <c r="C30" s="3" t="s">
        <v>141</v>
      </c>
      <c r="D30" s="3">
        <v>-3.677</v>
      </c>
      <c r="E30" s="3">
        <v>-1.655</v>
      </c>
      <c r="F30" s="3">
        <v>-4.4109999999999996</v>
      </c>
      <c r="G30" s="3">
        <v>-55.965000000000003</v>
      </c>
      <c r="H30" s="3">
        <v>-48.451999999999998</v>
      </c>
      <c r="I30" s="3">
        <v>-117.18</v>
      </c>
      <c r="J30" s="3">
        <v>-73.852000000000004</v>
      </c>
      <c r="K30" s="3">
        <v>-122.163</v>
      </c>
      <c r="L30" s="3">
        <v>-117.592</v>
      </c>
      <c r="M30" s="3">
        <v>-132.97399999999999</v>
      </c>
    </row>
    <row r="31" spans="3:13" x14ac:dyDescent="0.2">
      <c r="C31" s="3" t="s">
        <v>142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>
        <v>-5.2270000000000003</v>
      </c>
      <c r="K31" s="3">
        <v>-18.866</v>
      </c>
      <c r="L31" s="3">
        <v>-2.1840000000000002</v>
      </c>
      <c r="M31" s="3">
        <v>-14.618</v>
      </c>
    </row>
    <row r="32" spans="3:13" x14ac:dyDescent="0.2">
      <c r="C32" s="3" t="s">
        <v>143</v>
      </c>
      <c r="D32" s="3">
        <v>11.939</v>
      </c>
      <c r="E32" s="3">
        <v>-5.0000000000000001E-3</v>
      </c>
      <c r="F32" s="3">
        <v>-5.49</v>
      </c>
      <c r="G32" s="3">
        <v>-9.0990000000000002</v>
      </c>
      <c r="H32" s="3">
        <v>-0.56599999999999995</v>
      </c>
      <c r="I32" s="3">
        <v>-1.544</v>
      </c>
      <c r="J32" s="3">
        <v>-1.6870000000000001</v>
      </c>
      <c r="K32" s="3">
        <v>-0.71099999999999997</v>
      </c>
      <c r="L32" s="3">
        <v>-0.66500000000000004</v>
      </c>
      <c r="M32" s="3">
        <v>-2.2200000000000002</v>
      </c>
    </row>
    <row r="33" spans="3:13" x14ac:dyDescent="0.2">
      <c r="C33" s="3" t="s">
        <v>144</v>
      </c>
      <c r="D33" s="3">
        <v>2.9079999999999999</v>
      </c>
      <c r="E33" s="3">
        <v>-8.1609999999999996</v>
      </c>
      <c r="F33" s="3">
        <v>-17.548999999999999</v>
      </c>
      <c r="G33" s="3">
        <v>171.43</v>
      </c>
      <c r="H33" s="3">
        <v>-45.85</v>
      </c>
      <c r="I33" s="3">
        <v>1.5509999999999999</v>
      </c>
      <c r="J33" s="3">
        <v>229.92</v>
      </c>
      <c r="K33" s="3">
        <v>-126.373</v>
      </c>
      <c r="L33" s="3">
        <v>-129.58199999999999</v>
      </c>
      <c r="M33" s="3">
        <v>105.29600000000001</v>
      </c>
    </row>
    <row r="35" spans="3:13" x14ac:dyDescent="0.2">
      <c r="C35" s="3" t="s">
        <v>145</v>
      </c>
      <c r="D35" s="3">
        <v>33.036000000000001</v>
      </c>
      <c r="E35" s="3">
        <v>6.1360000000000001</v>
      </c>
      <c r="F35" s="3">
        <v>6.7009999999999996</v>
      </c>
      <c r="G35" s="3">
        <v>33.417000000000002</v>
      </c>
      <c r="H35" s="3">
        <v>36.26</v>
      </c>
      <c r="I35" s="3">
        <v>56.453000000000003</v>
      </c>
      <c r="J35" s="3">
        <v>32.304000000000002</v>
      </c>
      <c r="K35" s="3">
        <v>50.737000000000002</v>
      </c>
      <c r="L35" s="3">
        <v>44.302</v>
      </c>
      <c r="M35" s="3">
        <v>61.231000000000002</v>
      </c>
    </row>
    <row r="36" spans="3:13" x14ac:dyDescent="0.2">
      <c r="C36" s="3" t="s">
        <v>146</v>
      </c>
      <c r="D36" s="3" t="s">
        <v>3</v>
      </c>
      <c r="E36" s="3" t="s">
        <v>3</v>
      </c>
      <c r="F36" s="3" t="s">
        <v>3</v>
      </c>
      <c r="G36" s="3" t="s">
        <v>3</v>
      </c>
      <c r="H36" s="3">
        <v>-4.0389999999999997</v>
      </c>
      <c r="I36" s="3">
        <v>0.29299999999999998</v>
      </c>
      <c r="J36" s="3">
        <v>1.214</v>
      </c>
      <c r="K36" s="3">
        <v>-1.609</v>
      </c>
      <c r="L36" s="3">
        <v>0.14099999999999999</v>
      </c>
      <c r="M36" s="3">
        <v>8.5749999999999993</v>
      </c>
    </row>
    <row r="37" spans="3:13" x14ac:dyDescent="0.2">
      <c r="C37" s="3" t="s">
        <v>147</v>
      </c>
      <c r="D37" s="3">
        <v>-26.9</v>
      </c>
      <c r="E37" s="3">
        <v>0.56499999999999995</v>
      </c>
      <c r="F37" s="3">
        <v>26.716000000000001</v>
      </c>
      <c r="G37" s="3">
        <v>2.843</v>
      </c>
      <c r="H37" s="3">
        <v>24.231999999999999</v>
      </c>
      <c r="I37" s="3">
        <v>-24.442</v>
      </c>
      <c r="J37" s="3">
        <v>17.219000000000001</v>
      </c>
      <c r="K37" s="3">
        <v>-4.8259999999999996</v>
      </c>
      <c r="L37" s="3">
        <v>16.788</v>
      </c>
      <c r="M37" s="3">
        <v>-10.327</v>
      </c>
    </row>
    <row r="38" spans="3:13" x14ac:dyDescent="0.2">
      <c r="C38" s="3" t="s">
        <v>148</v>
      </c>
      <c r="D38" s="3">
        <v>6.1360000000000001</v>
      </c>
      <c r="E38" s="3">
        <v>6.7009999999999996</v>
      </c>
      <c r="F38" s="3">
        <v>33.417000000000002</v>
      </c>
      <c r="G38" s="3">
        <v>36.26</v>
      </c>
      <c r="H38" s="3">
        <v>56.453000000000003</v>
      </c>
      <c r="I38" s="3">
        <v>32.304000000000002</v>
      </c>
      <c r="J38" s="3">
        <v>50.737000000000002</v>
      </c>
      <c r="K38" s="3">
        <v>44.302</v>
      </c>
      <c r="L38" s="3">
        <v>61.231000000000002</v>
      </c>
      <c r="M38" s="3">
        <v>59.478999999999999</v>
      </c>
    </row>
    <row r="40" spans="3:13" x14ac:dyDescent="0.2">
      <c r="C40" s="3" t="s">
        <v>149</v>
      </c>
      <c r="D40" s="3">
        <v>25.683</v>
      </c>
      <c r="E40" s="3">
        <v>32.348999999999997</v>
      </c>
      <c r="F40" s="3">
        <v>47.811</v>
      </c>
      <c r="G40" s="3">
        <v>48.941000000000003</v>
      </c>
      <c r="H40" s="3">
        <v>90.715999999999994</v>
      </c>
      <c r="I40" s="3">
        <v>91.335999999999999</v>
      </c>
      <c r="J40" s="3">
        <v>107.785</v>
      </c>
      <c r="K40" s="3">
        <v>129.45500000000001</v>
      </c>
      <c r="L40" s="3">
        <v>132.86000000000001</v>
      </c>
      <c r="M40" s="3">
        <v>134.12700000000001</v>
      </c>
    </row>
    <row r="41" spans="3:13" x14ac:dyDescent="0.2">
      <c r="C41" s="3" t="s">
        <v>150</v>
      </c>
      <c r="D41" s="3">
        <v>0.113</v>
      </c>
      <c r="E41" s="3">
        <v>0.16200000000000001</v>
      </c>
      <c r="F41" s="3">
        <v>0.188</v>
      </c>
      <c r="G41" s="3">
        <v>2.7749999999999999</v>
      </c>
      <c r="H41" s="3">
        <v>7.6459999999999999</v>
      </c>
      <c r="I41" s="3">
        <v>9.4480000000000004</v>
      </c>
      <c r="J41" s="3">
        <v>15.404999999999999</v>
      </c>
      <c r="K41" s="3">
        <v>15.832000000000001</v>
      </c>
      <c r="L41" s="3">
        <v>10.079000000000001</v>
      </c>
      <c r="M41" s="3">
        <v>11.781000000000001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B143-1E6F-46D9-B55C-E5BAFAF609EE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151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152</v>
      </c>
      <c r="D12" s="3">
        <v>31.5</v>
      </c>
      <c r="E12" s="3">
        <v>34.950000000000003</v>
      </c>
      <c r="F12" s="3">
        <v>31.47</v>
      </c>
      <c r="G12" s="3">
        <v>50.16</v>
      </c>
      <c r="H12" s="3">
        <v>52.24</v>
      </c>
      <c r="I12" s="3">
        <v>65.58</v>
      </c>
      <c r="J12" s="3">
        <v>55.92</v>
      </c>
      <c r="K12" s="3">
        <v>51.65</v>
      </c>
      <c r="L12" s="3">
        <v>55.19</v>
      </c>
      <c r="M12" s="3">
        <v>61.25</v>
      </c>
    </row>
    <row r="13" spans="3:13" ht="12.75" x14ac:dyDescent="0.2">
      <c r="C13" s="3" t="s">
        <v>153</v>
      </c>
      <c r="D13" s="3">
        <v>602.298</v>
      </c>
      <c r="E13" s="3">
        <v>668.26400000000001</v>
      </c>
      <c r="F13" s="3">
        <v>601.72400000000005</v>
      </c>
      <c r="G13" s="3" t="s">
        <v>154</v>
      </c>
      <c r="H13" s="3" t="s">
        <v>155</v>
      </c>
      <c r="I13" s="3" t="s">
        <v>156</v>
      </c>
      <c r="J13" s="3" t="s">
        <v>157</v>
      </c>
      <c r="K13" s="3" t="s">
        <v>158</v>
      </c>
      <c r="L13" s="3" t="s">
        <v>159</v>
      </c>
      <c r="M13" s="3" t="s">
        <v>160</v>
      </c>
    </row>
    <row r="14" spans="3:13" ht="12.75" x14ac:dyDescent="0.2"/>
    <row r="15" spans="3:13" ht="12.75" x14ac:dyDescent="0.2">
      <c r="C15" s="3" t="s">
        <v>161</v>
      </c>
      <c r="D15" s="3">
        <v>564.404</v>
      </c>
      <c r="E15" s="3">
        <v>678.75699999999995</v>
      </c>
      <c r="F15" s="3">
        <v>592.74699999999996</v>
      </c>
      <c r="G15" s="3" t="s">
        <v>162</v>
      </c>
      <c r="H15" s="3" t="s">
        <v>163</v>
      </c>
      <c r="I15" s="3" t="s">
        <v>164</v>
      </c>
      <c r="J15" s="3" t="s">
        <v>165</v>
      </c>
      <c r="K15" s="3" t="s">
        <v>166</v>
      </c>
      <c r="L15" s="3" t="s">
        <v>167</v>
      </c>
      <c r="M15" s="3" t="s">
        <v>168</v>
      </c>
    </row>
    <row r="16" spans="3:13" ht="12.75" x14ac:dyDescent="0.2">
      <c r="C16" s="3" t="s">
        <v>169</v>
      </c>
      <c r="D16" s="3">
        <v>564.404</v>
      </c>
      <c r="E16" s="3">
        <v>678.75699999999995</v>
      </c>
      <c r="F16" s="3">
        <v>592.74699999999996</v>
      </c>
      <c r="G16" s="3" t="s">
        <v>162</v>
      </c>
      <c r="H16" s="3" t="s">
        <v>163</v>
      </c>
      <c r="I16" s="3" t="s">
        <v>164</v>
      </c>
      <c r="J16" s="3" t="s">
        <v>165</v>
      </c>
      <c r="K16" s="3" t="s">
        <v>166</v>
      </c>
      <c r="L16" s="3" t="s">
        <v>167</v>
      </c>
      <c r="M16" s="3" t="s">
        <v>168</v>
      </c>
    </row>
    <row r="17" spans="3:13" ht="12.75" x14ac:dyDescent="0.2">
      <c r="C17" s="3" t="s">
        <v>170</v>
      </c>
      <c r="D17" s="3" t="s">
        <v>171</v>
      </c>
      <c r="E17" s="3" t="s">
        <v>172</v>
      </c>
      <c r="F17" s="3" t="s">
        <v>173</v>
      </c>
      <c r="G17" s="3" t="s">
        <v>174</v>
      </c>
      <c r="H17" s="3" t="s">
        <v>175</v>
      </c>
      <c r="I17" s="3" t="s">
        <v>176</v>
      </c>
      <c r="J17" s="3" t="s">
        <v>177</v>
      </c>
      <c r="K17" s="3" t="s">
        <v>176</v>
      </c>
      <c r="L17" s="3" t="s">
        <v>178</v>
      </c>
      <c r="M17" s="3" t="s">
        <v>179</v>
      </c>
    </row>
    <row r="18" spans="3:13" ht="12.75" x14ac:dyDescent="0.2">
      <c r="C18" s="3" t="s">
        <v>180</v>
      </c>
      <c r="D18" s="3" t="s">
        <v>181</v>
      </c>
      <c r="E18" s="3" t="s">
        <v>182</v>
      </c>
      <c r="F18" s="3" t="s">
        <v>183</v>
      </c>
      <c r="G18" s="3" t="s">
        <v>184</v>
      </c>
      <c r="H18" s="3" t="s">
        <v>185</v>
      </c>
      <c r="I18" s="3" t="s">
        <v>186</v>
      </c>
      <c r="J18" s="3" t="s">
        <v>187</v>
      </c>
      <c r="K18" s="3" t="s">
        <v>188</v>
      </c>
      <c r="L18" s="3" t="s">
        <v>189</v>
      </c>
      <c r="M18" s="3" t="s">
        <v>190</v>
      </c>
    </row>
    <row r="19" spans="3:13" ht="12.75" x14ac:dyDescent="0.2">
      <c r="C19" s="3" t="s">
        <v>191</v>
      </c>
      <c r="D19" s="3" t="s">
        <v>192</v>
      </c>
      <c r="E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  <c r="J19" s="3" t="s">
        <v>171</v>
      </c>
      <c r="K19" s="3" t="s">
        <v>197</v>
      </c>
      <c r="L19" s="3" t="s">
        <v>198</v>
      </c>
      <c r="M19" s="3" t="s">
        <v>177</v>
      </c>
    </row>
    <row r="20" spans="3:13" ht="12.75" x14ac:dyDescent="0.2">
      <c r="C20" s="3" t="s">
        <v>199</v>
      </c>
      <c r="D20" s="3" t="s">
        <v>200</v>
      </c>
      <c r="E20" s="3" t="s">
        <v>201</v>
      </c>
      <c r="F20" s="3" t="s">
        <v>202</v>
      </c>
      <c r="G20" s="3" t="s">
        <v>203</v>
      </c>
      <c r="H20" s="3" t="s">
        <v>204</v>
      </c>
      <c r="I20" s="3" t="s">
        <v>205</v>
      </c>
      <c r="J20" s="3" t="s">
        <v>182</v>
      </c>
      <c r="K20" s="3" t="s">
        <v>206</v>
      </c>
      <c r="L20" s="3" t="s">
        <v>207</v>
      </c>
      <c r="M20" s="3" t="s">
        <v>208</v>
      </c>
    </row>
    <row r="21" spans="3:13" ht="12.75" x14ac:dyDescent="0.2">
      <c r="C21" s="3" t="s">
        <v>209</v>
      </c>
      <c r="D21" s="3" t="s">
        <v>210</v>
      </c>
      <c r="E21" s="3" t="s">
        <v>211</v>
      </c>
      <c r="F21" s="3" t="s">
        <v>212</v>
      </c>
      <c r="G21" s="3" t="s">
        <v>213</v>
      </c>
      <c r="H21" s="3" t="s">
        <v>213</v>
      </c>
      <c r="I21" s="3" t="s">
        <v>214</v>
      </c>
      <c r="J21" s="3" t="s">
        <v>215</v>
      </c>
      <c r="K21" s="3" t="s">
        <v>216</v>
      </c>
      <c r="L21" s="3" t="s">
        <v>217</v>
      </c>
      <c r="M21" s="3" t="s">
        <v>217</v>
      </c>
    </row>
    <row r="22" spans="3:13" ht="12.75" x14ac:dyDescent="0.2">
      <c r="C22" s="3" t="s">
        <v>218</v>
      </c>
      <c r="D22" s="3" t="s">
        <v>219</v>
      </c>
      <c r="E22" s="3" t="s">
        <v>220</v>
      </c>
      <c r="F22" s="3" t="s">
        <v>210</v>
      </c>
      <c r="G22" s="3" t="s">
        <v>221</v>
      </c>
      <c r="H22" s="3" t="s">
        <v>222</v>
      </c>
      <c r="I22" s="3" t="s">
        <v>223</v>
      </c>
      <c r="J22" s="3" t="s">
        <v>224</v>
      </c>
      <c r="K22" s="3" t="s">
        <v>211</v>
      </c>
      <c r="L22" s="3" t="s">
        <v>225</v>
      </c>
      <c r="M22" s="3" t="s">
        <v>226</v>
      </c>
    </row>
    <row r="23" spans="3:13" ht="12.75" x14ac:dyDescent="0.2"/>
    <row r="24" spans="3:13" ht="12.75" x14ac:dyDescent="0.2">
      <c r="C24" s="3" t="s">
        <v>227</v>
      </c>
      <c r="D24" s="3" t="s">
        <v>228</v>
      </c>
      <c r="E24" s="3" t="s">
        <v>229</v>
      </c>
      <c r="F24" s="3" t="s">
        <v>230</v>
      </c>
      <c r="G24" s="3" t="s">
        <v>231</v>
      </c>
      <c r="H24" s="3" t="s">
        <v>232</v>
      </c>
      <c r="I24" s="3" t="s">
        <v>197</v>
      </c>
      <c r="J24" s="3" t="s">
        <v>233</v>
      </c>
      <c r="K24" s="3" t="s">
        <v>234</v>
      </c>
      <c r="L24" s="3" t="s">
        <v>235</v>
      </c>
      <c r="M24" s="3" t="s">
        <v>197</v>
      </c>
    </row>
    <row r="25" spans="3:13" ht="12.75" x14ac:dyDescent="0.2">
      <c r="C25" s="3" t="s">
        <v>236</v>
      </c>
      <c r="D25" s="3" t="s">
        <v>237</v>
      </c>
      <c r="E25" s="3" t="s">
        <v>238</v>
      </c>
      <c r="F25" s="3" t="s">
        <v>239</v>
      </c>
      <c r="G25" s="3" t="s">
        <v>224</v>
      </c>
      <c r="H25" s="3" t="s">
        <v>239</v>
      </c>
      <c r="I25" s="3" t="s">
        <v>240</v>
      </c>
      <c r="J25" s="3" t="s">
        <v>241</v>
      </c>
      <c r="K25" s="3" t="s">
        <v>242</v>
      </c>
      <c r="L25" s="3" t="s">
        <v>241</v>
      </c>
      <c r="M25" s="3" t="s">
        <v>214</v>
      </c>
    </row>
    <row r="26" spans="3:13" ht="12.75" x14ac:dyDescent="0.2">
      <c r="C26" s="3" t="s">
        <v>243</v>
      </c>
      <c r="D26" s="3" t="s">
        <v>244</v>
      </c>
      <c r="E26" s="3" t="s">
        <v>245</v>
      </c>
      <c r="F26" s="3" t="s">
        <v>194</v>
      </c>
      <c r="G26" s="3" t="s">
        <v>246</v>
      </c>
      <c r="H26" s="3" t="s">
        <v>247</v>
      </c>
      <c r="I26" s="3" t="s">
        <v>248</v>
      </c>
      <c r="J26" s="3" t="s">
        <v>249</v>
      </c>
      <c r="K26" s="3" t="s">
        <v>250</v>
      </c>
      <c r="L26" s="3" t="s">
        <v>203</v>
      </c>
      <c r="M26" s="3" t="s">
        <v>251</v>
      </c>
    </row>
    <row r="27" spans="3:13" ht="12.75" x14ac:dyDescent="0.2">
      <c r="C27" s="3" t="s">
        <v>252</v>
      </c>
      <c r="D27" s="3" t="s">
        <v>253</v>
      </c>
      <c r="E27" s="3" t="s">
        <v>254</v>
      </c>
      <c r="F27" s="3" t="s">
        <v>210</v>
      </c>
      <c r="G27" s="3" t="s">
        <v>255</v>
      </c>
      <c r="H27" s="3" t="s">
        <v>225</v>
      </c>
      <c r="I27" s="3" t="s">
        <v>256</v>
      </c>
      <c r="J27" s="3" t="s">
        <v>257</v>
      </c>
      <c r="K27" s="3" t="s">
        <v>213</v>
      </c>
      <c r="L27" s="3" t="s">
        <v>258</v>
      </c>
      <c r="M27" s="3" t="s">
        <v>213</v>
      </c>
    </row>
    <row r="28" spans="3:13" ht="12.75" x14ac:dyDescent="0.2"/>
    <row r="29" spans="3:13" ht="12.75" x14ac:dyDescent="0.2">
      <c r="C29" s="3" t="s">
        <v>259</v>
      </c>
      <c r="D29" s="3">
        <v>23.8</v>
      </c>
      <c r="E29" s="3">
        <v>21.3</v>
      </c>
      <c r="F29" s="3">
        <v>18.600000000000001</v>
      </c>
      <c r="G29" s="3">
        <v>7.3</v>
      </c>
      <c r="H29" s="3">
        <v>10.199999999999999</v>
      </c>
      <c r="I29" s="3">
        <v>11.3</v>
      </c>
      <c r="J29" s="3">
        <v>10.9</v>
      </c>
      <c r="K29" s="3">
        <v>4.4000000000000004</v>
      </c>
      <c r="L29" s="3">
        <v>5.6</v>
      </c>
      <c r="M29" s="3">
        <v>5.0999999999999996</v>
      </c>
    </row>
    <row r="30" spans="3:13" ht="12.75" x14ac:dyDescent="0.2">
      <c r="C30" s="3" t="s">
        <v>260</v>
      </c>
      <c r="D30" s="3">
        <v>4</v>
      </c>
      <c r="E30" s="3">
        <v>5</v>
      </c>
      <c r="F30" s="3">
        <v>6</v>
      </c>
      <c r="G30" s="3">
        <v>4</v>
      </c>
      <c r="H30" s="3">
        <v>7</v>
      </c>
      <c r="I30" s="3">
        <v>7</v>
      </c>
      <c r="J30" s="3">
        <v>6</v>
      </c>
      <c r="K30" s="3">
        <v>4</v>
      </c>
      <c r="L30" s="3">
        <v>8</v>
      </c>
      <c r="M30" s="3">
        <v>5</v>
      </c>
    </row>
    <row r="31" spans="3:13" ht="12.75" x14ac:dyDescent="0.2">
      <c r="C31" s="3" t="s">
        <v>261</v>
      </c>
      <c r="D31" s="3">
        <v>0.14000000000000001</v>
      </c>
      <c r="E31" s="3">
        <v>0.34</v>
      </c>
      <c r="F31" s="3">
        <v>0.4</v>
      </c>
      <c r="G31" s="3">
        <v>0.46</v>
      </c>
      <c r="H31" s="3">
        <v>0.46</v>
      </c>
      <c r="I31" s="3">
        <v>0.6</v>
      </c>
      <c r="J31" s="3">
        <v>0.66</v>
      </c>
      <c r="K31" s="3">
        <v>0.74</v>
      </c>
      <c r="L31" s="3">
        <v>0.74</v>
      </c>
      <c r="M31" s="3">
        <v>0.84</v>
      </c>
    </row>
    <row r="32" spans="3:13" ht="12.75" x14ac:dyDescent="0.2">
      <c r="C32" s="3" t="s">
        <v>262</v>
      </c>
      <c r="D32" s="3" t="s">
        <v>263</v>
      </c>
      <c r="E32" s="3" t="s">
        <v>264</v>
      </c>
      <c r="F32" s="3" t="s">
        <v>265</v>
      </c>
      <c r="G32" s="3" t="s">
        <v>266</v>
      </c>
      <c r="H32" s="3" t="s">
        <v>267</v>
      </c>
      <c r="I32" s="3" t="s">
        <v>266</v>
      </c>
      <c r="J32" s="3" t="s">
        <v>268</v>
      </c>
      <c r="K32" s="3" t="s">
        <v>269</v>
      </c>
      <c r="L32" s="3" t="s">
        <v>265</v>
      </c>
      <c r="M32" s="3" t="s">
        <v>265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96DE-16F9-4752-B6D2-50651D8FCF68}">
  <dimension ref="A3:BJ22"/>
  <sheetViews>
    <sheetView showGridLines="0" tabSelected="1" topLeftCell="W1" workbookViewId="0">
      <selection activeCell="AM26" sqref="AM26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270</v>
      </c>
      <c r="C3" s="9"/>
      <c r="D3" s="9"/>
      <c r="E3" s="9"/>
      <c r="F3" s="9"/>
      <c r="H3" s="9" t="s">
        <v>271</v>
      </c>
      <c r="I3" s="9"/>
      <c r="J3" s="9"/>
      <c r="K3" s="9"/>
      <c r="L3" s="9"/>
      <c r="N3" s="11" t="s">
        <v>272</v>
      </c>
      <c r="O3" s="11"/>
      <c r="P3" s="11"/>
      <c r="Q3" s="11"/>
      <c r="R3" s="11"/>
      <c r="S3" s="11"/>
      <c r="T3" s="11"/>
      <c r="V3" s="9" t="s">
        <v>273</v>
      </c>
      <c r="W3" s="9"/>
      <c r="X3" s="9"/>
      <c r="Y3" s="9"/>
      <c r="AA3" s="9" t="s">
        <v>274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275</v>
      </c>
      <c r="C4" s="15" t="s">
        <v>276</v>
      </c>
      <c r="D4" s="14" t="s">
        <v>277</v>
      </c>
      <c r="E4" s="15" t="s">
        <v>278</v>
      </c>
      <c r="F4" s="14" t="s">
        <v>279</v>
      </c>
      <c r="H4" s="16" t="s">
        <v>280</v>
      </c>
      <c r="I4" s="17" t="s">
        <v>281</v>
      </c>
      <c r="J4" s="16" t="s">
        <v>282</v>
      </c>
      <c r="K4" s="17" t="s">
        <v>283</v>
      </c>
      <c r="L4" s="16" t="s">
        <v>284</v>
      </c>
      <c r="N4" s="18" t="s">
        <v>285</v>
      </c>
      <c r="O4" s="19" t="s">
        <v>286</v>
      </c>
      <c r="P4" s="18" t="s">
        <v>287</v>
      </c>
      <c r="Q4" s="19" t="s">
        <v>288</v>
      </c>
      <c r="R4" s="18" t="s">
        <v>289</v>
      </c>
      <c r="S4" s="19" t="s">
        <v>290</v>
      </c>
      <c r="T4" s="18" t="s">
        <v>291</v>
      </c>
      <c r="V4" s="19" t="s">
        <v>292</v>
      </c>
      <c r="W4" s="18" t="s">
        <v>293</v>
      </c>
      <c r="X4" s="19" t="s">
        <v>294</v>
      </c>
      <c r="Y4" s="18" t="s">
        <v>295</v>
      </c>
      <c r="AA4" s="20" t="s">
        <v>120</v>
      </c>
      <c r="AB4" s="21" t="s">
        <v>170</v>
      </c>
      <c r="AC4" s="20" t="s">
        <v>180</v>
      </c>
      <c r="AD4" s="21" t="s">
        <v>199</v>
      </c>
      <c r="AE4" s="20" t="s">
        <v>209</v>
      </c>
      <c r="AF4" s="21" t="s">
        <v>218</v>
      </c>
      <c r="AG4" s="20" t="s">
        <v>227</v>
      </c>
      <c r="AH4" s="21" t="s">
        <v>236</v>
      </c>
      <c r="AI4" s="20" t="s">
        <v>261</v>
      </c>
      <c r="AJ4" s="22"/>
      <c r="AK4" s="21" t="s">
        <v>259</v>
      </c>
      <c r="AL4" s="20" t="s">
        <v>260</v>
      </c>
    </row>
    <row r="5" spans="1:62" ht="63" x14ac:dyDescent="0.2">
      <c r="A5" s="23" t="s">
        <v>296</v>
      </c>
      <c r="B5" s="18" t="s">
        <v>297</v>
      </c>
      <c r="C5" s="24" t="s">
        <v>298</v>
      </c>
      <c r="D5" s="25" t="s">
        <v>299</v>
      </c>
      <c r="E5" s="19" t="s">
        <v>300</v>
      </c>
      <c r="F5" s="18" t="s">
        <v>297</v>
      </c>
      <c r="H5" s="19" t="s">
        <v>301</v>
      </c>
      <c r="I5" s="18" t="s">
        <v>302</v>
      </c>
      <c r="J5" s="19" t="s">
        <v>303</v>
      </c>
      <c r="K5" s="18" t="s">
        <v>304</v>
      </c>
      <c r="L5" s="19" t="s">
        <v>305</v>
      </c>
      <c r="N5" s="18" t="s">
        <v>306</v>
      </c>
      <c r="O5" s="19" t="s">
        <v>307</v>
      </c>
      <c r="P5" s="18" t="s">
        <v>308</v>
      </c>
      <c r="Q5" s="19" t="s">
        <v>309</v>
      </c>
      <c r="R5" s="18" t="s">
        <v>310</v>
      </c>
      <c r="S5" s="19" t="s">
        <v>311</v>
      </c>
      <c r="T5" s="18" t="s">
        <v>312</v>
      </c>
      <c r="V5" s="19" t="s">
        <v>313</v>
      </c>
      <c r="W5" s="18" t="s">
        <v>314</v>
      </c>
      <c r="X5" s="19" t="s">
        <v>315</v>
      </c>
      <c r="Y5" s="18" t="s">
        <v>316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0.70301238218443918</v>
      </c>
      <c r="C7" s="31">
        <f>(sheet!D18-sheet!D15)/sheet!D35</f>
        <v>0.67131768619478838</v>
      </c>
      <c r="D7" s="31">
        <f>sheet!D12/sheet!D35</f>
        <v>0.18899772069241669</v>
      </c>
      <c r="E7" s="31">
        <f>Sheet2!D20/sheet!D35</f>
        <v>0.8168853569888499</v>
      </c>
      <c r="F7" s="31">
        <f>sheet!D18/sheet!D35</f>
        <v>0.70301238218443918</v>
      </c>
      <c r="G7" s="29"/>
      <c r="H7" s="32">
        <f>Sheet1!D33/sheet!D51</f>
        <v>0.19656139868051892</v>
      </c>
      <c r="I7" s="32">
        <f>Sheet1!D33/Sheet1!D12</f>
        <v>0.25367008681925807</v>
      </c>
      <c r="J7" s="32">
        <f>Sheet1!D12/sheet!D27</f>
        <v>0.58695450755119061</v>
      </c>
      <c r="K7" s="32">
        <f>Sheet1!D30/sheet!D27</f>
        <v>0.14859747058278516</v>
      </c>
      <c r="L7" s="32">
        <f>Sheet1!D38</f>
        <v>1.34</v>
      </c>
      <c r="M7" s="29"/>
      <c r="N7" s="32">
        <f>sheet!D40/sheet!D27</f>
        <v>0.24251250810710645</v>
      </c>
      <c r="O7" s="32">
        <f>sheet!D51/sheet!D27</f>
        <v>0.75748749189289355</v>
      </c>
      <c r="P7" s="32">
        <f>sheet!D40/sheet!D51</f>
        <v>0.32015381204657173</v>
      </c>
      <c r="Q7" s="31">
        <f>Sheet1!D24/Sheet1!D26</f>
        <v>126.24264705882352</v>
      </c>
      <c r="R7" s="31">
        <f>ABS(Sheet2!D20/(Sheet1!D26+Sheet2!D30))</f>
        <v>7.7888399412628484</v>
      </c>
      <c r="S7" s="31">
        <f>sheet!D40/Sheet1!D43</f>
        <v>1.0673888110105771</v>
      </c>
      <c r="T7" s="31">
        <f>Sheet2!D20/sheet!D40</f>
        <v>0.63327682131856067</v>
      </c>
      <c r="V7" s="31">
        <f>ABS(Sheet1!D15/sheet!D15)</f>
        <v>10.713313896987366</v>
      </c>
      <c r="W7" s="31">
        <f>Sheet1!D12/sheet!D14</f>
        <v>7.5349390425215583</v>
      </c>
      <c r="X7" s="31">
        <f>Sheet1!D12/sheet!D27</f>
        <v>0.58695450755119061</v>
      </c>
      <c r="Y7" s="31">
        <f>Sheet1!D12/(sheet!D18-sheet!D35)</f>
        <v>-10.51234183779299</v>
      </c>
      <c r="AA7" s="17">
        <f>Sheet1!D43</f>
        <v>39.234999999999999</v>
      </c>
      <c r="AB7" s="17" t="str">
        <f>Sheet3!D17</f>
        <v>14.9x</v>
      </c>
      <c r="AC7" s="17" t="str">
        <f>Sheet3!D18</f>
        <v>17.2x</v>
      </c>
      <c r="AD7" s="17" t="str">
        <f>Sheet3!D20</f>
        <v>25.1x</v>
      </c>
      <c r="AE7" s="17" t="str">
        <f>Sheet3!D21</f>
        <v>4.4x</v>
      </c>
      <c r="AF7" s="17" t="str">
        <f>Sheet3!D22</f>
        <v>5.7x</v>
      </c>
      <c r="AG7" s="17" t="str">
        <f>Sheet3!D24</f>
        <v>24.3x</v>
      </c>
      <c r="AH7" s="17" t="str">
        <f>Sheet3!D25</f>
        <v>5.0x</v>
      </c>
      <c r="AI7" s="17">
        <f>Sheet3!D31</f>
        <v>0.14000000000000001</v>
      </c>
      <c r="AK7" s="17">
        <f>Sheet3!D29</f>
        <v>23.8</v>
      </c>
      <c r="AL7" s="17">
        <f>Sheet3!D30</f>
        <v>4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0.67183655208411008</v>
      </c>
      <c r="C8" s="34">
        <f>(sheet!E18-sheet!E15)/sheet!E35</f>
        <v>0.61481868118211425</v>
      </c>
      <c r="D8" s="34">
        <f>sheet!E12/sheet!E35</f>
        <v>0.16655481818407775</v>
      </c>
      <c r="E8" s="34">
        <f>Sheet2!E20/sheet!E35</f>
        <v>0.81920314169959996</v>
      </c>
      <c r="F8" s="34">
        <f>sheet!E18/sheet!E35</f>
        <v>0.67183655208411008</v>
      </c>
      <c r="G8" s="29"/>
      <c r="H8" s="35">
        <f>Sheet1!E33/sheet!E51</f>
        <v>0.16862133791839221</v>
      </c>
      <c r="I8" s="35">
        <f>Sheet1!E33/Sheet1!E12</f>
        <v>0.21882841192251926</v>
      </c>
      <c r="J8" s="35">
        <f>Sheet1!E12/sheet!E27</f>
        <v>0.57747884160282381</v>
      </c>
      <c r="K8" s="35">
        <f>Sheet1!E30/sheet!E27</f>
        <v>0.12627351490112709</v>
      </c>
      <c r="L8" s="35">
        <f>Sheet1!E38</f>
        <v>1.32</v>
      </c>
      <c r="M8" s="29"/>
      <c r="N8" s="35">
        <f>sheet!E40/sheet!E27</f>
        <v>0.25057659139224259</v>
      </c>
      <c r="O8" s="35">
        <f>sheet!E51/sheet!E27</f>
        <v>0.74942340860775736</v>
      </c>
      <c r="P8" s="35">
        <f>sheet!E40/sheet!E51</f>
        <v>0.3343591733513524</v>
      </c>
      <c r="Q8" s="34">
        <f>Sheet1!E24/Sheet1!E26</f>
        <v>-113.85526315789474</v>
      </c>
      <c r="R8" s="34">
        <f>ABS(Sheet2!E20/(Sheet1!E26+Sheet2!E30))</f>
        <v>16.82440020418581</v>
      </c>
      <c r="S8" s="34">
        <f>sheet!E40/Sheet1!E43</f>
        <v>1.17154644975269</v>
      </c>
      <c r="T8" s="34">
        <f>Sheet2!E20/sheet!E40</f>
        <v>0.65948336234667959</v>
      </c>
      <c r="U8" s="12"/>
      <c r="V8" s="34">
        <f>ABS(Sheet1!E15/sheet!E15)</f>
        <v>5.4319965126416738</v>
      </c>
      <c r="W8" s="34">
        <f>Sheet1!E12/sheet!E14</f>
        <v>6.8521030400380747</v>
      </c>
      <c r="X8" s="34">
        <f>Sheet1!E12/sheet!E27</f>
        <v>0.57747884160282381</v>
      </c>
      <c r="Y8" s="34">
        <f>Sheet1!E12/(sheet!E18-sheet!E35)</f>
        <v>-8.7235476785579067</v>
      </c>
      <c r="Z8" s="12"/>
      <c r="AA8" s="36">
        <f>Sheet1!E43</f>
        <v>42.658999999999999</v>
      </c>
      <c r="AB8" s="36" t="str">
        <f>Sheet3!E17</f>
        <v>16.3x</v>
      </c>
      <c r="AC8" s="36" t="str">
        <f>Sheet3!E18</f>
        <v>19.4x</v>
      </c>
      <c r="AD8" s="36" t="str">
        <f>Sheet3!E20</f>
        <v>20.6x</v>
      </c>
      <c r="AE8" s="36" t="str">
        <f>Sheet3!E21</f>
        <v>4.2x</v>
      </c>
      <c r="AF8" s="36" t="str">
        <f>Sheet3!E22</f>
        <v>6.0x</v>
      </c>
      <c r="AG8" s="36" t="str">
        <f>Sheet3!E24</f>
        <v>24.7x</v>
      </c>
      <c r="AH8" s="36" t="str">
        <f>Sheet3!E25</f>
        <v>4.7x</v>
      </c>
      <c r="AI8" s="36">
        <f>Sheet3!E31</f>
        <v>0.34</v>
      </c>
      <c r="AK8" s="36">
        <f>Sheet3!E29</f>
        <v>21.3</v>
      </c>
      <c r="AL8" s="36">
        <f>Sheet3!E30</f>
        <v>5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1.1393112839664101</v>
      </c>
      <c r="C9" s="31">
        <f>(sheet!F18-sheet!F15)/sheet!F35</f>
        <v>1.0937545133802382</v>
      </c>
      <c r="D9" s="31">
        <f>sheet!F12/sheet!F35</f>
        <v>0.68947943961870972</v>
      </c>
      <c r="E9" s="31">
        <f>Sheet2!F20/sheet!F35</f>
        <v>1.0571522891864569</v>
      </c>
      <c r="F9" s="31">
        <f>sheet!F18/sheet!F35</f>
        <v>1.1393112839664101</v>
      </c>
      <c r="G9" s="29"/>
      <c r="H9" s="32">
        <f>Sheet1!F33/sheet!F51</f>
        <v>0.15374477716906312</v>
      </c>
      <c r="I9" s="32">
        <f>Sheet1!F33/Sheet1!F12</f>
        <v>0.17916296495251474</v>
      </c>
      <c r="J9" s="32">
        <f>Sheet1!F12/sheet!F27</f>
        <v>0.64423857631540415</v>
      </c>
      <c r="K9" s="32">
        <f>Sheet1!F30/sheet!F27</f>
        <v>0.11634655059963529</v>
      </c>
      <c r="L9" s="32">
        <f>Sheet1!F38</f>
        <v>1.36</v>
      </c>
      <c r="M9" s="29"/>
      <c r="N9" s="32">
        <f>sheet!F40/sheet!F27</f>
        <v>0.24925128778500977</v>
      </c>
      <c r="O9" s="32">
        <f>sheet!F51/sheet!F27</f>
        <v>0.75074871221499018</v>
      </c>
      <c r="P9" s="32">
        <f>sheet!F40/sheet!F51</f>
        <v>0.33200361682889207</v>
      </c>
      <c r="Q9" s="31">
        <f>Sheet1!F24/Sheet1!F26</f>
        <v>-123.9554794520548</v>
      </c>
      <c r="R9" s="31">
        <f>ABS(Sheet2!F20/(Sheet1!F26+Sheet2!F30))</f>
        <v>10.894535402934299</v>
      </c>
      <c r="S9" s="31">
        <f>sheet!F40/Sheet1!F43</f>
        <v>1.1084408665798506</v>
      </c>
      <c r="T9" s="31">
        <f>Sheet2!F20/sheet!F40</f>
        <v>0.9120474206984942</v>
      </c>
      <c r="V9" s="31">
        <f>ABS(Sheet1!F15/sheet!F15)</f>
        <v>13.156702898550725</v>
      </c>
      <c r="W9" s="31">
        <f>Sheet1!F12/sheet!F14</f>
        <v>7.7507739938080489</v>
      </c>
      <c r="X9" s="31">
        <f>Sheet1!F12/sheet!F27</f>
        <v>0.64423857631540415</v>
      </c>
      <c r="Y9" s="31">
        <f>Sheet1!F12/(sheet!F18-sheet!F35)</f>
        <v>21.505183649289091</v>
      </c>
      <c r="AA9" s="17">
        <f>Sheet1!F43</f>
        <v>50.682000000000002</v>
      </c>
      <c r="AB9" s="17" t="str">
        <f>Sheet3!F17</f>
        <v>12.2x</v>
      </c>
      <c r="AC9" s="17" t="str">
        <f>Sheet3!F18</f>
        <v>14.7x</v>
      </c>
      <c r="AD9" s="17" t="str">
        <f>Sheet3!F20</f>
        <v>12.7x</v>
      </c>
      <c r="AE9" s="17" t="str">
        <f>Sheet3!F21</f>
        <v>3.2x</v>
      </c>
      <c r="AF9" s="17" t="str">
        <f>Sheet3!F22</f>
        <v>4.4x</v>
      </c>
      <c r="AG9" s="17" t="str">
        <f>Sheet3!F24</f>
        <v>21.3x</v>
      </c>
      <c r="AH9" s="17" t="str">
        <f>Sheet3!F25</f>
        <v>3.6x</v>
      </c>
      <c r="AI9" s="17">
        <f>Sheet3!F31</f>
        <v>0.4</v>
      </c>
      <c r="AK9" s="17">
        <f>Sheet3!F29</f>
        <v>18.600000000000001</v>
      </c>
      <c r="AL9" s="17">
        <f>Sheet3!F30</f>
        <v>6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0.4756737183988764</v>
      </c>
      <c r="C10" s="34">
        <f>(sheet!G18-sheet!G15)/sheet!G35</f>
        <v>0.45757988061797755</v>
      </c>
      <c r="D10" s="34">
        <f>sheet!G12/sheet!G35</f>
        <v>0.19893346207865167</v>
      </c>
      <c r="E10" s="34">
        <f>Sheet2!G20/sheet!G35</f>
        <v>0.2838066186797753</v>
      </c>
      <c r="F10" s="34">
        <f>sheet!G18/sheet!G35</f>
        <v>0.4756737183988764</v>
      </c>
      <c r="G10" s="29"/>
      <c r="H10" s="35">
        <f>Sheet1!G33/sheet!G51</f>
        <v>0.17506256715111979</v>
      </c>
      <c r="I10" s="35">
        <f>Sheet1!G33/Sheet1!G12</f>
        <v>0.2845170565939093</v>
      </c>
      <c r="J10" s="35">
        <f>Sheet1!G12/sheet!G27</f>
        <v>0.22433002990676129</v>
      </c>
      <c r="K10" s="35">
        <f>Sheet1!G30/sheet!G27</f>
        <v>6.4348794933442796E-2</v>
      </c>
      <c r="L10" s="35">
        <f>Sheet1!G38</f>
        <v>2.73</v>
      </c>
      <c r="M10" s="29"/>
      <c r="N10" s="35">
        <f>sheet!G40/sheet!G27</f>
        <v>0.63541195097636782</v>
      </c>
      <c r="O10" s="35">
        <f>sheet!G51/sheet!G27</f>
        <v>0.36458804902363218</v>
      </c>
      <c r="P10" s="35">
        <f>sheet!G40/sheet!G51</f>
        <v>1.7428216659267981</v>
      </c>
      <c r="Q10" s="34">
        <f>Sheet1!G24/Sheet1!G26</f>
        <v>-20.250560538116591</v>
      </c>
      <c r="R10" s="34">
        <f>ABS(Sheet2!G20/(Sheet1!G26+Sheet2!G30))</f>
        <v>0.86892983723313111</v>
      </c>
      <c r="S10" s="34">
        <f>sheet!G40/Sheet1!G43</f>
        <v>8.1004739619933321</v>
      </c>
      <c r="T10" s="34">
        <f>Sheet2!G20/sheet!G40</f>
        <v>9.5480855839227441E-2</v>
      </c>
      <c r="U10" s="12"/>
      <c r="V10" s="34">
        <f>ABS(Sheet1!G15/sheet!G15)</f>
        <v>10.642813826561552</v>
      </c>
      <c r="W10" s="34">
        <f>Sheet1!G12/sheet!G14</f>
        <v>5.2975959674292357</v>
      </c>
      <c r="X10" s="34">
        <f>Sheet1!G12/sheet!G27</f>
        <v>0.22433002990676129</v>
      </c>
      <c r="Y10" s="34">
        <f>Sheet1!G12/(sheet!G18-sheet!G35)</f>
        <v>-2.0014125771685678</v>
      </c>
      <c r="Z10" s="12"/>
      <c r="AA10" s="36">
        <f>Sheet1!G43</f>
        <v>66.882999999999996</v>
      </c>
      <c r="AB10" s="36" t="str">
        <f>Sheet3!G17</f>
        <v>22.1x</v>
      </c>
      <c r="AC10" s="36" t="str">
        <f>Sheet3!G18</f>
        <v>26.3x</v>
      </c>
      <c r="AD10" s="36" t="str">
        <f>Sheet3!G20</f>
        <v>9.0x</v>
      </c>
      <c r="AE10" s="36" t="str">
        <f>Sheet3!G21</f>
        <v>2.4x</v>
      </c>
      <c r="AF10" s="36" t="str">
        <f>Sheet3!G22</f>
        <v>7.8x</v>
      </c>
      <c r="AG10" s="36" t="str">
        <f>Sheet3!G24</f>
        <v>25.5x</v>
      </c>
      <c r="AH10" s="36" t="str">
        <f>Sheet3!G25</f>
        <v>3.8x</v>
      </c>
      <c r="AI10" s="36">
        <f>Sheet3!G31</f>
        <v>0.46</v>
      </c>
      <c r="AK10" s="36">
        <f>Sheet3!G29</f>
        <v>7.3</v>
      </c>
      <c r="AL10" s="36">
        <f>Sheet3!G30</f>
        <v>4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0.59090626992321271</v>
      </c>
      <c r="C11" s="31">
        <f>(sheet!H18-sheet!H15)/sheet!H35</f>
        <v>0.57239496059082728</v>
      </c>
      <c r="D11" s="31">
        <f>sheet!H12/sheet!H35</f>
        <v>0.31850623155780483</v>
      </c>
      <c r="E11" s="31">
        <f>Sheet2!H20/sheet!H35</f>
        <v>0.52769926033750281</v>
      </c>
      <c r="F11" s="31">
        <f>sheet!H18/sheet!H35</f>
        <v>0.59090626992321271</v>
      </c>
      <c r="G11" s="29"/>
      <c r="H11" s="32">
        <f>Sheet1!H33/sheet!H51</f>
        <v>0.14763841753994619</v>
      </c>
      <c r="I11" s="32">
        <f>Sheet1!H33/Sheet1!H12</f>
        <v>0.17931926268549672</v>
      </c>
      <c r="J11" s="32">
        <f>Sheet1!H12/sheet!H27</f>
        <v>0.3228991839890154</v>
      </c>
      <c r="K11" s="32">
        <f>Sheet1!H30/sheet!H27</f>
        <v>5.8307885377181394E-2</v>
      </c>
      <c r="L11" s="32">
        <f>Sheet1!H38</f>
        <v>2.3199999999999998</v>
      </c>
      <c r="M11" s="29"/>
      <c r="N11" s="32">
        <f>sheet!H40/sheet!H27</f>
        <v>0.60781181104848703</v>
      </c>
      <c r="O11" s="32">
        <f>sheet!H51/sheet!H27</f>
        <v>0.39218818895151303</v>
      </c>
      <c r="P11" s="32">
        <f>sheet!H40/sheet!H51</f>
        <v>1.5497963176133076</v>
      </c>
      <c r="Q11" s="31">
        <f>Sheet1!H24/Sheet1!H26</f>
        <v>-7.3457215189873422</v>
      </c>
      <c r="R11" s="31">
        <f>ABS(Sheet2!H20/(Sheet1!H26+Sheet2!H30))</f>
        <v>1.6035626725187309</v>
      </c>
      <c r="S11" s="31">
        <f>sheet!H40/Sheet1!H43</f>
        <v>5.540077821011673</v>
      </c>
      <c r="T11" s="31">
        <f>Sheet2!H20/sheet!H40</f>
        <v>0.17997563918281581</v>
      </c>
      <c r="V11" s="31">
        <f>ABS(Sheet1!H15/sheet!H15)</f>
        <v>16.51935385553185</v>
      </c>
      <c r="W11" s="31">
        <f>Sheet1!H12/sheet!H14</f>
        <v>8.0841849433398725</v>
      </c>
      <c r="X11" s="31">
        <f>Sheet1!H12/sheet!H27</f>
        <v>0.3228991839890154</v>
      </c>
      <c r="Y11" s="31">
        <f>Sheet1!H12/(sheet!H18-sheet!H35)</f>
        <v>-3.8075687156077178</v>
      </c>
      <c r="AA11" s="17">
        <f>Sheet1!H43</f>
        <v>93.805000000000007</v>
      </c>
      <c r="AB11" s="17" t="str">
        <f>Sheet3!H17</f>
        <v>14.6x</v>
      </c>
      <c r="AC11" s="17" t="str">
        <f>Sheet3!H18</f>
        <v>20.1x</v>
      </c>
      <c r="AD11" s="17" t="str">
        <f>Sheet3!H20</f>
        <v>14.5x</v>
      </c>
      <c r="AE11" s="17" t="str">
        <f>Sheet3!H21</f>
        <v>2.4x</v>
      </c>
      <c r="AF11" s="17" t="str">
        <f>Sheet3!H22</f>
        <v>4.8x</v>
      </c>
      <c r="AG11" s="17" t="str">
        <f>Sheet3!H24</f>
        <v>24.5x</v>
      </c>
      <c r="AH11" s="17" t="str">
        <f>Sheet3!H25</f>
        <v>3.6x</v>
      </c>
      <c r="AI11" s="17">
        <f>Sheet3!H31</f>
        <v>0.46</v>
      </c>
      <c r="AK11" s="17">
        <f>Sheet3!H29</f>
        <v>10.199999999999999</v>
      </c>
      <c r="AL11" s="17">
        <f>Sheet3!H30</f>
        <v>7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0.45984173616376045</v>
      </c>
      <c r="C12" s="34">
        <f>(sheet!I18-sheet!I15)/sheet!I35</f>
        <v>0.44075056861258533</v>
      </c>
      <c r="D12" s="34">
        <f>sheet!I12/sheet!I35</f>
        <v>0.1530705079605762</v>
      </c>
      <c r="E12" s="34">
        <f>Sheet2!I20/sheet!I35</f>
        <v>0.4637983320697498</v>
      </c>
      <c r="F12" s="34">
        <f>sheet!I18/sheet!I35</f>
        <v>0.45984173616376045</v>
      </c>
      <c r="G12" s="29"/>
      <c r="H12" s="35">
        <f>Sheet1!I33/sheet!I51</f>
        <v>0.15677980667708855</v>
      </c>
      <c r="I12" s="35">
        <f>Sheet1!I33/Sheet1!I12</f>
        <v>0.23227095691482394</v>
      </c>
      <c r="J12" s="35">
        <f>Sheet1!I12/sheet!I27</f>
        <v>0.33266587065961017</v>
      </c>
      <c r="K12" s="35">
        <f>Sheet1!I30/sheet!I27</f>
        <v>7.7600200077449333E-2</v>
      </c>
      <c r="L12" s="35">
        <f>Sheet1!I38</f>
        <v>3.95</v>
      </c>
      <c r="M12" s="29"/>
      <c r="N12" s="35">
        <f>sheet!I40/sheet!I27</f>
        <v>0.50715196204982571</v>
      </c>
      <c r="O12" s="35">
        <f>sheet!I51/sheet!I27</f>
        <v>0.49284803795017423</v>
      </c>
      <c r="P12" s="35">
        <f>sheet!I40/sheet!I51</f>
        <v>1.029022990857676</v>
      </c>
      <c r="Q12" s="34">
        <f>Sheet1!I24/Sheet1!I26</f>
        <v>-8.2287676183592335</v>
      </c>
      <c r="R12" s="34">
        <f>ABS(Sheet2!I20/(Sheet1!I26+Sheet2!I30))</f>
        <v>0.76320878298297035</v>
      </c>
      <c r="S12" s="34">
        <f>sheet!I40/Sheet1!I43</f>
        <v>5.0350017220526873</v>
      </c>
      <c r="T12" s="34">
        <f>Sheet2!I20/sheet!I40</f>
        <v>0.1557049115132233</v>
      </c>
      <c r="U12" s="12"/>
      <c r="V12" s="34">
        <f>ABS(Sheet1!I15/sheet!I15)</f>
        <v>16.003226607098537</v>
      </c>
      <c r="W12" s="34">
        <f>Sheet1!I12/sheet!I14</f>
        <v>8.251705989473896</v>
      </c>
      <c r="X12" s="34">
        <f>Sheet1!I12/sheet!I27</f>
        <v>0.33266587065961017</v>
      </c>
      <c r="Y12" s="34">
        <f>Sheet1!I12/(sheet!I18-sheet!I35)</f>
        <v>-3.6172288258256944</v>
      </c>
      <c r="Z12" s="12"/>
      <c r="AA12" s="36">
        <f>Sheet1!I43</f>
        <v>124.851</v>
      </c>
      <c r="AB12" s="36" t="str">
        <f>Sheet3!I17</f>
        <v>15.8x</v>
      </c>
      <c r="AC12" s="36" t="str">
        <f>Sheet3!I18</f>
        <v>19.8x</v>
      </c>
      <c r="AD12" s="36" t="str">
        <f>Sheet3!I20</f>
        <v>19.5x</v>
      </c>
      <c r="AE12" s="36" t="str">
        <f>Sheet3!I21</f>
        <v>2.1x</v>
      </c>
      <c r="AF12" s="36" t="str">
        <f>Sheet3!I22</f>
        <v>5.1x</v>
      </c>
      <c r="AG12" s="36" t="str">
        <f>Sheet3!I24</f>
        <v>16.2x</v>
      </c>
      <c r="AH12" s="36" t="str">
        <f>Sheet3!I25</f>
        <v>2.7x</v>
      </c>
      <c r="AI12" s="36">
        <f>Sheet3!I31</f>
        <v>0.6</v>
      </c>
      <c r="AK12" s="36">
        <f>Sheet3!I29</f>
        <v>11.3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0.59716076255172579</v>
      </c>
      <c r="C13" s="31">
        <f>(sheet!J18-sheet!J15)/sheet!J35</f>
        <v>0.56713787962143503</v>
      </c>
      <c r="D13" s="31">
        <f>sheet!J12/sheet!J35</f>
        <v>0.20226676553368256</v>
      </c>
      <c r="E13" s="31">
        <f>Sheet2!J20/sheet!J35</f>
        <v>0.45028743192926218</v>
      </c>
      <c r="F13" s="31">
        <f>sheet!J18/sheet!J35</f>
        <v>0.59716076255172579</v>
      </c>
      <c r="G13" s="29"/>
      <c r="H13" s="32">
        <f>Sheet1!J33/sheet!J51</f>
        <v>0.11672026206647833</v>
      </c>
      <c r="I13" s="32">
        <f>Sheet1!J33/Sheet1!J12</f>
        <v>0.14098580249826659</v>
      </c>
      <c r="J13" s="32">
        <f>Sheet1!J12/sheet!J27</f>
        <v>0.33414705595156724</v>
      </c>
      <c r="K13" s="32">
        <f>Sheet1!J30/sheet!J27</f>
        <v>4.7146987416916905E-2</v>
      </c>
      <c r="L13" s="32">
        <f>Sheet1!J38</f>
        <v>3.09</v>
      </c>
      <c r="M13" s="29"/>
      <c r="N13" s="32">
        <f>sheet!J40/sheet!J27</f>
        <v>0.59638549467158264</v>
      </c>
      <c r="O13" s="32">
        <f>sheet!J51/sheet!J27</f>
        <v>0.40361450532841747</v>
      </c>
      <c r="P13" s="32">
        <f>sheet!J40/sheet!J51</f>
        <v>1.4776116487347479</v>
      </c>
      <c r="Q13" s="31">
        <f>Sheet1!J24/Sheet1!J26</f>
        <v>-6.8355862561781704</v>
      </c>
      <c r="R13" s="31">
        <f>ABS(Sheet2!J20/(Sheet1!J26+Sheet2!J30))</f>
        <v>1.2460808649125708</v>
      </c>
      <c r="S13" s="31">
        <f>sheet!J40/Sheet1!J43</f>
        <v>6.6713321347399841</v>
      </c>
      <c r="T13" s="31">
        <f>Sheet2!J20/sheet!J40</f>
        <v>0.11486686443185896</v>
      </c>
      <c r="V13" s="31">
        <f>ABS(Sheet1!J15/sheet!J15)</f>
        <v>12.627805072367547</v>
      </c>
      <c r="W13" s="31">
        <f>Sheet1!J12/sheet!J14</f>
        <v>8.4592424265688084</v>
      </c>
      <c r="X13" s="31">
        <f>Sheet1!J12/sheet!J27</f>
        <v>0.33414705595156724</v>
      </c>
      <c r="Y13" s="31">
        <f>Sheet1!J12/(sheet!J18-sheet!J35)</f>
        <v>-5.4522261477105163</v>
      </c>
      <c r="AA13" s="17">
        <f>Sheet1!J43</f>
        <v>147.39500000000001</v>
      </c>
      <c r="AB13" s="17" t="str">
        <f>Sheet3!J17</f>
        <v>14.1x</v>
      </c>
      <c r="AC13" s="17" t="str">
        <f>Sheet3!J18</f>
        <v>18.2x</v>
      </c>
      <c r="AD13" s="17" t="str">
        <f>Sheet3!J20</f>
        <v>19.4x</v>
      </c>
      <c r="AE13" s="17" t="str">
        <f>Sheet3!J21</f>
        <v>1.6x</v>
      </c>
      <c r="AF13" s="17" t="str">
        <f>Sheet3!J22</f>
        <v>3.8x</v>
      </c>
      <c r="AG13" s="17" t="str">
        <f>Sheet3!J24</f>
        <v>20.0x</v>
      </c>
      <c r="AH13" s="17" t="str">
        <f>Sheet3!J25</f>
        <v>2.2x</v>
      </c>
      <c r="AI13" s="17">
        <f>Sheet3!J31</f>
        <v>0.66</v>
      </c>
      <c r="AK13" s="17">
        <f>Sheet3!J29</f>
        <v>10.9</v>
      </c>
      <c r="AL13" s="17">
        <f>Sheet3!J30</f>
        <v>6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0.57202581483135129</v>
      </c>
      <c r="C14" s="34">
        <f>(sheet!K18-sheet!K15)/sheet!K35</f>
        <v>0.54654922812571882</v>
      </c>
      <c r="D14" s="34">
        <f>sheet!K12/sheet!K35</f>
        <v>0.11987931431045447</v>
      </c>
      <c r="E14" s="34">
        <f>Sheet2!K20/sheet!K35</f>
        <v>0.3616565869762281</v>
      </c>
      <c r="F14" s="34">
        <f>sheet!K18/sheet!K35</f>
        <v>0.57202581483135129</v>
      </c>
      <c r="G14" s="29"/>
      <c r="H14" s="35">
        <f>Sheet1!K33/sheet!K51</f>
        <v>-6.3703189966249726E-2</v>
      </c>
      <c r="I14" s="35">
        <f>Sheet1!K33/Sheet1!K12</f>
        <v>-7.2601772196972503E-2</v>
      </c>
      <c r="J14" s="35">
        <f>Sheet1!K12/sheet!K27</f>
        <v>0.25382021227622631</v>
      </c>
      <c r="K14" s="35">
        <f>Sheet1!K30/sheet!K27</f>
        <v>-1.8322021634833843E-2</v>
      </c>
      <c r="L14" s="35">
        <f>Sheet1!K38</f>
        <v>-1.5</v>
      </c>
      <c r="M14" s="29"/>
      <c r="N14" s="35">
        <f>sheet!K40/sheet!K27</f>
        <v>0.71072410596033075</v>
      </c>
      <c r="O14" s="35">
        <f>sheet!K51/sheet!K27</f>
        <v>0.28927589403966936</v>
      </c>
      <c r="P14" s="35">
        <f>sheet!K40/sheet!K51</f>
        <v>2.4569074734684486</v>
      </c>
      <c r="Q14" s="34">
        <f>Sheet1!K24/Sheet1!K26</f>
        <v>1.7589887938817779</v>
      </c>
      <c r="R14" s="34">
        <f>ABS(Sheet2!K20/(Sheet1!K26+Sheet2!K30))</f>
        <v>0.94794030866999546</v>
      </c>
      <c r="S14" s="34">
        <f>sheet!K40/Sheet1!K43</f>
        <v>11.452487456688566</v>
      </c>
      <c r="T14" s="34">
        <f>Sheet2!K20/sheet!K40</f>
        <v>9.3385681635402312E-2</v>
      </c>
      <c r="U14" s="12"/>
      <c r="V14" s="34">
        <f>ABS(Sheet1!K15/sheet!K15)</f>
        <v>7.0128518321826876</v>
      </c>
      <c r="W14" s="34">
        <f>Sheet1!K12/sheet!K14</f>
        <v>3.4962753695558493</v>
      </c>
      <c r="X14" s="34">
        <f>Sheet1!K12/sheet!K27</f>
        <v>0.25382021227622631</v>
      </c>
      <c r="Y14" s="34">
        <f>Sheet1!K12/(sheet!K18-sheet!K35)</f>
        <v>-3.2316451694486599</v>
      </c>
      <c r="Z14" s="12"/>
      <c r="AA14" s="36">
        <f>Sheet1!K43</f>
        <v>124.967</v>
      </c>
      <c r="AB14" s="36" t="str">
        <f>Sheet3!K17</f>
        <v>15.8x</v>
      </c>
      <c r="AC14" s="36" t="str">
        <f>Sheet3!K18</f>
        <v>22.9x</v>
      </c>
      <c r="AD14" s="36" t="str">
        <f>Sheet3!K20</f>
        <v>52.3x</v>
      </c>
      <c r="AE14" s="36" t="str">
        <f>Sheet3!K21</f>
        <v>1.4x</v>
      </c>
      <c r="AF14" s="36" t="str">
        <f>Sheet3!K22</f>
        <v>4.2x</v>
      </c>
      <c r="AG14" s="36" t="str">
        <f>Sheet3!K24</f>
        <v>-35.0x</v>
      </c>
      <c r="AH14" s="36" t="str">
        <f>Sheet3!K25</f>
        <v>2.3x</v>
      </c>
      <c r="AI14" s="36">
        <f>Sheet3!K31</f>
        <v>0.74</v>
      </c>
      <c r="AK14" s="36">
        <f>Sheet3!K29</f>
        <v>4.4000000000000004</v>
      </c>
      <c r="AL14" s="36">
        <f>Sheet3!K30</f>
        <v>4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0.65125750373792146</v>
      </c>
      <c r="C15" s="31">
        <f>(sheet!L18-sheet!L15)/sheet!L35</f>
        <v>0.62139039521546047</v>
      </c>
      <c r="D15" s="31">
        <f>sheet!L12/sheet!L35</f>
        <v>0.17080348575126644</v>
      </c>
      <c r="E15" s="31">
        <f>Sheet2!L20/sheet!L35</f>
        <v>0.38857367610631321</v>
      </c>
      <c r="F15" s="31">
        <f>sheet!L18/sheet!L35</f>
        <v>0.65125750373792146</v>
      </c>
      <c r="G15" s="29"/>
      <c r="H15" s="32">
        <f>Sheet1!L33/sheet!L51</f>
        <v>0.1319760578704203</v>
      </c>
      <c r="I15" s="32">
        <f>Sheet1!L33/Sheet1!L12</f>
        <v>0.1551703832013959</v>
      </c>
      <c r="J15" s="32">
        <f>Sheet1!L12/sheet!L27</f>
        <v>0.28977461863263249</v>
      </c>
      <c r="K15" s="32">
        <f>Sheet1!L30/sheet!L27</f>
        <v>4.5124052685244199E-2</v>
      </c>
      <c r="L15" s="32">
        <f>Sheet1!L38</f>
        <v>3.47</v>
      </c>
      <c r="M15" s="29"/>
      <c r="N15" s="32">
        <f>sheet!L40/sheet!L27</f>
        <v>0.659298517164288</v>
      </c>
      <c r="O15" s="32">
        <f>sheet!L51/sheet!L27</f>
        <v>0.340701482835712</v>
      </c>
      <c r="P15" s="32">
        <f>sheet!L40/sheet!L51</f>
        <v>1.9351207739891321</v>
      </c>
      <c r="Q15" s="31">
        <f>Sheet1!L24/Sheet1!L26</f>
        <v>-10.180209698558322</v>
      </c>
      <c r="R15" s="31">
        <f>ABS(Sheet2!L20/(Sheet1!L26+Sheet2!L30))</f>
        <v>1.0731818181818182</v>
      </c>
      <c r="S15" s="31">
        <f>sheet!L40/Sheet1!L43</f>
        <v>8.0068355140663652</v>
      </c>
      <c r="T15" s="31">
        <f>Sheet2!L20/sheet!L40</f>
        <v>0.11093369732801571</v>
      </c>
      <c r="V15" s="31">
        <f>ABS(Sheet1!L15/sheet!L15)</f>
        <v>5.5053703184832345</v>
      </c>
      <c r="W15" s="31">
        <f>Sheet1!L12/sheet!L14</f>
        <v>3.767127401795161</v>
      </c>
      <c r="X15" s="31">
        <f>Sheet1!L12/sheet!L27</f>
        <v>0.28977461863263249</v>
      </c>
      <c r="Y15" s="31">
        <f>Sheet1!L12/(sheet!L18-sheet!L35)</f>
        <v>-4.4145176771716521</v>
      </c>
      <c r="AA15" s="17">
        <f>Sheet1!L43</f>
        <v>156.828</v>
      </c>
      <c r="AB15" s="17" t="str">
        <f>Sheet3!L17</f>
        <v>14.8x</v>
      </c>
      <c r="AC15" s="17" t="str">
        <f>Sheet3!L18</f>
        <v>19.0x</v>
      </c>
      <c r="AD15" s="17" t="str">
        <f>Sheet3!L20</f>
        <v>17.0x</v>
      </c>
      <c r="AE15" s="17" t="str">
        <f>Sheet3!L21</f>
        <v>1.5x</v>
      </c>
      <c r="AF15" s="17" t="str">
        <f>Sheet3!L22</f>
        <v>4.1x</v>
      </c>
      <c r="AG15" s="17" t="str">
        <f>Sheet3!L24</f>
        <v>16.9x</v>
      </c>
      <c r="AH15" s="17" t="str">
        <f>Sheet3!L25</f>
        <v>2.2x</v>
      </c>
      <c r="AI15" s="17">
        <f>Sheet3!L31</f>
        <v>0.74</v>
      </c>
      <c r="AK15" s="17">
        <f>Sheet3!L29</f>
        <v>5.6</v>
      </c>
      <c r="AL15" s="17">
        <f>Sheet3!L30</f>
        <v>8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0.60771724853728659</v>
      </c>
      <c r="C16" s="34">
        <f>(sheet!M18-sheet!M15)/sheet!M35</f>
        <v>0.56519752372029797</v>
      </c>
      <c r="D16" s="34">
        <f>sheet!M12/sheet!M35</f>
        <v>0.13657885793539259</v>
      </c>
      <c r="E16" s="34">
        <f>Sheet2!M20/sheet!M35</f>
        <v>0.32789810145766168</v>
      </c>
      <c r="F16" s="34">
        <f>sheet!M18/sheet!M35</f>
        <v>0.60771724853728659</v>
      </c>
      <c r="G16" s="29"/>
      <c r="H16" s="35">
        <f>Sheet1!M33/sheet!M51</f>
        <v>0.10324912437588493</v>
      </c>
      <c r="I16" s="35">
        <f>Sheet1!M33/Sheet1!M12</f>
        <v>0.10441689159579187</v>
      </c>
      <c r="J16" s="35">
        <f>Sheet1!M12/sheet!M27</f>
        <v>0.30814134760072132</v>
      </c>
      <c r="K16" s="35">
        <f>Sheet1!M30/sheet!M27</f>
        <v>3.2330840324895298E-2</v>
      </c>
      <c r="L16" s="35">
        <f>Sheet1!M38</f>
        <v>3.06</v>
      </c>
      <c r="M16" s="29"/>
      <c r="N16" s="35">
        <f>sheet!M40/sheet!M27</f>
        <v>0.68837351519350376</v>
      </c>
      <c r="O16" s="35">
        <f>sheet!M51/sheet!M27</f>
        <v>0.31162648480649618</v>
      </c>
      <c r="P16" s="35">
        <f>sheet!M40/sheet!M51</f>
        <v>2.2089698685942816</v>
      </c>
      <c r="Q16" s="34">
        <f>Sheet1!M24/Sheet1!M26</f>
        <v>-7.2508937276568091</v>
      </c>
      <c r="R16" s="34">
        <f>ABS(Sheet2!M20/(Sheet1!M26+Sheet2!M30))</f>
        <v>0.96250985784482246</v>
      </c>
      <c r="S16" s="34">
        <f>sheet!M40/Sheet1!M43</f>
        <v>9.6131560456191565</v>
      </c>
      <c r="T16" s="34">
        <f>Sheet2!M20/sheet!M40</f>
        <v>8.921037785886847E-2</v>
      </c>
      <c r="U16" s="12"/>
      <c r="V16" s="34">
        <f>ABS(Sheet1!M15/sheet!M15)</f>
        <v>6.1818329102986445</v>
      </c>
      <c r="W16" s="34">
        <f>Sheet1!M12/sheet!M14</f>
        <v>4.4339507051405027</v>
      </c>
      <c r="X16" s="34">
        <f>Sheet1!M12/sheet!M27</f>
        <v>0.30814134760072132</v>
      </c>
      <c r="Y16" s="34">
        <f>Sheet1!M12/(sheet!M18-sheet!M35)</f>
        <v>-4.1942096513615397</v>
      </c>
      <c r="Z16" s="12"/>
      <c r="AA16" s="36">
        <f>Sheet1!M43</f>
        <v>166.50899999999999</v>
      </c>
      <c r="AB16" s="36" t="str">
        <f>Sheet3!M17</f>
        <v>13.4x</v>
      </c>
      <c r="AC16" s="36" t="str">
        <f>Sheet3!M18</f>
        <v>16.6x</v>
      </c>
      <c r="AD16" s="36" t="str">
        <f>Sheet3!M20</f>
        <v>16.4x</v>
      </c>
      <c r="AE16" s="36" t="str">
        <f>Sheet3!M21</f>
        <v>1.5x</v>
      </c>
      <c r="AF16" s="36" t="str">
        <f>Sheet3!M22</f>
        <v>3.5x</v>
      </c>
      <c r="AG16" s="36" t="str">
        <f>Sheet3!M24</f>
        <v>16.2x</v>
      </c>
      <c r="AH16" s="36" t="str">
        <f>Sheet3!M25</f>
        <v>2.1x</v>
      </c>
      <c r="AI16" s="36">
        <f>Sheet3!M31</f>
        <v>0.84</v>
      </c>
      <c r="AK16" s="36">
        <f>Sheet3!M29</f>
        <v>5.0999999999999996</v>
      </c>
      <c r="AL16" s="36">
        <f>Sheet3!M30</f>
        <v>5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2023-04-25T13:34:07Z</dcterms:created>
  <dcterms:modified xsi:type="dcterms:W3CDTF">2023-05-06T23:55:14Z</dcterms:modified>
  <cp:category/>
  <dc:identifier/>
  <cp:version/>
</cp:coreProperties>
</file>