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53" documentId="8_{6C68A78C-FB9E-4B99-8B3A-DEE15ED49A26}" xr6:coauthVersionLast="47" xr6:coauthVersionMax="47" xr10:uidLastSave="{F74C883E-12AC-4907-A4A2-CC19D00DAEE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<sst xmlns="http://schemas.openxmlformats.org/spreadsheetml/2006/main" count="410" uniqueCount="216">
  <si>
    <t>Pet Valu Holdings Ltd</t>
  </si>
  <si>
    <t>Premium Export</t>
  </si>
  <si>
    <t>Balance Sheet</t>
  </si>
  <si>
    <t/>
  </si>
  <si>
    <t>FY-4</t>
  </si>
  <si>
    <t>FY-3</t>
  </si>
  <si>
    <t>FY-2</t>
  </si>
  <si>
    <t>FY-1</t>
  </si>
  <si>
    <t>FY</t>
  </si>
  <si>
    <t>Period End Date</t>
  </si>
  <si>
    <t>2018-12-29</t>
  </si>
  <si>
    <t>2019-12-28</t>
  </si>
  <si>
    <t>2021-01-02</t>
  </si>
  <si>
    <t>2022-01-01</t>
  </si>
  <si>
    <t>2022-12-31</t>
  </si>
  <si>
    <t>Cash And Equivalents</t>
  </si>
  <si>
    <t/>
  </si>
  <si>
    <t>Short Term Investments</t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</si>
  <si>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</si>
  <si>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</si>
  <si>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</si>
  <si>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</si>
  <si>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</si>
  <si>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</si>
  <si>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</si>
  <si>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</si>
  <si>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</si>
  <si>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</si>
  <si>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</si>
  <si>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</si>
  <si>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</si>
  <si>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</si>
  <si>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</si>
  <si>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</si>
  <si>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</si>
  <si>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</si>
  <si>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</si>
  <si>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</si>
  <si>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</si>
  <si>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</si>
  <si>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</si>
  <si>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</si>
  <si>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1,006.849</t>
  </si>
  <si>
    <t>1,031.663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</si>
  <si>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</si>
  <si>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</si>
  <si>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</si>
  <si>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</si>
  <si>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</si>
  <si>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</si>
  <si>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</si>
  <si>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</si>
  <si>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</si>
  <si>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</si>
  <si>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</si>
  <si>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</si>
  <si>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</si>
  <si>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</si>
  <si>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</si>
  <si>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</si>
  <si>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</si>
  <si>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8.3%</t>
  </si>
  <si>
    <t>13.1%</t>
  </si>
  <si>
    <t>19.7%</t>
  </si>
  <si>
    <t>22.6%</t>
  </si>
  <si>
    <t>Cost of Revenues</t>
  </si>
  <si>
    <t>Gross Profit</t>
  </si>
  <si>
    <t>Gross Profit Margin</t>
  </si>
  <si>
    <t>43.0%</t>
  </si>
  <si>
    <t>42.8%</t>
  </si>
  <si>
    <t>42.1%</t>
  </si>
  <si>
    <t>42.5%</t>
  </si>
  <si>
    <t>41.9%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</si>
  <si>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</si>
  <si>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</si>
  <si>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</si>
  <si>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</si>
  <si>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</si>
  <si>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</si>
  <si>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</si>
  <si>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</si>
  <si>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</si>
  <si>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</si>
  <si>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</si>
  <si>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</si>
  <si>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</si>
  <si>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</si>
  <si>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</si>
  <si>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</si>
  <si>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</si>
  <si>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</si>
  <si>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</si>
  <si>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</si>
  <si>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</si>
  <si>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</si>
  <si>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</si>
  <si>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</si>
  <si>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</si>
  <si>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</si>
  <si>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</si>
  <si>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</si>
  <si>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</si>
  <si>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</si>
  <si>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</si>
  <si>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</si>
  <si>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</si>
  <si>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</si>
  <si>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</si>
  <si>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</si>
  <si>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</si>
  <si>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</si>
  <si>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</si>
  <si>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</si>
  <si>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</si>
  <si>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</si>
  <si>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</si>
  <si>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</si>
  <si>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</si>
  <si>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</si>
  <si>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</si>
  <si>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</si>
  <si>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</si>
  <si>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</si>
  <si>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</si>
  <si>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</si>
  <si>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</si>
  <si>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2,524.63</t>
  </si>
  <si>
    <t>2,772.052</t>
  </si>
  <si>
    <t>Total Enterprise Value (TEV)</t>
  </si>
  <si>
    <t>3,072.931</t>
  </si>
  <si>
    <t>3,314.069</t>
  </si>
  <si>
    <t>Enterprise Value (EV)</t>
  </si>
  <si>
    <t>NA</t>
  </si>
  <si>
    <t>3,128.977</t>
  </si>
  <si>
    <t>EV/EBITDA</t>
  </si>
  <si>
    <t>22.6x</t>
  </si>
  <si>
    <t>17.7x</t>
  </si>
  <si>
    <t>EV / EBIT</t>
  </si>
  <si>
    <t>25.0x</t>
  </si>
  <si>
    <t>19.5x</t>
  </si>
  <si>
    <t>EV / LTM EBITDA - CAPEX</t>
  </si>
  <si>
    <t>27.6x</t>
  </si>
  <si>
    <t>22.7x</t>
  </si>
  <si>
    <t>EV / Free Cash Flow</t>
  </si>
  <si>
    <t>108.7x</t>
  </si>
  <si>
    <t>49.9x</t>
  </si>
  <si>
    <t>EV / Invested Capital</t>
  </si>
  <si>
    <t>6.9x</t>
  </si>
  <si>
    <t>5.2x</t>
  </si>
  <si>
    <t>EV / Revenue</t>
  </si>
  <si>
    <t>4.1x</t>
  </si>
  <si>
    <t>3.3x</t>
  </si>
  <si>
    <t>P/E Ratio</t>
  </si>
  <si>
    <t>31.3x</t>
  </si>
  <si>
    <t>25.7x</t>
  </si>
  <si>
    <t>Price/Book</t>
  </si>
  <si>
    <t>-19.9x</t>
  </si>
  <si>
    <t>6,880.0x</t>
  </si>
  <si>
    <t>Price / Operating Cash Flow</t>
  </si>
  <si>
    <t>22.0x</t>
  </si>
  <si>
    <t>20.9x</t>
  </si>
  <si>
    <t>Price / LTM Sales</t>
  </si>
  <si>
    <t>2.7x</t>
  </si>
  <si>
    <t>Altman Z-Score</t>
  </si>
  <si>
    <t>Piotroski Score</t>
  </si>
  <si>
    <t>Dividend Per Share</t>
  </si>
  <si>
    <t>Dividend Yield</t>
  </si>
  <si>
    <t>0.1%</t>
  </si>
  <si>
    <t>0.6%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</si>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</sst>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E9A306D-6D7A-6AD4-C07D-1CBBBD3AB92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6"/>
  <sheetViews>
    <sheetView showGridLines="0" workbookViewId="0">
      <selection activeCell="D1" sqref="D1:H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12.85546875" customWidth="1"/>
  </cols>
  <sheetData>
    <row r="1" spans="3:17" ht="13.5" customHeight="1" x14ac:dyDescent="0.2"/>
    <row r="2" spans="3:17" ht="33" customHeight="1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1"/>
      <c r="E3" s="1"/>
      <c r="F3" s="1"/>
      <c r="G3" s="1"/>
      <c r="H3" s="1"/>
    </row>
    <row r="4" spans="3:17" ht="12.75" x14ac:dyDescent="0.2"/>
    <row r="5" spans="3:17" ht="12.75" x14ac:dyDescent="0.2"/>
    <row r="6" spans="3:17" x14ac:dyDescent="0.25">
      <c r="C6" s="6" t="s">
        <v>2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3"/>
      <c r="E8" s="3"/>
      <c r="F8" s="3"/>
      <c r="G8" s="3"/>
      <c r="H8" s="3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3">
        <v>2013</v>
      </c>
      <c r="E10" s="3">
        <v>2014</v>
      </c>
      <c r="F10" s="3">
        <v>2015</v>
      </c>
      <c r="G10" s="3">
        <v>2016</v>
      </c>
      <c r="H10" s="3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15</v>
      </c>
      <c r="D12" s="3"/>
      <c r="E12" s="3"/>
      <c r="F12" s="3"/>
      <c r="G12" s="3"/>
      <c r="H12" s="3"/>
      <c r="I12" s="3" t="s">
        <v>16</v>
      </c>
      <c r="J12" s="3">
        <v>43.837000000000003</v>
      </c>
      <c r="K12" s="3">
        <v>71.480999999999995</v>
      </c>
      <c r="L12" s="3">
        <v>50.067999999999998</v>
      </c>
      <c r="M12" s="3">
        <v>63.033999999999999</v>
      </c>
    </row>
    <row r="13" spans="3:17" ht="12.75" x14ac:dyDescent="0.2">
      <c r="C13" s="3" t="s">
        <v>17</v>
      </c>
      <c r="D13" s="3"/>
      <c r="E13" s="3"/>
      <c r="F13" s="3"/>
      <c r="G13" s="3"/>
      <c r="H13" s="3"/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16</v>
      </c>
    </row>
    <row r="14" spans="3:17" ht="12.75" x14ac:dyDescent="0.2">
      <c r="C14" s="3" t="s">
        <v>18</v>
      </c>
      <c r="D14" s="3"/>
      <c r="E14" s="3"/>
      <c r="F14" s="3"/>
      <c r="G14" s="3"/>
      <c r="H14" s="3"/>
      <c r="I14" s="3" t="s">
        <v>16</v>
      </c>
      <c r="J14" s="3">
        <v>32.158000000000001</v>
      </c>
      <c r="K14" s="3">
        <v>33.151000000000003</v>
      </c>
      <c r="L14" s="3">
        <v>38.226999999999997</v>
      </c>
      <c r="M14" s="3">
        <v>48.771999999999998</v>
      </c>
    </row>
    <row r="15" spans="3:17" ht="12.75" x14ac:dyDescent="0.2">
      <c r="C15" s="3" t="s">
        <v>19</v>
      </c>
      <c r="D15" s="3"/>
      <c r="E15" s="3"/>
      <c r="F15" s="3"/>
      <c r="G15" s="3"/>
      <c r="H15" s="3"/>
      <c r="I15" s="3" t="s">
        <v>16</v>
      </c>
      <c r="J15" s="3">
        <v>71.384</v>
      </c>
      <c r="K15" s="3">
        <v>78.012</v>
      </c>
      <c r="L15" s="3">
        <v>91.698999999999998</v>
      </c>
      <c r="M15" s="3">
        <v>118.41</v>
      </c>
    </row>
    <row r="16" spans="3:17" ht="12.75" x14ac:dyDescent="0.2">
      <c r="C16" s="3" t="s">
        <v>20</v>
      </c>
      <c r="D16" s="3"/>
      <c r="E16" s="3"/>
      <c r="F16" s="3"/>
      <c r="G16" s="3"/>
      <c r="H16" s="3"/>
      <c r="I16" s="3" t="s">
        <v>16</v>
      </c>
      <c r="J16" s="3">
        <v>4.4740000000000002</v>
      </c>
      <c r="K16" s="3">
        <v>8.5850000000000009</v>
      </c>
      <c r="L16" s="3">
        <v>10.432</v>
      </c>
      <c r="M16" s="3">
        <v>22.262</v>
      </c>
    </row>
    <row r="17" spans="3:13" ht="12.75" x14ac:dyDescent="0.2">
      <c r="C17" s="3" t="s">
        <v>21</v>
      </c>
      <c r="D17" s="3"/>
      <c r="E17" s="3"/>
      <c r="F17" s="3"/>
      <c r="G17" s="3"/>
      <c r="H17" s="3"/>
      <c r="I17" s="3">
        <v>0</v>
      </c>
      <c r="J17" s="3">
        <v>2.1230000000000002</v>
      </c>
      <c r="K17" s="3">
        <v>2.6230000000000002</v>
      </c>
      <c r="L17" s="3">
        <v>2.7919999999999998</v>
      </c>
      <c r="M17" s="3">
        <v>4.0199999999999996</v>
      </c>
    </row>
    <row r="18" spans="3:13" ht="12.75" x14ac:dyDescent="0.2">
      <c r="C18" s="3" t="s">
        <v>22</v>
      </c>
      <c r="D18" s="3"/>
      <c r="E18" s="3"/>
      <c r="F18" s="3"/>
      <c r="G18" s="3"/>
      <c r="H18" s="3"/>
      <c r="I18" s="3" t="s">
        <v>16</v>
      </c>
      <c r="J18" s="3">
        <v>153.976</v>
      </c>
      <c r="K18" s="3">
        <v>193.852</v>
      </c>
      <c r="L18" s="3">
        <v>193.21799999999999</v>
      </c>
      <c r="M18" s="3">
        <v>256.49799999999999</v>
      </c>
    </row>
    <row r="19" spans="3:13" ht="12.75" x14ac:dyDescent="0.2"/>
    <row r="20" spans="3:13" ht="12.75" x14ac:dyDescent="0.2">
      <c r="C20" s="3" t="s">
        <v>23</v>
      </c>
      <c r="D20" s="3"/>
      <c r="E20" s="3"/>
      <c r="F20" s="3"/>
      <c r="G20" s="3"/>
      <c r="H20" s="3"/>
      <c r="I20" s="3" t="s">
        <v>16</v>
      </c>
      <c r="J20" s="3">
        <v>138.429</v>
      </c>
      <c r="K20" s="3">
        <v>140.68799999999999</v>
      </c>
      <c r="L20" s="3">
        <v>142.82400000000001</v>
      </c>
      <c r="M20" s="3">
        <v>174.01599999999999</v>
      </c>
    </row>
    <row r="21" spans="3:13" ht="12.75" x14ac:dyDescent="0.2">
      <c r="C21" s="3" t="s">
        <v>24</v>
      </c>
      <c r="D21" s="3"/>
      <c r="E21" s="3"/>
      <c r="F21" s="3"/>
      <c r="G21" s="3"/>
      <c r="H21" s="3"/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</row>
    <row r="22" spans="3:13" ht="12.75" x14ac:dyDescent="0.2">
      <c r="C22" s="3" t="s">
        <v>25</v>
      </c>
      <c r="D22" s="3"/>
      <c r="E22" s="3"/>
      <c r="F22" s="3"/>
      <c r="G22" s="3"/>
      <c r="H22" s="3"/>
      <c r="I22" s="3" t="s">
        <v>16</v>
      </c>
      <c r="J22" s="3">
        <v>1.952</v>
      </c>
      <c r="K22" s="3">
        <v>5.0279999999999996</v>
      </c>
      <c r="L22" s="3">
        <v>6.4249999999999998</v>
      </c>
      <c r="M22" s="3">
        <v>8.0299999999999994</v>
      </c>
    </row>
    <row r="23" spans="3:13" ht="12.75" x14ac:dyDescent="0.2">
      <c r="C23" s="3" t="s">
        <v>26</v>
      </c>
      <c r="D23" s="3"/>
      <c r="E23" s="3"/>
      <c r="F23" s="3"/>
      <c r="G23" s="3"/>
      <c r="H23" s="3"/>
      <c r="I23" s="3" t="s">
        <v>16</v>
      </c>
      <c r="J23" s="3" t="s">
        <v>16</v>
      </c>
      <c r="K23" s="3" t="s">
        <v>16</v>
      </c>
      <c r="L23" s="3">
        <v>2.1789999999999998</v>
      </c>
      <c r="M23" s="3">
        <v>4.7080000000000002</v>
      </c>
    </row>
    <row r="24" spans="3:13" ht="12.75" x14ac:dyDescent="0.2">
      <c r="C24" s="3" t="s">
        <v>27</v>
      </c>
      <c r="D24" s="3"/>
      <c r="E24" s="3"/>
      <c r="F24" s="3"/>
      <c r="G24" s="3"/>
      <c r="H24" s="3"/>
      <c r="I24" s="3" t="s">
        <v>16</v>
      </c>
      <c r="J24" s="3">
        <v>92.94</v>
      </c>
      <c r="K24" s="3">
        <v>93.275999999999996</v>
      </c>
      <c r="L24" s="3">
        <v>92.938000000000002</v>
      </c>
      <c r="M24" s="3">
        <v>97.573999999999998</v>
      </c>
    </row>
    <row r="25" spans="3:13" ht="12.75" x14ac:dyDescent="0.2">
      <c r="C25" s="3" t="s">
        <v>28</v>
      </c>
      <c r="D25" s="3"/>
      <c r="E25" s="3"/>
      <c r="F25" s="3"/>
      <c r="G25" s="3"/>
      <c r="H25" s="3"/>
      <c r="I25" s="3" t="s">
        <v>16</v>
      </c>
      <c r="J25" s="3">
        <v>33.457999999999998</v>
      </c>
      <c r="K25" s="3">
        <v>36.072000000000003</v>
      </c>
      <c r="L25" s="3">
        <v>37.359000000000002</v>
      </c>
      <c r="M25" s="3">
        <v>52.28</v>
      </c>
    </row>
    <row r="26" spans="3:13" ht="12.75" x14ac:dyDescent="0.2">
      <c r="C26" s="3" t="s">
        <v>29</v>
      </c>
      <c r="D26" s="3"/>
      <c r="E26" s="3"/>
      <c r="F26" s="3"/>
      <c r="G26" s="3"/>
      <c r="H26" s="3"/>
      <c r="I26" s="3">
        <v>0</v>
      </c>
      <c r="J26" s="3">
        <v>87.739000000000004</v>
      </c>
      <c r="K26" s="3">
        <v>93.203000000000003</v>
      </c>
      <c r="L26" s="3">
        <v>124.23</v>
      </c>
      <c r="M26" s="3">
        <v>147.07</v>
      </c>
    </row>
    <row r="27" spans="3:13" ht="12.75" x14ac:dyDescent="0.2">
      <c r="C27" s="3" t="s">
        <v>30</v>
      </c>
      <c r="D27" s="3"/>
      <c r="E27" s="3"/>
      <c r="F27" s="3"/>
      <c r="G27" s="3"/>
      <c r="H27" s="3"/>
      <c r="I27" s="3" t="s">
        <v>16</v>
      </c>
      <c r="J27" s="3">
        <v>508.49400000000003</v>
      </c>
      <c r="K27" s="3">
        <v>562.11900000000003</v>
      </c>
      <c r="L27" s="3">
        <v>599.173</v>
      </c>
      <c r="M27" s="3">
        <v>740.17600000000004</v>
      </c>
    </row>
    <row r="28" spans="3:13" ht="12.75" x14ac:dyDescent="0.2"/>
    <row r="29" spans="3:13" ht="12.75" x14ac:dyDescent="0.2">
      <c r="C29" s="3" t="s">
        <v>31</v>
      </c>
      <c r="D29" s="3"/>
      <c r="E29" s="3"/>
      <c r="F29" s="3"/>
      <c r="G29" s="3"/>
      <c r="H29" s="3"/>
      <c r="I29" s="3" t="s">
        <v>16</v>
      </c>
      <c r="J29" s="3">
        <v>19.667000000000002</v>
      </c>
      <c r="K29" s="3">
        <v>33.518000000000001</v>
      </c>
      <c r="L29" s="3">
        <v>35.402000000000001</v>
      </c>
      <c r="M29" s="3">
        <v>33.786999999999999</v>
      </c>
    </row>
    <row r="30" spans="3:13" ht="12.75" x14ac:dyDescent="0.2">
      <c r="C30" s="3" t="s">
        <v>32</v>
      </c>
      <c r="D30" s="3"/>
      <c r="E30" s="3"/>
      <c r="F30" s="3"/>
      <c r="G30" s="3"/>
      <c r="H30" s="3"/>
      <c r="I30" s="3" t="s">
        <v>16</v>
      </c>
      <c r="J30" s="3">
        <v>39.902999999999999</v>
      </c>
      <c r="K30" s="3">
        <v>65.197000000000003</v>
      </c>
      <c r="L30" s="3">
        <v>49.927</v>
      </c>
      <c r="M30" s="3">
        <v>68.218000000000004</v>
      </c>
    </row>
    <row r="31" spans="3:13" ht="12.75" x14ac:dyDescent="0.2">
      <c r="C31" s="3" t="s">
        <v>33</v>
      </c>
      <c r="D31" s="3"/>
      <c r="E31" s="3"/>
      <c r="F31" s="3"/>
      <c r="G31" s="3"/>
      <c r="H31" s="3"/>
      <c r="I31" s="3" t="s">
        <v>16</v>
      </c>
      <c r="J31" s="3" t="s">
        <v>16</v>
      </c>
      <c r="K31" s="3" t="s">
        <v>16</v>
      </c>
      <c r="L31" s="3" t="s">
        <v>16</v>
      </c>
      <c r="M31" s="3" t="s">
        <v>16</v>
      </c>
    </row>
    <row r="32" spans="3:13" ht="12.75" x14ac:dyDescent="0.2">
      <c r="C32" s="3" t="s">
        <v>34</v>
      </c>
      <c r="D32" s="3"/>
      <c r="E32" s="3"/>
      <c r="F32" s="3"/>
      <c r="G32" s="3"/>
      <c r="H32" s="3"/>
      <c r="I32" s="3" t="s">
        <v>16</v>
      </c>
      <c r="J32" s="3">
        <v>7.6509999999999998</v>
      </c>
      <c r="K32" s="3">
        <v>7.4480000000000004</v>
      </c>
      <c r="L32" s="3">
        <v>8.875</v>
      </c>
      <c r="M32" s="3">
        <v>17.75</v>
      </c>
    </row>
    <row r="33" spans="3:13" ht="12.75" x14ac:dyDescent="0.2">
      <c r="C33" s="3" t="s">
        <v>35</v>
      </c>
      <c r="D33" s="3"/>
      <c r="E33" s="3"/>
      <c r="F33" s="3"/>
      <c r="G33" s="3"/>
      <c r="H33" s="3"/>
      <c r="I33" s="3" t="s">
        <v>16</v>
      </c>
      <c r="J33" s="3">
        <v>43.103000000000002</v>
      </c>
      <c r="K33" s="3">
        <v>42.753</v>
      </c>
      <c r="L33" s="3">
        <v>41.96</v>
      </c>
      <c r="M33" s="3">
        <v>51.335000000000001</v>
      </c>
    </row>
    <row r="34" spans="3:13" ht="12.75" x14ac:dyDescent="0.2">
      <c r="C34" s="3" t="s">
        <v>36</v>
      </c>
      <c r="D34" s="3"/>
      <c r="E34" s="3"/>
      <c r="F34" s="3"/>
      <c r="G34" s="3"/>
      <c r="H34" s="3"/>
      <c r="I34" s="3">
        <v>0</v>
      </c>
      <c r="J34" s="3">
        <v>1.849</v>
      </c>
      <c r="K34" s="3">
        <v>3.1720000000000002</v>
      </c>
      <c r="L34" s="3">
        <v>16.233000000000001</v>
      </c>
      <c r="M34" s="3">
        <v>18.114999999999998</v>
      </c>
    </row>
    <row r="35" spans="3:13" ht="12.75" x14ac:dyDescent="0.2">
      <c r="C35" s="3" t="s">
        <v>37</v>
      </c>
      <c r="D35" s="3"/>
      <c r="E35" s="3"/>
      <c r="F35" s="3"/>
      <c r="G35" s="3"/>
      <c r="H35" s="3"/>
      <c r="I35" s="3" t="s">
        <v>16</v>
      </c>
      <c r="J35" s="3">
        <v>112.173</v>
      </c>
      <c r="K35" s="3">
        <v>152.08799999999999</v>
      </c>
      <c r="L35" s="3">
        <v>152.39699999999999</v>
      </c>
      <c r="M35" s="3">
        <v>189.20500000000001</v>
      </c>
    </row>
    <row r="36" spans="3:13" ht="12.75" x14ac:dyDescent="0.2"/>
    <row r="37" spans="3:13" ht="12.75" x14ac:dyDescent="0.2">
      <c r="C37" s="3" t="s">
        <v>38</v>
      </c>
      <c r="D37" s="3"/>
      <c r="E37" s="3"/>
      <c r="F37" s="3"/>
      <c r="G37" s="3"/>
      <c r="H37" s="3"/>
      <c r="I37" s="3" t="s">
        <v>16</v>
      </c>
      <c r="J37" s="3">
        <v>720.66099999999994</v>
      </c>
      <c r="K37" s="3">
        <v>698.91200000000003</v>
      </c>
      <c r="L37" s="3">
        <v>336.62099999999998</v>
      </c>
      <c r="M37" s="3">
        <v>320.06299999999999</v>
      </c>
    </row>
    <row r="38" spans="3:13" ht="12.75" x14ac:dyDescent="0.2">
      <c r="C38" s="3" t="s">
        <v>39</v>
      </c>
      <c r="D38" s="3"/>
      <c r="E38" s="3"/>
      <c r="F38" s="3"/>
      <c r="G38" s="3"/>
      <c r="H38" s="3"/>
      <c r="I38" s="3" t="s">
        <v>16</v>
      </c>
      <c r="J38" s="3">
        <v>166.83</v>
      </c>
      <c r="K38" s="3">
        <v>173.90600000000001</v>
      </c>
      <c r="L38" s="3">
        <v>196.95400000000001</v>
      </c>
      <c r="M38" s="3">
        <v>215.96600000000001</v>
      </c>
    </row>
    <row r="39" spans="3:13" ht="12.75" x14ac:dyDescent="0.2">
      <c r="C39" s="3" t="s">
        <v>40</v>
      </c>
      <c r="D39" s="3"/>
      <c r="E39" s="3"/>
      <c r="F39" s="3"/>
      <c r="G39" s="3"/>
      <c r="H39" s="3"/>
      <c r="I39" s="3">
        <v>0</v>
      </c>
      <c r="J39" s="3">
        <v>7.1849999999999996</v>
      </c>
      <c r="K39" s="3">
        <v>6.7569999999999997</v>
      </c>
      <c r="L39" s="3">
        <v>7.7229999999999999</v>
      </c>
      <c r="M39" s="3">
        <v>14.566000000000001</v>
      </c>
    </row>
    <row r="40" spans="3:13" ht="12.75" x14ac:dyDescent="0.2">
      <c r="C40" s="3" t="s">
        <v>41</v>
      </c>
      <c r="D40" s="3"/>
      <c r="E40" s="3"/>
      <c r="F40" s="3"/>
      <c r="G40" s="3"/>
      <c r="H40" s="3"/>
      <c r="I40" s="3" t="s">
        <v>16</v>
      </c>
      <c r="J40" s="3" t="s">
        <v>42</v>
      </c>
      <c r="K40" s="3" t="s">
        <v>43</v>
      </c>
      <c r="L40" s="3">
        <v>693.69500000000005</v>
      </c>
      <c r="M40" s="3">
        <v>739.8</v>
      </c>
    </row>
    <row r="41" spans="3:13" ht="12.75" x14ac:dyDescent="0.2"/>
    <row r="42" spans="3:13" ht="12.75" x14ac:dyDescent="0.2">
      <c r="C42" s="3" t="s">
        <v>44</v>
      </c>
      <c r="D42" s="3"/>
      <c r="E42" s="3"/>
      <c r="F42" s="3"/>
      <c r="G42" s="3"/>
      <c r="H42" s="3"/>
      <c r="I42" s="3" t="s">
        <v>16</v>
      </c>
      <c r="J42" s="3">
        <v>-609.92200000000003</v>
      </c>
      <c r="K42" s="3">
        <v>-588.53</v>
      </c>
      <c r="L42" s="3">
        <v>307.49700000000001</v>
      </c>
      <c r="M42" s="3">
        <v>316.20800000000003</v>
      </c>
    </row>
    <row r="43" spans="3:13" ht="12.75" x14ac:dyDescent="0.2">
      <c r="C43" s="3" t="s">
        <v>45</v>
      </c>
      <c r="D43" s="3"/>
      <c r="E43" s="3"/>
      <c r="F43" s="3"/>
      <c r="G43" s="3"/>
      <c r="H43" s="3"/>
      <c r="I43" s="3" t="s">
        <v>16</v>
      </c>
      <c r="J43" s="3" t="s">
        <v>16</v>
      </c>
      <c r="K43" s="3" t="s">
        <v>16</v>
      </c>
      <c r="L43" s="3">
        <v>1.7789999999999999</v>
      </c>
      <c r="M43" s="3">
        <v>4.1070000000000002</v>
      </c>
    </row>
    <row r="44" spans="3:13" ht="12.75" x14ac:dyDescent="0.2">
      <c r="C44" s="3" t="s">
        <v>46</v>
      </c>
      <c r="D44" s="3"/>
      <c r="E44" s="3"/>
      <c r="F44" s="3"/>
      <c r="G44" s="3"/>
      <c r="H44" s="3"/>
      <c r="I44" s="3" t="s">
        <v>16</v>
      </c>
      <c r="J44" s="3" t="s">
        <v>16</v>
      </c>
      <c r="K44" s="3" t="s">
        <v>16</v>
      </c>
      <c r="L44" s="3">
        <v>-403.61900000000003</v>
      </c>
      <c r="M44" s="3">
        <v>-319.77999999999997</v>
      </c>
    </row>
    <row r="45" spans="3:13" ht="12.75" x14ac:dyDescent="0.2">
      <c r="C45" s="3" t="s">
        <v>47</v>
      </c>
      <c r="D45" s="3"/>
      <c r="E45" s="3"/>
      <c r="F45" s="3"/>
      <c r="G45" s="3"/>
      <c r="H45" s="3"/>
      <c r="I45" s="3" t="s">
        <v>16</v>
      </c>
      <c r="J45" s="3" t="s">
        <v>16</v>
      </c>
      <c r="K45" s="3" t="s">
        <v>16</v>
      </c>
      <c r="L45" s="3" t="s">
        <v>16</v>
      </c>
      <c r="M45" s="3" t="s">
        <v>16</v>
      </c>
    </row>
    <row r="46" spans="3:13" ht="12.75" x14ac:dyDescent="0.2">
      <c r="C46" s="3" t="s">
        <v>48</v>
      </c>
      <c r="D46" s="3"/>
      <c r="E46" s="3"/>
      <c r="F46" s="3"/>
      <c r="G46" s="3"/>
      <c r="H46" s="3"/>
      <c r="I46" s="3">
        <v>0</v>
      </c>
      <c r="J46" s="3">
        <v>0</v>
      </c>
      <c r="K46" s="3">
        <v>0</v>
      </c>
      <c r="L46" s="3">
        <v>-0.17899999999999999</v>
      </c>
      <c r="M46" s="3">
        <v>-0.159</v>
      </c>
    </row>
    <row r="47" spans="3:13" ht="12.75" x14ac:dyDescent="0.2">
      <c r="C47" s="3" t="s">
        <v>49</v>
      </c>
      <c r="D47" s="3"/>
      <c r="E47" s="3"/>
      <c r="F47" s="3"/>
      <c r="G47" s="3"/>
      <c r="H47" s="3"/>
      <c r="I47" s="3" t="s">
        <v>16</v>
      </c>
      <c r="J47" s="3">
        <v>-609.92200000000003</v>
      </c>
      <c r="K47" s="3">
        <v>-588.53</v>
      </c>
      <c r="L47" s="3">
        <v>-94.522000000000006</v>
      </c>
      <c r="M47" s="3">
        <v>0.376</v>
      </c>
    </row>
    <row r="48" spans="3:13" ht="12.75" x14ac:dyDescent="0.2">
      <c r="C48" s="3" t="s">
        <v>50</v>
      </c>
      <c r="D48" s="3"/>
      <c r="E48" s="3"/>
      <c r="F48" s="3"/>
      <c r="G48" s="3"/>
      <c r="H48" s="3"/>
      <c r="I48" s="3" t="s">
        <v>16</v>
      </c>
      <c r="J48" s="3" t="s">
        <v>16</v>
      </c>
      <c r="K48" s="3" t="s">
        <v>16</v>
      </c>
      <c r="L48" s="3" t="s">
        <v>16</v>
      </c>
      <c r="M48" s="3" t="s">
        <v>16</v>
      </c>
    </row>
    <row r="49" spans="3:13" ht="12.75" x14ac:dyDescent="0.2">
      <c r="C49" s="3" t="s">
        <v>51</v>
      </c>
      <c r="D49" s="3"/>
      <c r="E49" s="3"/>
      <c r="F49" s="3"/>
      <c r="G49" s="3"/>
      <c r="H49" s="3"/>
      <c r="I49" s="3" t="s">
        <v>16</v>
      </c>
      <c r="J49" s="3">
        <v>111.56699999999999</v>
      </c>
      <c r="K49" s="3">
        <v>118.986</v>
      </c>
      <c r="L49" s="3" t="s">
        <v>16</v>
      </c>
      <c r="M49" s="3" t="s">
        <v>16</v>
      </c>
    </row>
    <row r="50" spans="3:13" ht="12.75" x14ac:dyDescent="0.2">
      <c r="C50" s="3" t="s">
        <v>52</v>
      </c>
      <c r="D50" s="3"/>
      <c r="E50" s="3"/>
      <c r="F50" s="3"/>
      <c r="G50" s="3"/>
      <c r="H50" s="3"/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53</v>
      </c>
      <c r="D51" s="3"/>
      <c r="E51" s="3"/>
      <c r="F51" s="3"/>
      <c r="G51" s="3"/>
      <c r="H51" s="3"/>
      <c r="I51" s="3" t="s">
        <v>16</v>
      </c>
      <c r="J51" s="3">
        <v>-498.35500000000002</v>
      </c>
      <c r="K51" s="3">
        <v>-469.54399999999998</v>
      </c>
      <c r="L51" s="3">
        <v>-94.522000000000006</v>
      </c>
      <c r="M51" s="3">
        <v>0.376</v>
      </c>
    </row>
    <row r="52" spans="3:13" ht="12.75" x14ac:dyDescent="0.2"/>
    <row r="53" spans="3:13" ht="12.75" x14ac:dyDescent="0.2">
      <c r="C53" s="3" t="s">
        <v>54</v>
      </c>
      <c r="D53" s="3"/>
      <c r="E53" s="3"/>
      <c r="F53" s="3"/>
      <c r="G53" s="3"/>
      <c r="H53" s="3"/>
      <c r="I53" s="3" t="s">
        <v>16</v>
      </c>
      <c r="J53" s="3">
        <v>508.49400000000003</v>
      </c>
      <c r="K53" s="3">
        <v>562.11900000000003</v>
      </c>
      <c r="L53" s="3">
        <v>599.173</v>
      </c>
      <c r="M53" s="3">
        <v>740.17600000000004</v>
      </c>
    </row>
    <row r="54" spans="3:13" ht="12.75" x14ac:dyDescent="0.2"/>
    <row r="55" spans="3:13" ht="12.75" x14ac:dyDescent="0.2">
      <c r="C55" s="3" t="s">
        <v>55</v>
      </c>
      <c r="D55" s="3"/>
      <c r="E55" s="3"/>
      <c r="F55" s="3"/>
      <c r="G55" s="3"/>
      <c r="H55" s="3"/>
      <c r="I55" s="3" t="s">
        <v>16</v>
      </c>
      <c r="J55" s="3">
        <v>43.837000000000003</v>
      </c>
      <c r="K55" s="3">
        <v>71.480999999999995</v>
      </c>
      <c r="L55" s="3">
        <v>50.067999999999998</v>
      </c>
      <c r="M55" s="3">
        <v>63.033999999999999</v>
      </c>
    </row>
    <row r="56" spans="3:13" ht="12.75" x14ac:dyDescent="0.2">
      <c r="C56" s="3" t="s">
        <v>56</v>
      </c>
      <c r="D56" s="3"/>
      <c r="E56" s="3"/>
      <c r="F56" s="3"/>
      <c r="G56" s="3"/>
      <c r="H56" s="3"/>
      <c r="I56" s="3" t="s">
        <v>16</v>
      </c>
      <c r="J56" s="3">
        <v>938.245</v>
      </c>
      <c r="K56" s="3">
        <v>923.01900000000001</v>
      </c>
      <c r="L56" s="3">
        <v>584.41</v>
      </c>
      <c r="M56" s="3">
        <v>605.11400000000003</v>
      </c>
    </row>
  </sheetData>
  <mergeCells count="2">
    <mergeCell ref="C2:J2"/>
    <mergeCell ref="C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7DD9-CBF5-4CF4-B7E0-544405839A2C}">
  <dimension ref="C1:Q48"/>
  <sheetViews>
    <sheetView topLeftCell="A13" workbookViewId="0">
      <selection activeCell="I40" sqref="I40"/>
    </sheetView>
  </sheetViews>
  <sheetFormatPr defaultColWidth="15" defaultRowHeight="12.75" x14ac:dyDescent="0.2"/>
  <cols>
    <col min="1" max="2" width="2" customWidth="1"/>
    <col min="3" max="3" width="25" customWidth="1"/>
    <col min="4" max="8" width="9.4257812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9"/>
      <c r="E3" s="9"/>
      <c r="F3" s="9"/>
      <c r="G3" s="9"/>
      <c r="H3" s="9"/>
    </row>
    <row r="6" spans="3:17" ht="15" x14ac:dyDescent="0.25">
      <c r="C6" s="6" t="s">
        <v>57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58</v>
      </c>
      <c r="D12" s="10"/>
      <c r="E12" s="10"/>
      <c r="F12" s="10"/>
      <c r="G12" s="10"/>
      <c r="H12" s="10"/>
      <c r="I12" s="3">
        <v>529.48800000000006</v>
      </c>
      <c r="J12" s="3">
        <v>573.54</v>
      </c>
      <c r="K12" s="3">
        <v>648.45899999999995</v>
      </c>
      <c r="L12" s="3">
        <v>776.01300000000003</v>
      </c>
      <c r="M12" s="3">
        <v>951.697</v>
      </c>
    </row>
    <row r="13" spans="3:17" x14ac:dyDescent="0.2">
      <c r="C13" s="3" t="s">
        <v>59</v>
      </c>
      <c r="D13" s="10"/>
      <c r="E13" s="10"/>
      <c r="F13" s="10"/>
      <c r="G13" s="10"/>
      <c r="H13" s="10"/>
      <c r="I13" s="3" t="s">
        <v>60</v>
      </c>
      <c r="J13" s="3" t="s">
        <v>61</v>
      </c>
      <c r="K13" s="3" t="s">
        <v>62</v>
      </c>
      <c r="L13" s="3" t="s">
        <v>63</v>
      </c>
      <c r="M13" s="3" t="s">
        <v>64</v>
      </c>
    </row>
    <row r="15" spans="3:17" x14ac:dyDescent="0.2">
      <c r="C15" s="3" t="s">
        <v>65</v>
      </c>
      <c r="D15" s="10"/>
      <c r="E15" s="10"/>
      <c r="F15" s="10"/>
      <c r="G15" s="10"/>
      <c r="H15" s="10"/>
      <c r="I15" s="3">
        <v>-301.58999999999997</v>
      </c>
      <c r="J15" s="3">
        <v>-328.27</v>
      </c>
      <c r="K15" s="3">
        <v>-375.53</v>
      </c>
      <c r="L15" s="3">
        <v>-446.541</v>
      </c>
      <c r="M15" s="3">
        <v>-552.91899999999998</v>
      </c>
    </row>
    <row r="16" spans="3:17" x14ac:dyDescent="0.2">
      <c r="C16" s="3" t="s">
        <v>66</v>
      </c>
      <c r="D16" s="10"/>
      <c r="E16" s="10"/>
      <c r="F16" s="10"/>
      <c r="G16" s="10"/>
      <c r="H16" s="10"/>
      <c r="I16" s="3">
        <v>227.898</v>
      </c>
      <c r="J16" s="3">
        <v>245.27</v>
      </c>
      <c r="K16" s="3">
        <v>272.92899999999997</v>
      </c>
      <c r="L16" s="3">
        <v>329.47199999999998</v>
      </c>
      <c r="M16" s="3">
        <v>398.77800000000002</v>
      </c>
    </row>
    <row r="17" spans="3:13" x14ac:dyDescent="0.2">
      <c r="C17" s="3" t="s">
        <v>67</v>
      </c>
      <c r="D17" s="10"/>
      <c r="E17" s="10"/>
      <c r="F17" s="10"/>
      <c r="G17" s="10"/>
      <c r="H17" s="10"/>
      <c r="I17" s="3" t="s">
        <v>68</v>
      </c>
      <c r="J17" s="3" t="s">
        <v>69</v>
      </c>
      <c r="K17" s="3" t="s">
        <v>70</v>
      </c>
      <c r="L17" s="3" t="s">
        <v>71</v>
      </c>
      <c r="M17" s="3" t="s">
        <v>72</v>
      </c>
    </row>
    <row r="19" spans="3:13" x14ac:dyDescent="0.2">
      <c r="C19" s="3" t="s">
        <v>73</v>
      </c>
      <c r="D19" s="10"/>
      <c r="E19" s="10"/>
      <c r="F19" s="10"/>
      <c r="G19" s="10"/>
      <c r="H19" s="10"/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74</v>
      </c>
      <c r="D20" s="10"/>
      <c r="E20" s="10"/>
      <c r="F20" s="10"/>
      <c r="G20" s="10"/>
      <c r="H20" s="10"/>
      <c r="I20" s="3">
        <v>-15.11</v>
      </c>
      <c r="J20" s="3">
        <v>-14.413</v>
      </c>
      <c r="K20" s="3">
        <v>-16.498999999999999</v>
      </c>
      <c r="L20" s="3">
        <v>-21.338000000000001</v>
      </c>
      <c r="M20" s="3">
        <v>-25.242999999999999</v>
      </c>
    </row>
    <row r="21" spans="3:13" x14ac:dyDescent="0.2">
      <c r="C21" s="3" t="s">
        <v>75</v>
      </c>
      <c r="D21" s="10"/>
      <c r="E21" s="10"/>
      <c r="F21" s="10"/>
      <c r="G21" s="10"/>
      <c r="H21" s="10"/>
      <c r="I21" s="3">
        <v>-11.371</v>
      </c>
      <c r="J21" s="3">
        <v>-11.608000000000001</v>
      </c>
      <c r="K21" s="3">
        <v>-23.228000000000002</v>
      </c>
      <c r="L21" s="3">
        <v>-27.248000000000001</v>
      </c>
      <c r="M21" s="3">
        <v>-30.991</v>
      </c>
    </row>
    <row r="22" spans="3:13" x14ac:dyDescent="0.2">
      <c r="C22" s="3" t="s">
        <v>76</v>
      </c>
      <c r="D22" s="10"/>
      <c r="E22" s="10"/>
      <c r="F22" s="10"/>
      <c r="G22" s="10"/>
      <c r="H22" s="10"/>
      <c r="I22" s="3">
        <v>-111.521</v>
      </c>
      <c r="J22" s="3">
        <v>-119.669</v>
      </c>
      <c r="K22" s="3">
        <v>-129.124</v>
      </c>
      <c r="L22" s="3">
        <v>-119.651</v>
      </c>
      <c r="M22" s="3">
        <v>-184.77199999999999</v>
      </c>
    </row>
    <row r="23" spans="3:13" x14ac:dyDescent="0.2">
      <c r="C23" s="3" t="s">
        <v>77</v>
      </c>
      <c r="D23" s="10"/>
      <c r="E23" s="10"/>
      <c r="F23" s="10"/>
      <c r="G23" s="10"/>
      <c r="H23" s="10"/>
      <c r="I23" s="3">
        <v>-138.00200000000001</v>
      </c>
      <c r="J23" s="3">
        <v>-145.69</v>
      </c>
      <c r="K23" s="3">
        <v>-168.851</v>
      </c>
      <c r="L23" s="3">
        <v>-168.23699999999999</v>
      </c>
      <c r="M23" s="3">
        <v>-241.006</v>
      </c>
    </row>
    <row r="24" spans="3:13" x14ac:dyDescent="0.2">
      <c r="C24" s="3" t="s">
        <v>78</v>
      </c>
      <c r="D24" s="10"/>
      <c r="E24" s="10"/>
      <c r="F24" s="10"/>
      <c r="G24" s="10"/>
      <c r="H24" s="10"/>
      <c r="I24" s="3">
        <v>89.896000000000001</v>
      </c>
      <c r="J24" s="3">
        <v>99.58</v>
      </c>
      <c r="K24" s="3">
        <v>104.078</v>
      </c>
      <c r="L24" s="3">
        <v>161.23500000000001</v>
      </c>
      <c r="M24" s="3">
        <v>157.77199999999999</v>
      </c>
    </row>
    <row r="26" spans="3:13" x14ac:dyDescent="0.2">
      <c r="C26" s="3" t="s">
        <v>79</v>
      </c>
      <c r="D26" s="10"/>
      <c r="E26" s="10"/>
      <c r="F26" s="10"/>
      <c r="G26" s="10"/>
      <c r="H26" s="10"/>
      <c r="I26" s="3">
        <v>-67.171999999999997</v>
      </c>
      <c r="J26" s="3">
        <v>-70.242999999999995</v>
      </c>
      <c r="K26" s="3">
        <v>-64.009</v>
      </c>
      <c r="L26" s="3">
        <v>-36.15</v>
      </c>
      <c r="M26" s="3">
        <v>-19.100999999999999</v>
      </c>
    </row>
    <row r="27" spans="3:13" x14ac:dyDescent="0.2">
      <c r="C27" s="3" t="s">
        <v>80</v>
      </c>
      <c r="D27" s="10"/>
      <c r="E27" s="10"/>
      <c r="F27" s="10"/>
      <c r="G27" s="10"/>
      <c r="H27" s="10"/>
      <c r="I27" s="3">
        <v>22.724</v>
      </c>
      <c r="J27" s="3">
        <v>29.337</v>
      </c>
      <c r="K27" s="3">
        <v>40.069000000000003</v>
      </c>
      <c r="L27" s="3">
        <v>125.08499999999999</v>
      </c>
      <c r="M27" s="3">
        <v>138.67099999999999</v>
      </c>
    </row>
    <row r="28" spans="3:13" x14ac:dyDescent="0.2">
      <c r="C28" s="3" t="s">
        <v>81</v>
      </c>
      <c r="D28" s="10"/>
      <c r="E28" s="10"/>
      <c r="F28" s="10"/>
      <c r="G28" s="10"/>
      <c r="H28" s="10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82</v>
      </c>
      <c r="D29" s="10"/>
      <c r="E29" s="10"/>
      <c r="F29" s="10"/>
      <c r="G29" s="10"/>
      <c r="H29" s="10"/>
      <c r="I29" s="3">
        <v>-6.2859999999999996</v>
      </c>
      <c r="J29" s="3">
        <v>-8.5120000000000005</v>
      </c>
      <c r="K29" s="3">
        <v>-11.446999999999999</v>
      </c>
      <c r="L29" s="3">
        <v>-26.292000000000002</v>
      </c>
      <c r="M29" s="3">
        <v>-37.905000000000001</v>
      </c>
    </row>
    <row r="30" spans="3:13" x14ac:dyDescent="0.2">
      <c r="C30" s="3" t="s">
        <v>83</v>
      </c>
      <c r="D30" s="10"/>
      <c r="E30" s="10"/>
      <c r="F30" s="10"/>
      <c r="G30" s="10"/>
      <c r="H30" s="10"/>
      <c r="I30" s="3">
        <v>16.437999999999999</v>
      </c>
      <c r="J30" s="3">
        <v>20.824999999999999</v>
      </c>
      <c r="K30" s="3">
        <v>28.622</v>
      </c>
      <c r="L30" s="3">
        <v>98.793000000000006</v>
      </c>
      <c r="M30" s="3">
        <v>100.76600000000001</v>
      </c>
    </row>
    <row r="32" spans="3:13" x14ac:dyDescent="0.2">
      <c r="C32" s="3" t="s">
        <v>84</v>
      </c>
      <c r="D32" s="10"/>
      <c r="E32" s="10"/>
      <c r="F32" s="10"/>
      <c r="G32" s="10"/>
      <c r="H32" s="10"/>
      <c r="I32" s="3">
        <v>-7.5620000000000003</v>
      </c>
      <c r="J32" s="3">
        <v>-7.4980000000000002</v>
      </c>
      <c r="K32" s="3">
        <v>-7.4189999999999996</v>
      </c>
      <c r="L32" s="3">
        <v>-3.43</v>
      </c>
      <c r="M32" s="3" t="s">
        <v>3</v>
      </c>
    </row>
    <row r="33" spans="3:13" x14ac:dyDescent="0.2">
      <c r="C33" s="3" t="s">
        <v>85</v>
      </c>
      <c r="D33" s="10"/>
      <c r="E33" s="10"/>
      <c r="F33" s="10"/>
      <c r="G33" s="10"/>
      <c r="H33" s="10"/>
      <c r="I33" s="3">
        <v>8.8759999999999994</v>
      </c>
      <c r="J33" s="3">
        <v>13.327</v>
      </c>
      <c r="K33" s="3">
        <v>21.202999999999999</v>
      </c>
      <c r="L33" s="3">
        <v>95.363</v>
      </c>
      <c r="M33" s="3">
        <v>100.76600000000001</v>
      </c>
    </row>
    <row r="35" spans="3:13" x14ac:dyDescent="0.2">
      <c r="C35" s="3" t="s">
        <v>86</v>
      </c>
      <c r="D35" s="10"/>
      <c r="E35" s="10"/>
      <c r="F35" s="10"/>
      <c r="G35" s="10"/>
      <c r="H35" s="10"/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87</v>
      </c>
      <c r="D36" s="10"/>
      <c r="E36" s="10"/>
      <c r="F36" s="10"/>
      <c r="G36" s="10"/>
      <c r="H36" s="10"/>
      <c r="I36" s="3">
        <v>8.8759999999999994</v>
      </c>
      <c r="J36" s="3">
        <v>13.327</v>
      </c>
      <c r="K36" s="3">
        <v>21.202999999999999</v>
      </c>
      <c r="L36" s="3">
        <v>95.363</v>
      </c>
      <c r="M36" s="3">
        <v>100.76600000000001</v>
      </c>
    </row>
    <row r="38" spans="3:13" x14ac:dyDescent="0.2">
      <c r="C38" s="3" t="s">
        <v>88</v>
      </c>
      <c r="D38" s="10"/>
      <c r="E38" s="10"/>
      <c r="F38" s="10"/>
      <c r="G38" s="10"/>
      <c r="H38" s="10"/>
      <c r="I38" s="3">
        <v>0</v>
      </c>
      <c r="J38" s="3">
        <v>0</v>
      </c>
      <c r="K38" s="3">
        <v>0.39</v>
      </c>
      <c r="L38" s="3">
        <v>1.36</v>
      </c>
      <c r="M38" s="3">
        <v>1.43</v>
      </c>
    </row>
    <row r="39" spans="3:13" x14ac:dyDescent="0.2">
      <c r="C39" s="3" t="s">
        <v>89</v>
      </c>
      <c r="D39" s="10"/>
      <c r="E39" s="10"/>
      <c r="F39" s="10"/>
      <c r="G39" s="10"/>
      <c r="H39" s="10"/>
      <c r="I39" s="3" t="s">
        <v>3</v>
      </c>
      <c r="J39" s="3" t="s">
        <v>3</v>
      </c>
      <c r="K39" s="3">
        <v>0.38</v>
      </c>
      <c r="L39" s="3">
        <v>1.33</v>
      </c>
      <c r="M39" s="3">
        <v>1.4</v>
      </c>
    </row>
    <row r="40" spans="3:13" x14ac:dyDescent="0.2">
      <c r="C40" s="3" t="s">
        <v>90</v>
      </c>
      <c r="D40" s="10"/>
      <c r="E40" s="10"/>
      <c r="F40" s="10"/>
      <c r="G40" s="10"/>
      <c r="H40" s="10"/>
      <c r="I40" s="3" t="s">
        <v>3</v>
      </c>
      <c r="J40" s="3" t="s">
        <v>3</v>
      </c>
      <c r="K40" s="3">
        <v>54.161000000000001</v>
      </c>
      <c r="L40" s="3">
        <v>69.986999999999995</v>
      </c>
      <c r="M40" s="3">
        <v>70.45</v>
      </c>
    </row>
    <row r="41" spans="3:13" x14ac:dyDescent="0.2">
      <c r="C41" s="3" t="s">
        <v>91</v>
      </c>
      <c r="D41" s="10"/>
      <c r="E41" s="10"/>
      <c r="F41" s="10"/>
      <c r="G41" s="10"/>
      <c r="H41" s="10"/>
      <c r="I41" s="3" t="s">
        <v>3</v>
      </c>
      <c r="J41" s="3" t="s">
        <v>3</v>
      </c>
      <c r="K41" s="3">
        <v>55.484000000000002</v>
      </c>
      <c r="L41" s="3">
        <v>71.659000000000006</v>
      </c>
      <c r="M41" s="3">
        <v>72.13</v>
      </c>
    </row>
    <row r="43" spans="3:13" x14ac:dyDescent="0.2">
      <c r="C43" s="3" t="s">
        <v>92</v>
      </c>
      <c r="D43" s="10"/>
      <c r="E43" s="10"/>
      <c r="F43" s="10"/>
      <c r="G43" s="10"/>
      <c r="H43" s="10"/>
      <c r="I43" s="3">
        <v>108.134</v>
      </c>
      <c r="J43" s="3">
        <v>112.98699999999999</v>
      </c>
      <c r="K43" s="3">
        <v>114.479</v>
      </c>
      <c r="L43" s="3">
        <v>143.05099999999999</v>
      </c>
      <c r="M43" s="3">
        <v>176.54599999999999</v>
      </c>
    </row>
    <row r="44" spans="3:13" x14ac:dyDescent="0.2">
      <c r="C44" s="3" t="s">
        <v>93</v>
      </c>
      <c r="D44" s="10"/>
      <c r="E44" s="10"/>
      <c r="F44" s="10"/>
      <c r="G44" s="10"/>
      <c r="H44" s="10"/>
      <c r="I44" s="3">
        <v>90.522999999999996</v>
      </c>
      <c r="J44" s="3">
        <v>100.28</v>
      </c>
      <c r="K44" s="3">
        <v>102.676</v>
      </c>
      <c r="L44" s="3">
        <v>129.40600000000001</v>
      </c>
      <c r="M44" s="3">
        <v>160.19200000000001</v>
      </c>
    </row>
    <row r="46" spans="3:13" x14ac:dyDescent="0.2">
      <c r="C46" s="3" t="s">
        <v>94</v>
      </c>
      <c r="D46" s="10"/>
      <c r="E46" s="10"/>
      <c r="F46" s="10"/>
      <c r="G46" s="10"/>
      <c r="H46" s="10"/>
      <c r="I46" s="3">
        <v>529.48800000000006</v>
      </c>
      <c r="J46" s="3">
        <v>573.54</v>
      </c>
      <c r="K46" s="3">
        <v>648.45899999999995</v>
      </c>
      <c r="L46" s="3">
        <v>776.01300000000003</v>
      </c>
      <c r="M46" s="3">
        <v>951.697</v>
      </c>
    </row>
    <row r="47" spans="3:13" x14ac:dyDescent="0.2">
      <c r="C47" s="3" t="s">
        <v>95</v>
      </c>
      <c r="D47" s="10"/>
      <c r="E47" s="10"/>
      <c r="F47" s="10"/>
      <c r="G47" s="10"/>
      <c r="H47" s="10"/>
      <c r="I47" s="3">
        <v>90.1</v>
      </c>
      <c r="J47" s="3">
        <v>100.026</v>
      </c>
      <c r="K47" s="3">
        <v>102.676</v>
      </c>
      <c r="L47" s="3">
        <v>129.40600000000001</v>
      </c>
      <c r="M47" s="3">
        <v>160.19200000000001</v>
      </c>
    </row>
    <row r="48" spans="3:13" x14ac:dyDescent="0.2">
      <c r="C48" s="3" t="s">
        <v>96</v>
      </c>
      <c r="D48" s="10"/>
      <c r="E48" s="10"/>
      <c r="F48" s="10"/>
      <c r="G48" s="10"/>
      <c r="H48" s="10"/>
      <c r="I48" s="3">
        <v>90.522999999999996</v>
      </c>
      <c r="J48" s="3">
        <v>100.28</v>
      </c>
      <c r="K48" s="3">
        <v>102.676</v>
      </c>
      <c r="L48" s="3">
        <v>129.40600000000001</v>
      </c>
      <c r="M48" s="3">
        <v>160.19200000000001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385-F790-4376-882B-7B856EB15014}">
  <dimension ref="C1:Q41"/>
  <sheetViews>
    <sheetView workbookViewId="0">
      <selection activeCell="D1" sqref="D1:D1048576"/>
    </sheetView>
  </sheetViews>
  <sheetFormatPr defaultColWidth="15" defaultRowHeight="12.75" x14ac:dyDescent="0.2"/>
  <cols>
    <col min="1" max="2" width="2" customWidth="1"/>
    <col min="3" max="3" width="25" customWidth="1"/>
    <col min="4" max="8" width="10.8554687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9"/>
      <c r="E3" s="9"/>
      <c r="F3" s="9"/>
      <c r="G3" s="9"/>
      <c r="H3" s="9"/>
    </row>
    <row r="6" spans="3:17" ht="15" x14ac:dyDescent="0.25">
      <c r="C6" s="6" t="s">
        <v>97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85</v>
      </c>
      <c r="D12" s="10"/>
      <c r="E12" s="10"/>
      <c r="F12" s="10"/>
      <c r="G12" s="10"/>
      <c r="H12" s="10"/>
      <c r="I12" s="3">
        <v>8.8759999999999994</v>
      </c>
      <c r="J12" s="3">
        <v>13.327</v>
      </c>
      <c r="K12" s="3">
        <v>21.202999999999999</v>
      </c>
      <c r="L12" s="3">
        <v>95.363</v>
      </c>
      <c r="M12" s="3">
        <v>100.76600000000001</v>
      </c>
    </row>
    <row r="13" spans="3:17" x14ac:dyDescent="0.2">
      <c r="C13" s="3" t="s">
        <v>98</v>
      </c>
      <c r="D13" s="10"/>
      <c r="E13" s="10"/>
      <c r="F13" s="10"/>
      <c r="G13" s="10"/>
      <c r="H13" s="10"/>
      <c r="I13" s="3">
        <v>34.807000000000002</v>
      </c>
      <c r="J13" s="3">
        <v>31.082999999999998</v>
      </c>
      <c r="K13" s="3">
        <v>31.314</v>
      </c>
      <c r="L13" s="3">
        <v>32.716000000000001</v>
      </c>
      <c r="M13" s="3">
        <v>36.22</v>
      </c>
    </row>
    <row r="14" spans="3:17" x14ac:dyDescent="0.2">
      <c r="C14" s="3" t="s">
        <v>99</v>
      </c>
      <c r="D14" s="10"/>
      <c r="E14" s="10"/>
      <c r="F14" s="10"/>
      <c r="G14" s="10"/>
      <c r="H14" s="10"/>
      <c r="I14" s="3">
        <v>4.4560000000000004</v>
      </c>
      <c r="J14" s="3">
        <v>7.3369999999999997</v>
      </c>
      <c r="K14" s="3">
        <v>5.835</v>
      </c>
      <c r="L14" s="3">
        <v>4.3099999999999996</v>
      </c>
      <c r="M14" s="3">
        <v>3.0449999999999999</v>
      </c>
    </row>
    <row r="15" spans="3:17" x14ac:dyDescent="0.2">
      <c r="C15" s="3" t="s">
        <v>100</v>
      </c>
      <c r="D15" s="10"/>
      <c r="E15" s="10"/>
      <c r="F15" s="10"/>
      <c r="G15" s="10"/>
      <c r="H15" s="10"/>
      <c r="I15" s="3">
        <v>0.46800000000000003</v>
      </c>
      <c r="J15" s="3">
        <v>1.87</v>
      </c>
      <c r="K15" s="3">
        <v>1.99</v>
      </c>
      <c r="L15" s="3">
        <v>4.7329999999999997</v>
      </c>
      <c r="M15" s="3">
        <v>6.2480000000000002</v>
      </c>
    </row>
    <row r="16" spans="3:17" x14ac:dyDescent="0.2">
      <c r="C16" s="3" t="s">
        <v>101</v>
      </c>
      <c r="D16" s="10"/>
      <c r="E16" s="10"/>
      <c r="F16" s="10"/>
      <c r="G16" s="10"/>
      <c r="H16" s="10"/>
      <c r="I16" s="3">
        <v>0.878</v>
      </c>
      <c r="J16" s="3">
        <v>-1.887</v>
      </c>
      <c r="K16" s="3">
        <v>-0.44700000000000001</v>
      </c>
      <c r="L16" s="3">
        <v>-1.181</v>
      </c>
      <c r="M16" s="3">
        <v>-6.8339999999999996</v>
      </c>
    </row>
    <row r="17" spans="3:13" x14ac:dyDescent="0.2">
      <c r="C17" s="3" t="s">
        <v>102</v>
      </c>
      <c r="D17" s="10"/>
      <c r="E17" s="10"/>
      <c r="F17" s="10"/>
      <c r="G17" s="10"/>
      <c r="H17" s="10"/>
      <c r="I17" s="3">
        <v>9.8870000000000005</v>
      </c>
      <c r="J17" s="3">
        <v>-8.4410000000000007</v>
      </c>
      <c r="K17" s="3">
        <v>-6.4189999999999996</v>
      </c>
      <c r="L17" s="3">
        <v>-13.686999999999999</v>
      </c>
      <c r="M17" s="3">
        <v>-26.132999999999999</v>
      </c>
    </row>
    <row r="18" spans="3:13" x14ac:dyDescent="0.2">
      <c r="C18" s="3" t="s">
        <v>103</v>
      </c>
      <c r="D18" s="10"/>
      <c r="E18" s="10"/>
      <c r="F18" s="10"/>
      <c r="G18" s="10"/>
      <c r="H18" s="10"/>
      <c r="I18" s="3">
        <v>-0.44</v>
      </c>
      <c r="J18" s="3">
        <v>-0.14799999999999999</v>
      </c>
      <c r="K18" s="3">
        <v>-4.1109999999999998</v>
      </c>
      <c r="L18" s="3">
        <v>0.27700000000000002</v>
      </c>
      <c r="M18" s="3">
        <v>-8.1940000000000008</v>
      </c>
    </row>
    <row r="19" spans="3:13" x14ac:dyDescent="0.2">
      <c r="C19" s="3" t="s">
        <v>104</v>
      </c>
      <c r="D19" s="10"/>
      <c r="E19" s="10"/>
      <c r="F19" s="10"/>
      <c r="G19" s="10"/>
      <c r="H19" s="10"/>
      <c r="I19" s="3">
        <v>43.981999999999999</v>
      </c>
      <c r="J19" s="3">
        <v>75.903999999999996</v>
      </c>
      <c r="K19" s="3">
        <v>102.776</v>
      </c>
      <c r="L19" s="3">
        <v>15.628</v>
      </c>
      <c r="M19" s="3">
        <v>18.405999999999999</v>
      </c>
    </row>
    <row r="20" spans="3:13" x14ac:dyDescent="0.2">
      <c r="C20" s="3" t="s">
        <v>105</v>
      </c>
      <c r="D20" s="10"/>
      <c r="E20" s="10"/>
      <c r="F20" s="10"/>
      <c r="G20" s="10"/>
      <c r="H20" s="10"/>
      <c r="I20" s="3">
        <v>102.914</v>
      </c>
      <c r="J20" s="3">
        <v>119.045</v>
      </c>
      <c r="K20" s="3">
        <v>152.14099999999999</v>
      </c>
      <c r="L20" s="3">
        <v>138.15899999999999</v>
      </c>
      <c r="M20" s="3">
        <v>123.524</v>
      </c>
    </row>
    <row r="22" spans="3:13" x14ac:dyDescent="0.2">
      <c r="C22" s="3" t="s">
        <v>106</v>
      </c>
      <c r="D22" s="10"/>
      <c r="E22" s="10"/>
      <c r="F22" s="10"/>
      <c r="G22" s="10"/>
      <c r="H22" s="10"/>
      <c r="I22" s="3">
        <v>-7.6020000000000003</v>
      </c>
      <c r="J22" s="3">
        <v>-12.417999999999999</v>
      </c>
      <c r="K22" s="3">
        <v>-15.327999999999999</v>
      </c>
      <c r="L22" s="3">
        <v>-23.786999999999999</v>
      </c>
      <c r="M22" s="3">
        <v>-38.832999999999998</v>
      </c>
    </row>
    <row r="23" spans="3:13" x14ac:dyDescent="0.2">
      <c r="C23" s="3" t="s">
        <v>107</v>
      </c>
      <c r="D23" s="10"/>
      <c r="E23" s="10"/>
      <c r="F23" s="10"/>
      <c r="G23" s="10"/>
      <c r="H23" s="10"/>
      <c r="I23" s="3">
        <v>-1.391</v>
      </c>
      <c r="J23" s="3">
        <v>-0.90500000000000003</v>
      </c>
      <c r="K23" s="3">
        <v>-0.85</v>
      </c>
      <c r="L23" s="3" t="s">
        <v>3</v>
      </c>
      <c r="M23" s="3">
        <v>-12.538</v>
      </c>
    </row>
    <row r="24" spans="3:13" x14ac:dyDescent="0.2">
      <c r="C24" s="3" t="s">
        <v>108</v>
      </c>
      <c r="D24" s="10"/>
      <c r="E24" s="10"/>
      <c r="F24" s="10"/>
      <c r="G24" s="10"/>
      <c r="H24" s="10"/>
      <c r="I24" s="3">
        <v>27.731000000000002</v>
      </c>
      <c r="J24" s="3">
        <v>29.829000000000001</v>
      </c>
      <c r="K24" s="3">
        <v>27.725000000000001</v>
      </c>
      <c r="L24" s="3">
        <v>27.777999999999999</v>
      </c>
      <c r="M24" s="3">
        <v>34.045999999999999</v>
      </c>
    </row>
    <row r="25" spans="3:13" x14ac:dyDescent="0.2">
      <c r="C25" s="3" t="s">
        <v>109</v>
      </c>
      <c r="D25" s="10"/>
      <c r="E25" s="10"/>
      <c r="F25" s="10"/>
      <c r="G25" s="10"/>
      <c r="H25" s="10"/>
      <c r="I25" s="3">
        <v>18.738</v>
      </c>
      <c r="J25" s="3">
        <v>16.506</v>
      </c>
      <c r="K25" s="3">
        <v>11.547000000000001</v>
      </c>
      <c r="L25" s="3">
        <v>3.9910000000000001</v>
      </c>
      <c r="M25" s="3">
        <v>-17.324999999999999</v>
      </c>
    </row>
    <row r="27" spans="3:13" x14ac:dyDescent="0.2">
      <c r="C27" s="3" t="s">
        <v>110</v>
      </c>
      <c r="D27" s="10"/>
      <c r="E27" s="10"/>
      <c r="F27" s="10"/>
      <c r="G27" s="10"/>
      <c r="H27" s="10"/>
      <c r="I27" s="3">
        <v>-20.292999999999999</v>
      </c>
      <c r="J27" s="3">
        <v>-19.917000000000002</v>
      </c>
      <c r="K27" s="3">
        <v>-18.827999999999999</v>
      </c>
      <c r="L27" s="3">
        <v>-17.683</v>
      </c>
      <c r="M27" s="3">
        <v>-16.927</v>
      </c>
    </row>
    <row r="28" spans="3:13" x14ac:dyDescent="0.2">
      <c r="C28" s="3" t="s">
        <v>111</v>
      </c>
      <c r="D28" s="10"/>
      <c r="E28" s="10"/>
      <c r="F28" s="10"/>
      <c r="G28" s="10"/>
      <c r="H28" s="10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112</v>
      </c>
      <c r="D29" s="10"/>
      <c r="E29" s="10"/>
      <c r="F29" s="10"/>
      <c r="G29" s="10"/>
      <c r="H29" s="10"/>
      <c r="I29" s="3">
        <v>12.481</v>
      </c>
      <c r="J29" s="3" t="s">
        <v>3</v>
      </c>
      <c r="K29" s="3" t="s">
        <v>3</v>
      </c>
      <c r="L29" s="3">
        <v>355</v>
      </c>
      <c r="M29" s="3" t="s">
        <v>3</v>
      </c>
    </row>
    <row r="30" spans="3:13" x14ac:dyDescent="0.2">
      <c r="C30" s="3" t="s">
        <v>113</v>
      </c>
      <c r="D30" s="10"/>
      <c r="E30" s="10"/>
      <c r="F30" s="10"/>
      <c r="G30" s="10"/>
      <c r="H30" s="10"/>
      <c r="I30" s="3">
        <v>-43.87</v>
      </c>
      <c r="J30" s="3">
        <v>-46.697000000000003</v>
      </c>
      <c r="K30" s="3">
        <v>-50.311999999999998</v>
      </c>
      <c r="L30" s="3">
        <v>-731.50199999999995</v>
      </c>
      <c r="M30" s="3">
        <v>-52.087000000000003</v>
      </c>
    </row>
    <row r="31" spans="3:13" x14ac:dyDescent="0.2">
      <c r="C31" s="3" t="s">
        <v>114</v>
      </c>
      <c r="D31" s="10"/>
      <c r="E31" s="10"/>
      <c r="F31" s="10"/>
      <c r="G31" s="10"/>
      <c r="H31" s="10"/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115</v>
      </c>
      <c r="D32" s="10"/>
      <c r="E32" s="10"/>
      <c r="F32" s="10"/>
      <c r="G32" s="10"/>
      <c r="H32" s="10"/>
      <c r="I32" s="3">
        <v>-71.364000000000004</v>
      </c>
      <c r="J32" s="3">
        <v>-74.084000000000003</v>
      </c>
      <c r="K32" s="3">
        <v>-66.757999999999996</v>
      </c>
      <c r="L32" s="3">
        <v>230.84299999999999</v>
      </c>
      <c r="M32" s="3">
        <v>-23.79</v>
      </c>
    </row>
    <row r="33" spans="3:13" x14ac:dyDescent="0.2">
      <c r="C33" s="3" t="s">
        <v>116</v>
      </c>
      <c r="D33" s="10"/>
      <c r="E33" s="10"/>
      <c r="F33" s="10"/>
      <c r="G33" s="10"/>
      <c r="H33" s="10"/>
      <c r="I33" s="3">
        <v>-123.04600000000001</v>
      </c>
      <c r="J33" s="3">
        <v>-140.69800000000001</v>
      </c>
      <c r="K33" s="3">
        <v>-135.898</v>
      </c>
      <c r="L33" s="3">
        <v>-163.34200000000001</v>
      </c>
      <c r="M33" s="3">
        <v>-92.804000000000002</v>
      </c>
    </row>
    <row r="35" spans="3:13" x14ac:dyDescent="0.2">
      <c r="C35" s="3" t="s">
        <v>117</v>
      </c>
      <c r="D35" s="10"/>
      <c r="E35" s="10"/>
      <c r="F35" s="10"/>
      <c r="G35" s="10"/>
      <c r="H35" s="10"/>
      <c r="I35" s="3" t="s">
        <v>3</v>
      </c>
      <c r="J35" s="3">
        <v>48.811999999999998</v>
      </c>
      <c r="K35" s="3">
        <v>43.837000000000003</v>
      </c>
      <c r="L35" s="3">
        <v>71.480999999999995</v>
      </c>
      <c r="M35" s="3">
        <v>50.067999999999998</v>
      </c>
    </row>
    <row r="36" spans="3:13" x14ac:dyDescent="0.2">
      <c r="C36" s="3" t="s">
        <v>118</v>
      </c>
      <c r="D36" s="10"/>
      <c r="E36" s="10"/>
      <c r="F36" s="10"/>
      <c r="G36" s="10"/>
      <c r="H36" s="10"/>
      <c r="I36" s="3">
        <v>-0.69</v>
      </c>
      <c r="J36" s="3">
        <v>0.17199999999999999</v>
      </c>
      <c r="K36" s="3">
        <v>-0.14599999999999999</v>
      </c>
      <c r="L36" s="3">
        <v>-0.221</v>
      </c>
      <c r="M36" s="3">
        <v>-0.42899999999999999</v>
      </c>
    </row>
    <row r="37" spans="3:13" x14ac:dyDescent="0.2">
      <c r="C37" s="3" t="s">
        <v>119</v>
      </c>
      <c r="D37" s="10"/>
      <c r="E37" s="10"/>
      <c r="F37" s="10"/>
      <c r="G37" s="10"/>
      <c r="H37" s="10"/>
      <c r="I37" s="3" t="s">
        <v>3</v>
      </c>
      <c r="J37" s="3">
        <v>-5.1470000000000002</v>
      </c>
      <c r="K37" s="3">
        <v>27.79</v>
      </c>
      <c r="L37" s="3">
        <v>-21.192</v>
      </c>
      <c r="M37" s="3">
        <v>13.395</v>
      </c>
    </row>
    <row r="38" spans="3:13" x14ac:dyDescent="0.2">
      <c r="C38" s="3" t="s">
        <v>120</v>
      </c>
      <c r="D38" s="10"/>
      <c r="E38" s="10"/>
      <c r="F38" s="10"/>
      <c r="G38" s="10"/>
      <c r="H38" s="10"/>
      <c r="I38" s="3">
        <v>48.811999999999998</v>
      </c>
      <c r="J38" s="3">
        <v>43.837000000000003</v>
      </c>
      <c r="K38" s="3">
        <v>71.480999999999995</v>
      </c>
      <c r="L38" s="3">
        <v>50.067999999999998</v>
      </c>
      <c r="M38" s="3">
        <v>63.033999999999999</v>
      </c>
    </row>
    <row r="40" spans="3:13" x14ac:dyDescent="0.2">
      <c r="C40" s="3" t="s">
        <v>121</v>
      </c>
      <c r="D40" s="10"/>
      <c r="E40" s="10"/>
      <c r="F40" s="10"/>
      <c r="G40" s="10"/>
      <c r="H40" s="10"/>
      <c r="I40" s="3">
        <v>95.311999999999998</v>
      </c>
      <c r="J40" s="3">
        <v>106.627</v>
      </c>
      <c r="K40" s="3">
        <v>136.81299999999999</v>
      </c>
      <c r="L40" s="3">
        <v>114.372</v>
      </c>
      <c r="M40" s="3">
        <v>84.691000000000003</v>
      </c>
    </row>
    <row r="41" spans="3:13" x14ac:dyDescent="0.2">
      <c r="C41" s="3" t="s">
        <v>122</v>
      </c>
      <c r="D41" s="10"/>
      <c r="E41" s="10"/>
      <c r="F41" s="10"/>
      <c r="G41" s="10"/>
      <c r="H41" s="10"/>
      <c r="I41" s="3">
        <v>66.182000000000002</v>
      </c>
      <c r="J41" s="3">
        <v>72.063000000000002</v>
      </c>
      <c r="K41" s="3">
        <v>66.757999999999996</v>
      </c>
      <c r="L41" s="3">
        <v>52.847000000000001</v>
      </c>
      <c r="M41" s="3">
        <v>30.478999999999999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7AF9-7DEF-4513-B604-103DDCD70169}">
  <dimension ref="C1:Q32"/>
  <sheetViews>
    <sheetView workbookViewId="0">
      <selection activeCell="D1" sqref="D1:D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9.570312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9"/>
      <c r="E3" s="9"/>
      <c r="F3" s="9"/>
      <c r="G3" s="9"/>
      <c r="H3" s="9"/>
    </row>
    <row r="4" spans="3:17" ht="12.75" x14ac:dyDescent="0.2"/>
    <row r="5" spans="3:17" ht="12.75" x14ac:dyDescent="0.2"/>
    <row r="6" spans="3:17" x14ac:dyDescent="0.25">
      <c r="C6" s="6" t="s">
        <v>123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124</v>
      </c>
      <c r="D12" s="10"/>
      <c r="E12" s="10"/>
      <c r="F12" s="10"/>
      <c r="G12" s="10"/>
      <c r="H12" s="10"/>
      <c r="I12" s="3" t="s">
        <v>3</v>
      </c>
      <c r="J12" s="3" t="s">
        <v>3</v>
      </c>
      <c r="K12" s="3" t="s">
        <v>3</v>
      </c>
      <c r="L12" s="3">
        <v>36.07</v>
      </c>
      <c r="M12" s="3">
        <v>39.130000000000003</v>
      </c>
    </row>
    <row r="13" spans="3:17" ht="12.75" x14ac:dyDescent="0.2">
      <c r="C13" s="3" t="s">
        <v>125</v>
      </c>
      <c r="D13" s="10"/>
      <c r="E13" s="10"/>
      <c r="F13" s="10"/>
      <c r="G13" s="10"/>
      <c r="H13" s="10"/>
      <c r="I13" s="3" t="s">
        <v>3</v>
      </c>
      <c r="J13" s="3" t="s">
        <v>3</v>
      </c>
      <c r="K13" s="3" t="s">
        <v>3</v>
      </c>
      <c r="L13" s="3" t="s">
        <v>126</v>
      </c>
      <c r="M13" s="3" t="s">
        <v>127</v>
      </c>
    </row>
    <row r="14" spans="3:17" ht="12.75" x14ac:dyDescent="0.2"/>
    <row r="15" spans="3:17" ht="12.75" x14ac:dyDescent="0.2">
      <c r="C15" s="3" t="s">
        <v>128</v>
      </c>
      <c r="D15" s="10"/>
      <c r="E15" s="10"/>
      <c r="F15" s="10"/>
      <c r="G15" s="10"/>
      <c r="H15" s="10"/>
      <c r="I15" s="3" t="s">
        <v>3</v>
      </c>
      <c r="J15" s="3" t="s">
        <v>3</v>
      </c>
      <c r="K15" s="3" t="s">
        <v>3</v>
      </c>
      <c r="L15" s="3" t="s">
        <v>129</v>
      </c>
      <c r="M15" s="3" t="s">
        <v>130</v>
      </c>
    </row>
    <row r="16" spans="3:17" ht="12.75" x14ac:dyDescent="0.2">
      <c r="C16" s="3" t="s">
        <v>131</v>
      </c>
      <c r="D16" s="10"/>
      <c r="E16" s="10"/>
      <c r="F16" s="10"/>
      <c r="G16" s="10"/>
      <c r="H16" s="10"/>
      <c r="I16" s="3" t="s">
        <v>132</v>
      </c>
      <c r="J16" s="3" t="s">
        <v>132</v>
      </c>
      <c r="K16" s="3" t="s">
        <v>132</v>
      </c>
      <c r="L16" s="3" t="s">
        <v>129</v>
      </c>
      <c r="M16" s="3" t="s">
        <v>133</v>
      </c>
    </row>
    <row r="17" spans="3:13" ht="12.75" x14ac:dyDescent="0.2">
      <c r="C17" s="3" t="s">
        <v>134</v>
      </c>
      <c r="D17" s="10"/>
      <c r="E17" s="10"/>
      <c r="F17" s="10"/>
      <c r="G17" s="10"/>
      <c r="H17" s="10"/>
      <c r="I17" s="3" t="s">
        <v>132</v>
      </c>
      <c r="J17" s="3" t="s">
        <v>132</v>
      </c>
      <c r="K17" s="3" t="s">
        <v>132</v>
      </c>
      <c r="L17" s="3" t="s">
        <v>135</v>
      </c>
      <c r="M17" s="3" t="s">
        <v>136</v>
      </c>
    </row>
    <row r="18" spans="3:13" ht="12.75" x14ac:dyDescent="0.2">
      <c r="C18" s="3" t="s">
        <v>137</v>
      </c>
      <c r="D18" s="10"/>
      <c r="E18" s="10"/>
      <c r="F18" s="10"/>
      <c r="G18" s="10"/>
      <c r="H18" s="10"/>
      <c r="I18" s="3" t="s">
        <v>132</v>
      </c>
      <c r="J18" s="3" t="s">
        <v>132</v>
      </c>
      <c r="K18" s="3" t="s">
        <v>132</v>
      </c>
      <c r="L18" s="3" t="s">
        <v>138</v>
      </c>
      <c r="M18" s="3" t="s">
        <v>139</v>
      </c>
    </row>
    <row r="19" spans="3:13" ht="12.75" x14ac:dyDescent="0.2">
      <c r="C19" s="3" t="s">
        <v>140</v>
      </c>
      <c r="D19" s="10"/>
      <c r="E19" s="10"/>
      <c r="F19" s="10"/>
      <c r="G19" s="10"/>
      <c r="H19" s="10"/>
      <c r="I19" s="3" t="s">
        <v>132</v>
      </c>
      <c r="J19" s="3" t="s">
        <v>132</v>
      </c>
      <c r="K19" s="3" t="s">
        <v>132</v>
      </c>
      <c r="L19" s="3" t="s">
        <v>141</v>
      </c>
      <c r="M19" s="3" t="s">
        <v>142</v>
      </c>
    </row>
    <row r="20" spans="3:13" ht="12.75" x14ac:dyDescent="0.2">
      <c r="C20" s="3" t="s">
        <v>143</v>
      </c>
      <c r="D20" s="10"/>
      <c r="E20" s="10"/>
      <c r="F20" s="10"/>
      <c r="G20" s="10"/>
      <c r="H20" s="10"/>
      <c r="I20" s="3" t="s">
        <v>60</v>
      </c>
      <c r="J20" s="3" t="s">
        <v>60</v>
      </c>
      <c r="K20" s="3" t="s">
        <v>60</v>
      </c>
      <c r="L20" s="3" t="s">
        <v>144</v>
      </c>
      <c r="M20" s="3" t="s">
        <v>145</v>
      </c>
    </row>
    <row r="21" spans="3:13" ht="12.75" x14ac:dyDescent="0.2">
      <c r="C21" s="3" t="s">
        <v>146</v>
      </c>
      <c r="D21" s="10"/>
      <c r="E21" s="10"/>
      <c r="F21" s="10"/>
      <c r="G21" s="10"/>
      <c r="H21" s="10"/>
      <c r="I21" s="3" t="s">
        <v>60</v>
      </c>
      <c r="J21" s="3" t="s">
        <v>60</v>
      </c>
      <c r="K21" s="3" t="s">
        <v>60</v>
      </c>
      <c r="L21" s="3" t="s">
        <v>147</v>
      </c>
      <c r="M21" s="3" t="s">
        <v>148</v>
      </c>
    </row>
    <row r="22" spans="3:13" ht="12.75" x14ac:dyDescent="0.2">
      <c r="C22" s="3" t="s">
        <v>149</v>
      </c>
      <c r="D22" s="10"/>
      <c r="E22" s="10"/>
      <c r="F22" s="10"/>
      <c r="G22" s="10"/>
      <c r="H22" s="10"/>
      <c r="I22" s="3" t="s">
        <v>132</v>
      </c>
      <c r="J22" s="3" t="s">
        <v>132</v>
      </c>
      <c r="K22" s="3" t="s">
        <v>132</v>
      </c>
      <c r="L22" s="3" t="s">
        <v>150</v>
      </c>
      <c r="M22" s="3" t="s">
        <v>151</v>
      </c>
    </row>
    <row r="23" spans="3:13" ht="12.75" x14ac:dyDescent="0.2"/>
    <row r="24" spans="3:13" ht="12.75" x14ac:dyDescent="0.2">
      <c r="C24" s="3" t="s">
        <v>152</v>
      </c>
      <c r="D24" s="10"/>
      <c r="E24" s="10"/>
      <c r="F24" s="10"/>
      <c r="G24" s="10"/>
      <c r="H24" s="10"/>
      <c r="I24" s="3" t="s">
        <v>132</v>
      </c>
      <c r="J24" s="3" t="s">
        <v>132</v>
      </c>
      <c r="K24" s="3" t="s">
        <v>132</v>
      </c>
      <c r="L24" s="3" t="s">
        <v>153</v>
      </c>
      <c r="M24" s="3" t="s">
        <v>154</v>
      </c>
    </row>
    <row r="25" spans="3:13" ht="12.75" x14ac:dyDescent="0.2">
      <c r="C25" s="3" t="s">
        <v>155</v>
      </c>
      <c r="D25" s="10"/>
      <c r="E25" s="10"/>
      <c r="F25" s="10"/>
      <c r="G25" s="10"/>
      <c r="H25" s="10"/>
      <c r="I25" s="3" t="s">
        <v>132</v>
      </c>
      <c r="J25" s="3" t="s">
        <v>132</v>
      </c>
      <c r="K25" s="3" t="s">
        <v>132</v>
      </c>
      <c r="L25" s="3" t="s">
        <v>156</v>
      </c>
      <c r="M25" s="3" t="s">
        <v>157</v>
      </c>
    </row>
    <row r="26" spans="3:13" ht="12.75" x14ac:dyDescent="0.2">
      <c r="C26" s="3" t="s">
        <v>158</v>
      </c>
      <c r="D26" s="10"/>
      <c r="E26" s="10"/>
      <c r="F26" s="10"/>
      <c r="G26" s="10"/>
      <c r="H26" s="10"/>
      <c r="I26" s="3" t="s">
        <v>132</v>
      </c>
      <c r="J26" s="3" t="s">
        <v>132</v>
      </c>
      <c r="K26" s="3" t="s">
        <v>132</v>
      </c>
      <c r="L26" s="3" t="s">
        <v>159</v>
      </c>
      <c r="M26" s="3" t="s">
        <v>160</v>
      </c>
    </row>
    <row r="27" spans="3:13" ht="12.75" x14ac:dyDescent="0.2">
      <c r="C27" s="3" t="s">
        <v>161</v>
      </c>
      <c r="D27" s="10"/>
      <c r="E27" s="10"/>
      <c r="F27" s="10"/>
      <c r="G27" s="10"/>
      <c r="H27" s="10"/>
      <c r="I27" s="3" t="s">
        <v>132</v>
      </c>
      <c r="J27" s="3" t="s">
        <v>132</v>
      </c>
      <c r="K27" s="3" t="s">
        <v>132</v>
      </c>
      <c r="L27" s="3" t="s">
        <v>151</v>
      </c>
      <c r="M27" s="3" t="s">
        <v>162</v>
      </c>
    </row>
    <row r="28" spans="3:13" ht="12.75" x14ac:dyDescent="0.2"/>
    <row r="29" spans="3:13" ht="12.75" x14ac:dyDescent="0.2">
      <c r="C29" s="3" t="s">
        <v>163</v>
      </c>
      <c r="D29" s="10"/>
      <c r="E29" s="10"/>
      <c r="F29" s="10"/>
      <c r="G29" s="10"/>
      <c r="H29" s="10"/>
      <c r="I29" s="3" t="s">
        <v>132</v>
      </c>
      <c r="J29" s="3" t="s">
        <v>132</v>
      </c>
      <c r="K29" s="3">
        <v>5</v>
      </c>
      <c r="L29" s="3">
        <v>2.7</v>
      </c>
      <c r="M29" s="3">
        <v>4.0999999999999996</v>
      </c>
    </row>
    <row r="30" spans="3:13" ht="12.75" x14ac:dyDescent="0.2">
      <c r="C30" s="3" t="s">
        <v>164</v>
      </c>
      <c r="D30" s="10"/>
      <c r="E30" s="10"/>
      <c r="F30" s="10"/>
      <c r="G30" s="10"/>
      <c r="H30" s="10"/>
      <c r="I30" s="3">
        <v>4</v>
      </c>
      <c r="J30" s="3">
        <v>4</v>
      </c>
      <c r="K30" s="3">
        <v>3</v>
      </c>
      <c r="L30" s="3">
        <v>7</v>
      </c>
      <c r="M30" s="3">
        <v>6</v>
      </c>
    </row>
    <row r="31" spans="3:13" ht="12.75" x14ac:dyDescent="0.2">
      <c r="C31" s="3" t="s">
        <v>165</v>
      </c>
      <c r="D31" s="10"/>
      <c r="E31" s="10"/>
      <c r="F31" s="10"/>
      <c r="G31" s="10"/>
      <c r="H31" s="10"/>
      <c r="I31" s="3" t="s">
        <v>3</v>
      </c>
      <c r="J31" s="3" t="s">
        <v>3</v>
      </c>
      <c r="K31" s="3" t="s">
        <v>3</v>
      </c>
      <c r="L31" s="3">
        <v>0.04</v>
      </c>
      <c r="M31" s="3">
        <v>0.24</v>
      </c>
    </row>
    <row r="32" spans="3:13" ht="12.75" x14ac:dyDescent="0.2">
      <c r="C32" s="3" t="s">
        <v>166</v>
      </c>
      <c r="D32" s="10"/>
      <c r="E32" s="10"/>
      <c r="F32" s="10"/>
      <c r="G32" s="10"/>
      <c r="H32" s="10"/>
      <c r="I32" s="3" t="s">
        <v>3</v>
      </c>
      <c r="J32" s="3" t="s">
        <v>3</v>
      </c>
      <c r="K32" s="3" t="s">
        <v>3</v>
      </c>
      <c r="L32" s="3" t="s">
        <v>167</v>
      </c>
      <c r="M32" s="3" t="s">
        <v>168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9965-B890-4D46-A69D-348D3BCFCE09}">
  <dimension ref="A3:BJ22"/>
  <sheetViews>
    <sheetView showGridLines="0" tabSelected="1" workbookViewId="0">
      <selection activeCell="L12" sqref="L12"/>
    </sheetView>
  </sheetViews>
  <sheetFormatPr defaultRowHeight="15.75" x14ac:dyDescent="0.2"/>
  <cols>
    <col min="1" max="1" width="21.42578125" style="11" customWidth="1"/>
    <col min="2" max="2" width="32.7109375" style="11" customWidth="1"/>
    <col min="3" max="3" width="32.7109375" style="31" customWidth="1"/>
    <col min="4" max="6" width="32.7109375" style="13" customWidth="1"/>
    <col min="7" max="7" width="10" style="13" customWidth="1"/>
    <col min="8" max="12" width="31.28515625" style="13" customWidth="1"/>
    <col min="13" max="13" width="8.5703125" style="13" customWidth="1"/>
    <col min="14" max="17" width="19.28515625" style="15" customWidth="1"/>
    <col min="18" max="20" width="19.5703125" style="15" customWidth="1"/>
    <col min="21" max="21" width="9.140625" style="15"/>
    <col min="22" max="25" width="21.28515625" style="15" customWidth="1"/>
    <col min="26" max="26" width="9.140625" style="15"/>
    <col min="27" max="35" width="16.140625" style="15" customWidth="1"/>
    <col min="36" max="36" width="2.85546875" style="15" customWidth="1"/>
    <col min="37" max="38" width="16.140625" style="15" customWidth="1"/>
    <col min="39" max="41" width="9.140625" style="15"/>
    <col min="42" max="16384" width="9.140625" style="16"/>
  </cols>
  <sheetData>
    <row r="3" spans="1:62" ht="18" x14ac:dyDescent="0.2">
      <c r="B3" s="12" t="s">
        <v>169</v>
      </c>
      <c r="C3" s="12"/>
      <c r="D3" s="12"/>
      <c r="E3" s="12"/>
      <c r="F3" s="12"/>
      <c r="H3" s="12" t="s">
        <v>170</v>
      </c>
      <c r="I3" s="12"/>
      <c r="J3" s="12"/>
      <c r="K3" s="12"/>
      <c r="L3" s="12"/>
      <c r="N3" s="14" t="s">
        <v>171</v>
      </c>
      <c r="O3" s="14"/>
      <c r="P3" s="14"/>
      <c r="Q3" s="14"/>
      <c r="R3" s="14"/>
      <c r="S3" s="14"/>
      <c r="T3" s="14"/>
      <c r="V3" s="12" t="s">
        <v>172</v>
      </c>
      <c r="W3" s="12"/>
      <c r="X3" s="12"/>
      <c r="Y3" s="12"/>
      <c r="AA3" s="12" t="s">
        <v>173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62" ht="47.25" x14ac:dyDescent="0.2">
      <c r="B4" s="17" t="s">
        <v>174</v>
      </c>
      <c r="C4" s="18" t="s">
        <v>175</v>
      </c>
      <c r="D4" s="17" t="s">
        <v>176</v>
      </c>
      <c r="E4" s="18" t="s">
        <v>177</v>
      </c>
      <c r="F4" s="17" t="s">
        <v>178</v>
      </c>
      <c r="H4" s="19" t="s">
        <v>179</v>
      </c>
      <c r="I4" s="20" t="s">
        <v>180</v>
      </c>
      <c r="J4" s="19" t="s">
        <v>181</v>
      </c>
      <c r="K4" s="20" t="s">
        <v>182</v>
      </c>
      <c r="L4" s="19" t="s">
        <v>183</v>
      </c>
      <c r="N4" s="21" t="s">
        <v>184</v>
      </c>
      <c r="O4" s="22" t="s">
        <v>185</v>
      </c>
      <c r="P4" s="21" t="s">
        <v>186</v>
      </c>
      <c r="Q4" s="22" t="s">
        <v>187</v>
      </c>
      <c r="R4" s="21" t="s">
        <v>188</v>
      </c>
      <c r="S4" s="22" t="s">
        <v>189</v>
      </c>
      <c r="T4" s="21" t="s">
        <v>190</v>
      </c>
      <c r="V4" s="22" t="s">
        <v>191</v>
      </c>
      <c r="W4" s="21" t="s">
        <v>192</v>
      </c>
      <c r="X4" s="22" t="s">
        <v>193</v>
      </c>
      <c r="Y4" s="21" t="s">
        <v>194</v>
      </c>
      <c r="AA4" s="23" t="s">
        <v>92</v>
      </c>
      <c r="AB4" s="24" t="s">
        <v>134</v>
      </c>
      <c r="AC4" s="23" t="s">
        <v>137</v>
      </c>
      <c r="AD4" s="24" t="s">
        <v>143</v>
      </c>
      <c r="AE4" s="23" t="s">
        <v>146</v>
      </c>
      <c r="AF4" s="24" t="s">
        <v>149</v>
      </c>
      <c r="AG4" s="23" t="s">
        <v>152</v>
      </c>
      <c r="AH4" s="24" t="s">
        <v>155</v>
      </c>
      <c r="AI4" s="23" t="s">
        <v>165</v>
      </c>
      <c r="AJ4" s="25"/>
      <c r="AK4" s="24" t="s">
        <v>163</v>
      </c>
      <c r="AL4" s="23" t="s">
        <v>164</v>
      </c>
    </row>
    <row r="5" spans="1:62" ht="63" x14ac:dyDescent="0.2">
      <c r="A5" s="26" t="s">
        <v>195</v>
      </c>
      <c r="B5" s="21" t="s">
        <v>196</v>
      </c>
      <c r="C5" s="27" t="s">
        <v>197</v>
      </c>
      <c r="D5" s="28" t="s">
        <v>198</v>
      </c>
      <c r="E5" s="22" t="s">
        <v>199</v>
      </c>
      <c r="F5" s="21" t="s">
        <v>196</v>
      </c>
      <c r="H5" s="22" t="s">
        <v>200</v>
      </c>
      <c r="I5" s="21" t="s">
        <v>201</v>
      </c>
      <c r="J5" s="22" t="s">
        <v>202</v>
      </c>
      <c r="K5" s="21" t="s">
        <v>203</v>
      </c>
      <c r="L5" s="22" t="s">
        <v>204</v>
      </c>
      <c r="N5" s="21" t="s">
        <v>205</v>
      </c>
      <c r="O5" s="22" t="s">
        <v>206</v>
      </c>
      <c r="P5" s="21" t="s">
        <v>207</v>
      </c>
      <c r="Q5" s="22" t="s">
        <v>208</v>
      </c>
      <c r="R5" s="21" t="s">
        <v>209</v>
      </c>
      <c r="S5" s="22" t="s">
        <v>210</v>
      </c>
      <c r="T5" s="21" t="s">
        <v>211</v>
      </c>
      <c r="V5" s="22" t="s">
        <v>212</v>
      </c>
      <c r="W5" s="21" t="s">
        <v>213</v>
      </c>
      <c r="X5" s="22" t="s">
        <v>214</v>
      </c>
      <c r="Y5" s="21" t="s">
        <v>215</v>
      </c>
      <c r="AA5" s="29"/>
      <c r="AB5" s="30"/>
      <c r="AC5" s="29"/>
      <c r="AD5" s="30"/>
      <c r="AE5" s="29"/>
      <c r="AF5" s="30"/>
      <c r="AG5" s="29"/>
      <c r="AH5" s="30"/>
      <c r="AI5" s="29"/>
      <c r="AK5" s="30"/>
      <c r="AL5" s="29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62" x14ac:dyDescent="0.2">
      <c r="G6" s="32"/>
      <c r="H6" s="32"/>
      <c r="I6" s="32"/>
      <c r="J6" s="32"/>
      <c r="K6" s="32"/>
      <c r="L6" s="32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</row>
    <row r="7" spans="1:62" ht="18" x14ac:dyDescent="0.2">
      <c r="A7" s="33">
        <v>2013</v>
      </c>
      <c r="B7" s="34" t="e">
        <f>sheet!D18/sheet!D35</f>
        <v>#DIV/0!</v>
      </c>
      <c r="C7" s="34" t="e">
        <f>(sheet!D18-sheet!D15)/sheet!D35</f>
        <v>#DIV/0!</v>
      </c>
      <c r="D7" s="34" t="e">
        <f>sheet!D12/sheet!D35</f>
        <v>#DIV/0!</v>
      </c>
      <c r="E7" s="34" t="e">
        <f>Sheet2!D20/sheet!D35</f>
        <v>#DIV/0!</v>
      </c>
      <c r="F7" s="34" t="e">
        <f>sheet!D18/sheet!D35</f>
        <v>#DIV/0!</v>
      </c>
      <c r="G7" s="32"/>
      <c r="H7" s="35" t="e">
        <f>Sheet1!D33/sheet!D51</f>
        <v>#DIV/0!</v>
      </c>
      <c r="I7" s="35" t="e">
        <f>Sheet1!D33/Sheet1!D12</f>
        <v>#DIV/0!</v>
      </c>
      <c r="J7" s="35" t="e">
        <f>Sheet1!D12/sheet!D27</f>
        <v>#DIV/0!</v>
      </c>
      <c r="K7" s="35" t="e">
        <f>Sheet1!D30/sheet!D27</f>
        <v>#DIV/0!</v>
      </c>
      <c r="L7" s="35">
        <f>Sheet1!D38</f>
        <v>0</v>
      </c>
      <c r="M7" s="32"/>
      <c r="N7" s="35" t="e">
        <f>sheet!D40/sheet!D27</f>
        <v>#DIV/0!</v>
      </c>
      <c r="O7" s="35" t="e">
        <f>sheet!D51/sheet!D27</f>
        <v>#DIV/0!</v>
      </c>
      <c r="P7" s="35" t="e">
        <f>sheet!D40/sheet!D51</f>
        <v>#DIV/0!</v>
      </c>
      <c r="Q7" s="34" t="e">
        <f>Sheet1!D24/Sheet1!D26</f>
        <v>#DIV/0!</v>
      </c>
      <c r="R7" s="34" t="e">
        <f>ABS(Sheet2!D20/(Sheet1!D26+Sheet2!D30))</f>
        <v>#DIV/0!</v>
      </c>
      <c r="S7" s="34" t="e">
        <f>sheet!D40/Sheet1!D43</f>
        <v>#DIV/0!</v>
      </c>
      <c r="T7" s="34" t="e">
        <f>Sheet2!D20/sheet!D40</f>
        <v>#DIV/0!</v>
      </c>
      <c r="V7" s="34" t="e">
        <f>ABS(Sheet1!D15/sheet!D15)</f>
        <v>#DIV/0!</v>
      </c>
      <c r="W7" s="34" t="e">
        <f>Sheet1!D12/sheet!D14</f>
        <v>#DIV/0!</v>
      </c>
      <c r="X7" s="34" t="e">
        <f>Sheet1!D12/sheet!D27</f>
        <v>#DIV/0!</v>
      </c>
      <c r="Y7" s="34" t="e">
        <f>Sheet1!D12/(sheet!D18-sheet!D35)</f>
        <v>#DIV/0!</v>
      </c>
      <c r="AA7" s="20">
        <f>Sheet1!D43</f>
        <v>0</v>
      </c>
      <c r="AB7" s="20">
        <f>Sheet3!D17</f>
        <v>0</v>
      </c>
      <c r="AC7" s="20">
        <f>Sheet3!D18</f>
        <v>0</v>
      </c>
      <c r="AD7" s="20">
        <f>Sheet3!D20</f>
        <v>0</v>
      </c>
      <c r="AE7" s="20">
        <f>Sheet3!D21</f>
        <v>0</v>
      </c>
      <c r="AF7" s="20">
        <f>Sheet3!D22</f>
        <v>0</v>
      </c>
      <c r="AG7" s="20">
        <f>Sheet3!D24</f>
        <v>0</v>
      </c>
      <c r="AH7" s="20">
        <f>Sheet3!D25</f>
        <v>0</v>
      </c>
      <c r="AI7" s="20">
        <f>Sheet3!D31</f>
        <v>0</v>
      </c>
      <c r="AK7" s="20">
        <f>Sheet3!D29</f>
        <v>0</v>
      </c>
      <c r="AL7" s="20">
        <f>Sheet3!D30</f>
        <v>0</v>
      </c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2" s="40" customFormat="1" ht="18" x14ac:dyDescent="0.2">
      <c r="A8" s="36">
        <v>2014</v>
      </c>
      <c r="B8" s="37" t="e">
        <f>sheet!E18/sheet!E35</f>
        <v>#DIV/0!</v>
      </c>
      <c r="C8" s="37" t="e">
        <f>(sheet!E18-sheet!E15)/sheet!E35</f>
        <v>#DIV/0!</v>
      </c>
      <c r="D8" s="37" t="e">
        <f>sheet!E12/sheet!E35</f>
        <v>#DIV/0!</v>
      </c>
      <c r="E8" s="37" t="e">
        <f>Sheet2!E20/sheet!E35</f>
        <v>#DIV/0!</v>
      </c>
      <c r="F8" s="37" t="e">
        <f>sheet!E18/sheet!E35</f>
        <v>#DIV/0!</v>
      </c>
      <c r="G8" s="32"/>
      <c r="H8" s="38" t="e">
        <f>Sheet1!E33/sheet!E51</f>
        <v>#DIV/0!</v>
      </c>
      <c r="I8" s="38" t="e">
        <f>Sheet1!E33/Sheet1!E12</f>
        <v>#DIV/0!</v>
      </c>
      <c r="J8" s="38" t="e">
        <f>Sheet1!E12/sheet!E27</f>
        <v>#DIV/0!</v>
      </c>
      <c r="K8" s="38" t="e">
        <f>Sheet1!E30/sheet!E27</f>
        <v>#DIV/0!</v>
      </c>
      <c r="L8" s="38">
        <f>Sheet1!E38</f>
        <v>0</v>
      </c>
      <c r="M8" s="32"/>
      <c r="N8" s="38" t="e">
        <f>sheet!E40/sheet!E27</f>
        <v>#DIV/0!</v>
      </c>
      <c r="O8" s="38" t="e">
        <f>sheet!E51/sheet!E27</f>
        <v>#DIV/0!</v>
      </c>
      <c r="P8" s="38" t="e">
        <f>sheet!E40/sheet!E51</f>
        <v>#DIV/0!</v>
      </c>
      <c r="Q8" s="37" t="e">
        <f>Sheet1!E24/Sheet1!E26</f>
        <v>#DIV/0!</v>
      </c>
      <c r="R8" s="37" t="e">
        <f>ABS(Sheet2!E20/(Sheet1!E26+Sheet2!E30))</f>
        <v>#DIV/0!</v>
      </c>
      <c r="S8" s="37" t="e">
        <f>sheet!E40/Sheet1!E43</f>
        <v>#DIV/0!</v>
      </c>
      <c r="T8" s="37" t="e">
        <f>Sheet2!E20/sheet!E40</f>
        <v>#DIV/0!</v>
      </c>
      <c r="U8" s="15"/>
      <c r="V8" s="37" t="e">
        <f>ABS(Sheet1!E15/sheet!E15)</f>
        <v>#DIV/0!</v>
      </c>
      <c r="W8" s="37" t="e">
        <f>Sheet1!E12/sheet!E14</f>
        <v>#DIV/0!</v>
      </c>
      <c r="X8" s="37" t="e">
        <f>Sheet1!E12/sheet!E27</f>
        <v>#DIV/0!</v>
      </c>
      <c r="Y8" s="37" t="e">
        <f>Sheet1!E12/(sheet!E18-sheet!E35)</f>
        <v>#DIV/0!</v>
      </c>
      <c r="Z8" s="15"/>
      <c r="AA8" s="39">
        <f>Sheet1!E43</f>
        <v>0</v>
      </c>
      <c r="AB8" s="39">
        <f>Sheet3!E17</f>
        <v>0</v>
      </c>
      <c r="AC8" s="39">
        <f>Sheet3!E18</f>
        <v>0</v>
      </c>
      <c r="AD8" s="39">
        <f>Sheet3!E20</f>
        <v>0</v>
      </c>
      <c r="AE8" s="39">
        <f>Sheet3!E21</f>
        <v>0</v>
      </c>
      <c r="AF8" s="39">
        <f>Sheet3!E22</f>
        <v>0</v>
      </c>
      <c r="AG8" s="39">
        <f>Sheet3!E24</f>
        <v>0</v>
      </c>
      <c r="AH8" s="39">
        <f>Sheet3!E25</f>
        <v>0</v>
      </c>
      <c r="AI8" s="39">
        <f>Sheet3!E31</f>
        <v>0</v>
      </c>
      <c r="AK8" s="39">
        <f>Sheet3!E29</f>
        <v>0</v>
      </c>
      <c r="AL8" s="39">
        <f>Sheet3!E30</f>
        <v>0</v>
      </c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62" ht="18" x14ac:dyDescent="0.2">
      <c r="A9" s="33">
        <v>2015</v>
      </c>
      <c r="B9" s="34" t="e">
        <f>sheet!F18/sheet!F35</f>
        <v>#DIV/0!</v>
      </c>
      <c r="C9" s="34" t="e">
        <f>(sheet!F18-sheet!F15)/sheet!F35</f>
        <v>#DIV/0!</v>
      </c>
      <c r="D9" s="34" t="e">
        <f>sheet!F12/sheet!F35</f>
        <v>#DIV/0!</v>
      </c>
      <c r="E9" s="34" t="e">
        <f>Sheet2!F20/sheet!F35</f>
        <v>#DIV/0!</v>
      </c>
      <c r="F9" s="34" t="e">
        <f>sheet!F18/sheet!F35</f>
        <v>#DIV/0!</v>
      </c>
      <c r="G9" s="32"/>
      <c r="H9" s="35" t="e">
        <f>Sheet1!F33/sheet!F51</f>
        <v>#DIV/0!</v>
      </c>
      <c r="I9" s="35" t="e">
        <f>Sheet1!F33/Sheet1!F12</f>
        <v>#DIV/0!</v>
      </c>
      <c r="J9" s="35" t="e">
        <f>Sheet1!F12/sheet!F27</f>
        <v>#DIV/0!</v>
      </c>
      <c r="K9" s="35" t="e">
        <f>Sheet1!F30/sheet!F27</f>
        <v>#DIV/0!</v>
      </c>
      <c r="L9" s="35">
        <f>Sheet1!F38</f>
        <v>0</v>
      </c>
      <c r="M9" s="32"/>
      <c r="N9" s="35" t="e">
        <f>sheet!F40/sheet!F27</f>
        <v>#DIV/0!</v>
      </c>
      <c r="O9" s="35" t="e">
        <f>sheet!F51/sheet!F27</f>
        <v>#DIV/0!</v>
      </c>
      <c r="P9" s="35" t="e">
        <f>sheet!F40/sheet!F51</f>
        <v>#DIV/0!</v>
      </c>
      <c r="Q9" s="34" t="e">
        <f>Sheet1!F24/Sheet1!F26</f>
        <v>#DIV/0!</v>
      </c>
      <c r="R9" s="34" t="e">
        <f>ABS(Sheet2!F20/(Sheet1!F26+Sheet2!F30))</f>
        <v>#DIV/0!</v>
      </c>
      <c r="S9" s="34" t="e">
        <f>sheet!F40/Sheet1!F43</f>
        <v>#DIV/0!</v>
      </c>
      <c r="T9" s="34" t="e">
        <f>Sheet2!F20/sheet!F40</f>
        <v>#DIV/0!</v>
      </c>
      <c r="V9" s="34" t="e">
        <f>ABS(Sheet1!F15/sheet!F15)</f>
        <v>#DIV/0!</v>
      </c>
      <c r="W9" s="34" t="e">
        <f>Sheet1!F12/sheet!F14</f>
        <v>#DIV/0!</v>
      </c>
      <c r="X9" s="34" t="e">
        <f>Sheet1!F12/sheet!F27</f>
        <v>#DIV/0!</v>
      </c>
      <c r="Y9" s="34" t="e">
        <f>Sheet1!F12/(sheet!F18-sheet!F35)</f>
        <v>#DIV/0!</v>
      </c>
      <c r="AA9" s="20">
        <f>Sheet1!F43</f>
        <v>0</v>
      </c>
      <c r="AB9" s="20">
        <f>Sheet3!F17</f>
        <v>0</v>
      </c>
      <c r="AC9" s="20">
        <f>Sheet3!F18</f>
        <v>0</v>
      </c>
      <c r="AD9" s="20">
        <f>Sheet3!F20</f>
        <v>0</v>
      </c>
      <c r="AE9" s="20">
        <f>Sheet3!F21</f>
        <v>0</v>
      </c>
      <c r="AF9" s="20">
        <f>Sheet3!F22</f>
        <v>0</v>
      </c>
      <c r="AG9" s="20">
        <f>Sheet3!F24</f>
        <v>0</v>
      </c>
      <c r="AH9" s="20">
        <f>Sheet3!F25</f>
        <v>0</v>
      </c>
      <c r="AI9" s="20">
        <f>Sheet3!F31</f>
        <v>0</v>
      </c>
      <c r="AK9" s="20">
        <f>Sheet3!F29</f>
        <v>0</v>
      </c>
      <c r="AL9" s="20">
        <f>Sheet3!F30</f>
        <v>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62" s="40" customFormat="1" ht="18" x14ac:dyDescent="0.2">
      <c r="A10" s="36">
        <v>2016</v>
      </c>
      <c r="B10" s="37" t="e">
        <f>sheet!G18/sheet!G35</f>
        <v>#DIV/0!</v>
      </c>
      <c r="C10" s="37" t="e">
        <f>(sheet!G18-sheet!G15)/sheet!G35</f>
        <v>#DIV/0!</v>
      </c>
      <c r="D10" s="37" t="e">
        <f>sheet!G12/sheet!G35</f>
        <v>#DIV/0!</v>
      </c>
      <c r="E10" s="37" t="e">
        <f>Sheet2!G20/sheet!G35</f>
        <v>#DIV/0!</v>
      </c>
      <c r="F10" s="37" t="e">
        <f>sheet!G18/sheet!G35</f>
        <v>#DIV/0!</v>
      </c>
      <c r="G10" s="32"/>
      <c r="H10" s="38" t="e">
        <f>Sheet1!G33/sheet!G51</f>
        <v>#DIV/0!</v>
      </c>
      <c r="I10" s="38" t="e">
        <f>Sheet1!G33/Sheet1!G12</f>
        <v>#DIV/0!</v>
      </c>
      <c r="J10" s="38" t="e">
        <f>Sheet1!G12/sheet!G27</f>
        <v>#DIV/0!</v>
      </c>
      <c r="K10" s="38" t="e">
        <f>Sheet1!G30/sheet!G27</f>
        <v>#DIV/0!</v>
      </c>
      <c r="L10" s="38">
        <f>Sheet1!G38</f>
        <v>0</v>
      </c>
      <c r="M10" s="32"/>
      <c r="N10" s="38" t="e">
        <f>sheet!G40/sheet!G27</f>
        <v>#DIV/0!</v>
      </c>
      <c r="O10" s="38" t="e">
        <f>sheet!G51/sheet!G27</f>
        <v>#DIV/0!</v>
      </c>
      <c r="P10" s="38" t="e">
        <f>sheet!G40/sheet!G51</f>
        <v>#DIV/0!</v>
      </c>
      <c r="Q10" s="37" t="e">
        <f>Sheet1!G24/Sheet1!G26</f>
        <v>#DIV/0!</v>
      </c>
      <c r="R10" s="37" t="e">
        <f>ABS(Sheet2!G20/(Sheet1!G26+Sheet2!G30))</f>
        <v>#DIV/0!</v>
      </c>
      <c r="S10" s="37" t="e">
        <f>sheet!G40/Sheet1!G43</f>
        <v>#DIV/0!</v>
      </c>
      <c r="T10" s="37" t="e">
        <f>Sheet2!G20/sheet!G40</f>
        <v>#DIV/0!</v>
      </c>
      <c r="U10" s="15"/>
      <c r="V10" s="37" t="e">
        <f>ABS(Sheet1!G15/sheet!G15)</f>
        <v>#DIV/0!</v>
      </c>
      <c r="W10" s="37" t="e">
        <f>Sheet1!G12/sheet!G14</f>
        <v>#DIV/0!</v>
      </c>
      <c r="X10" s="37" t="e">
        <f>Sheet1!G12/sheet!G27</f>
        <v>#DIV/0!</v>
      </c>
      <c r="Y10" s="37" t="e">
        <f>Sheet1!G12/(sheet!G18-sheet!G35)</f>
        <v>#DIV/0!</v>
      </c>
      <c r="Z10" s="15"/>
      <c r="AA10" s="39">
        <f>Sheet1!G43</f>
        <v>0</v>
      </c>
      <c r="AB10" s="39">
        <f>Sheet3!G17</f>
        <v>0</v>
      </c>
      <c r="AC10" s="39">
        <f>Sheet3!G18</f>
        <v>0</v>
      </c>
      <c r="AD10" s="39">
        <f>Sheet3!G20</f>
        <v>0</v>
      </c>
      <c r="AE10" s="39">
        <f>Sheet3!G21</f>
        <v>0</v>
      </c>
      <c r="AF10" s="39">
        <f>Sheet3!G22</f>
        <v>0</v>
      </c>
      <c r="AG10" s="39">
        <f>Sheet3!G24</f>
        <v>0</v>
      </c>
      <c r="AH10" s="39">
        <f>Sheet3!G25</f>
        <v>0</v>
      </c>
      <c r="AI10" s="39">
        <f>Sheet3!G31</f>
        <v>0</v>
      </c>
      <c r="AK10" s="39">
        <f>Sheet3!G29</f>
        <v>0</v>
      </c>
      <c r="AL10" s="39">
        <f>Sheet3!G30</f>
        <v>0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2" ht="18" x14ac:dyDescent="0.2">
      <c r="A11" s="33">
        <v>2017</v>
      </c>
      <c r="B11" s="34" t="e">
        <f>sheet!H18/sheet!H35</f>
        <v>#DIV/0!</v>
      </c>
      <c r="C11" s="34" t="e">
        <f>(sheet!H18-sheet!H15)/sheet!H35</f>
        <v>#DIV/0!</v>
      </c>
      <c r="D11" s="34" t="e">
        <f>sheet!H12/sheet!H35</f>
        <v>#DIV/0!</v>
      </c>
      <c r="E11" s="34" t="e">
        <f>Sheet2!H20/sheet!H35</f>
        <v>#DIV/0!</v>
      </c>
      <c r="F11" s="34" t="e">
        <f>sheet!H18/sheet!H35</f>
        <v>#DIV/0!</v>
      </c>
      <c r="G11" s="32"/>
      <c r="H11" s="35" t="e">
        <f>Sheet1!H33/sheet!H51</f>
        <v>#DIV/0!</v>
      </c>
      <c r="I11" s="35" t="e">
        <f>Sheet1!H33/Sheet1!H12</f>
        <v>#DIV/0!</v>
      </c>
      <c r="J11" s="35" t="e">
        <f>Sheet1!H12/sheet!H27</f>
        <v>#DIV/0!</v>
      </c>
      <c r="K11" s="35" t="e">
        <f>Sheet1!H30/sheet!H27</f>
        <v>#DIV/0!</v>
      </c>
      <c r="L11" s="35">
        <f>Sheet1!H38</f>
        <v>0</v>
      </c>
      <c r="M11" s="32"/>
      <c r="N11" s="35" t="e">
        <f>sheet!H40/sheet!H27</f>
        <v>#DIV/0!</v>
      </c>
      <c r="O11" s="35" t="e">
        <f>sheet!H51/sheet!H27</f>
        <v>#DIV/0!</v>
      </c>
      <c r="P11" s="35" t="e">
        <f>sheet!H40/sheet!H51</f>
        <v>#DIV/0!</v>
      </c>
      <c r="Q11" s="34" t="e">
        <f>Sheet1!H24/Sheet1!H26</f>
        <v>#DIV/0!</v>
      </c>
      <c r="R11" s="34" t="e">
        <f>ABS(Sheet2!H20/(Sheet1!H26+Sheet2!H30))</f>
        <v>#DIV/0!</v>
      </c>
      <c r="S11" s="34" t="e">
        <f>sheet!H40/Sheet1!H43</f>
        <v>#DIV/0!</v>
      </c>
      <c r="T11" s="34" t="e">
        <f>Sheet2!H20/sheet!H40</f>
        <v>#DIV/0!</v>
      </c>
      <c r="V11" s="34" t="e">
        <f>ABS(Sheet1!H15/sheet!H15)</f>
        <v>#DIV/0!</v>
      </c>
      <c r="W11" s="34" t="e">
        <f>Sheet1!H12/sheet!H14</f>
        <v>#DIV/0!</v>
      </c>
      <c r="X11" s="34" t="e">
        <f>Sheet1!H12/sheet!H27</f>
        <v>#DIV/0!</v>
      </c>
      <c r="Y11" s="34" t="e">
        <f>Sheet1!H12/(sheet!H18-sheet!H35)</f>
        <v>#DIV/0!</v>
      </c>
      <c r="AA11" s="20">
        <f>Sheet1!H43</f>
        <v>0</v>
      </c>
      <c r="AB11" s="20">
        <f>Sheet3!H17</f>
        <v>0</v>
      </c>
      <c r="AC11" s="20">
        <f>Sheet3!H18</f>
        <v>0</v>
      </c>
      <c r="AD11" s="20">
        <f>Sheet3!H20</f>
        <v>0</v>
      </c>
      <c r="AE11" s="20">
        <f>Sheet3!H21</f>
        <v>0</v>
      </c>
      <c r="AF11" s="20">
        <f>Sheet3!H22</f>
        <v>0</v>
      </c>
      <c r="AG11" s="20">
        <f>Sheet3!H24</f>
        <v>0</v>
      </c>
      <c r="AH11" s="20">
        <f>Sheet3!H25</f>
        <v>0</v>
      </c>
      <c r="AI11" s="20">
        <f>Sheet3!H31</f>
        <v>0</v>
      </c>
      <c r="AK11" s="20">
        <f>Sheet3!H29</f>
        <v>0</v>
      </c>
      <c r="AL11" s="20">
        <f>Sheet3!H30</f>
        <v>0</v>
      </c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62" s="40" customFormat="1" ht="18" x14ac:dyDescent="0.2">
      <c r="A12" s="36">
        <v>2018</v>
      </c>
      <c r="B12" s="37" t="e">
        <f>sheet!I18/sheet!I35</f>
        <v>#VALUE!</v>
      </c>
      <c r="C12" s="37" t="e">
        <f>(sheet!I18-sheet!I15)/sheet!I35</f>
        <v>#VALUE!</v>
      </c>
      <c r="D12" s="37" t="e">
        <f>sheet!I12/sheet!I35</f>
        <v>#VALUE!</v>
      </c>
      <c r="E12" s="37" t="e">
        <f>Sheet2!I20/sheet!I35</f>
        <v>#VALUE!</v>
      </c>
      <c r="F12" s="37" t="e">
        <f>sheet!I18/sheet!I35</f>
        <v>#VALUE!</v>
      </c>
      <c r="G12" s="32"/>
      <c r="H12" s="38" t="e">
        <f>Sheet1!I33/sheet!I51</f>
        <v>#VALUE!</v>
      </c>
      <c r="I12" s="38">
        <f>Sheet1!I33/Sheet1!I12</f>
        <v>1.6763363853382889E-2</v>
      </c>
      <c r="J12" s="38" t="e">
        <f>Sheet1!I12/sheet!I27</f>
        <v>#VALUE!</v>
      </c>
      <c r="K12" s="38" t="e">
        <f>Sheet1!I30/sheet!I27</f>
        <v>#VALUE!</v>
      </c>
      <c r="L12" s="38">
        <f>Sheet1!I38</f>
        <v>0</v>
      </c>
      <c r="M12" s="32"/>
      <c r="N12" s="38" t="e">
        <f>sheet!I40/sheet!I27</f>
        <v>#VALUE!</v>
      </c>
      <c r="O12" s="38" t="e">
        <f>sheet!I51/sheet!I27</f>
        <v>#VALUE!</v>
      </c>
      <c r="P12" s="38" t="e">
        <f>sheet!I40/sheet!I51</f>
        <v>#VALUE!</v>
      </c>
      <c r="Q12" s="37">
        <f>Sheet1!I24/Sheet1!I26</f>
        <v>-1.3382957184541178</v>
      </c>
      <c r="R12" s="37">
        <f>ABS(Sheet2!I20/(Sheet1!I26+Sheet2!I30))</f>
        <v>0.92680247113704728</v>
      </c>
      <c r="S12" s="37" t="e">
        <f>sheet!I40/Sheet1!I43</f>
        <v>#VALUE!</v>
      </c>
      <c r="T12" s="37" t="e">
        <f>Sheet2!I20/sheet!I40</f>
        <v>#VALUE!</v>
      </c>
      <c r="U12" s="15"/>
      <c r="V12" s="37" t="e">
        <f>ABS(Sheet1!I15/sheet!I15)</f>
        <v>#VALUE!</v>
      </c>
      <c r="W12" s="37" t="e">
        <f>Sheet1!I12/sheet!I14</f>
        <v>#VALUE!</v>
      </c>
      <c r="X12" s="37" t="e">
        <f>Sheet1!I12/sheet!I27</f>
        <v>#VALUE!</v>
      </c>
      <c r="Y12" s="37" t="e">
        <f>Sheet1!I12/(sheet!I18-sheet!I35)</f>
        <v>#VALUE!</v>
      </c>
      <c r="Z12" s="15"/>
      <c r="AA12" s="39">
        <f>Sheet1!I43</f>
        <v>108.134</v>
      </c>
      <c r="AB12" s="39" t="str">
        <f>Sheet3!I17</f>
        <v>NA</v>
      </c>
      <c r="AC12" s="39" t="str">
        <f>Sheet3!I18</f>
        <v>NA</v>
      </c>
      <c r="AD12" s="39" t="str">
        <f>Sheet3!I20</f>
        <v>NM</v>
      </c>
      <c r="AE12" s="39" t="str">
        <f>Sheet3!I21</f>
        <v>NM</v>
      </c>
      <c r="AF12" s="39" t="str">
        <f>Sheet3!I22</f>
        <v>NA</v>
      </c>
      <c r="AG12" s="39" t="str">
        <f>Sheet3!I24</f>
        <v>NA</v>
      </c>
      <c r="AH12" s="39" t="str">
        <f>Sheet3!I25</f>
        <v>NA</v>
      </c>
      <c r="AI12" s="39" t="str">
        <f>Sheet3!I31</f>
        <v/>
      </c>
      <c r="AK12" s="39" t="str">
        <f>Sheet3!I29</f>
        <v>NA</v>
      </c>
      <c r="AL12" s="39">
        <f>Sheet3!I30</f>
        <v>4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62" ht="18" x14ac:dyDescent="0.2">
      <c r="A13" s="33">
        <v>2019</v>
      </c>
      <c r="B13" s="34">
        <f>sheet!J18/sheet!J35</f>
        <v>1.3726654364240949</v>
      </c>
      <c r="C13" s="34">
        <f>(sheet!J18-sheet!J15)/sheet!J35</f>
        <v>0.73629126438626047</v>
      </c>
      <c r="D13" s="34">
        <f>sheet!J12/sheet!J35</f>
        <v>0.39079814215542069</v>
      </c>
      <c r="E13" s="34">
        <f>Sheet2!J20/sheet!J35</f>
        <v>1.0612625141522469</v>
      </c>
      <c r="F13" s="34">
        <f>sheet!J18/sheet!J35</f>
        <v>1.3726654364240949</v>
      </c>
      <c r="G13" s="32"/>
      <c r="H13" s="35">
        <f>Sheet1!J33/sheet!J51</f>
        <v>-2.6741981117877817E-2</v>
      </c>
      <c r="I13" s="35">
        <f>Sheet1!J33/Sheet1!J12</f>
        <v>2.3236391533284516E-2</v>
      </c>
      <c r="J13" s="35">
        <f>Sheet1!J12/sheet!J27</f>
        <v>1.1279189134975043</v>
      </c>
      <c r="K13" s="35">
        <f>Sheet1!J30/sheet!J27</f>
        <v>4.0954268880262101E-2</v>
      </c>
      <c r="L13" s="35">
        <f>Sheet1!J38</f>
        <v>0</v>
      </c>
      <c r="M13" s="32"/>
      <c r="N13" s="35">
        <f>sheet!J40/sheet!J27</f>
        <v>1.9800607283468439</v>
      </c>
      <c r="O13" s="35">
        <f>sheet!J51/sheet!J27</f>
        <v>-0.98006072834684377</v>
      </c>
      <c r="P13" s="35">
        <f>sheet!J40/sheet!J51</f>
        <v>-2.0203449348356091</v>
      </c>
      <c r="Q13" s="34">
        <f>Sheet1!J24/Sheet1!J26</f>
        <v>-1.4176501573110489</v>
      </c>
      <c r="R13" s="34">
        <f>ABS(Sheet2!J20/(Sheet1!J26+Sheet2!J30))</f>
        <v>1.0180006841115101</v>
      </c>
      <c r="S13" s="34">
        <f>sheet!J40/Sheet1!J43</f>
        <v>8.911193323125671</v>
      </c>
      <c r="T13" s="34">
        <f>Sheet2!J20/sheet!J40</f>
        <v>0.11823520706679949</v>
      </c>
      <c r="V13" s="34">
        <f>ABS(Sheet1!J15/sheet!J15)</f>
        <v>4.5986495573237693</v>
      </c>
      <c r="W13" s="34">
        <f>Sheet1!J12/sheet!J14</f>
        <v>17.835064369674729</v>
      </c>
      <c r="X13" s="34">
        <f>Sheet1!J12/sheet!J27</f>
        <v>1.1279189134975043</v>
      </c>
      <c r="Y13" s="34">
        <f>Sheet1!J12/(sheet!J18-sheet!J35)</f>
        <v>13.720067937707819</v>
      </c>
      <c r="AA13" s="20">
        <f>Sheet1!J43</f>
        <v>112.98699999999999</v>
      </c>
      <c r="AB13" s="20" t="str">
        <f>Sheet3!J17</f>
        <v>NA</v>
      </c>
      <c r="AC13" s="20" t="str">
        <f>Sheet3!J18</f>
        <v>NA</v>
      </c>
      <c r="AD13" s="20" t="str">
        <f>Sheet3!J20</f>
        <v>NM</v>
      </c>
      <c r="AE13" s="20" t="str">
        <f>Sheet3!J21</f>
        <v>NM</v>
      </c>
      <c r="AF13" s="20" t="str">
        <f>Sheet3!J22</f>
        <v>NA</v>
      </c>
      <c r="AG13" s="20" t="str">
        <f>Sheet3!J24</f>
        <v>NA</v>
      </c>
      <c r="AH13" s="20" t="str">
        <f>Sheet3!J25</f>
        <v>NA</v>
      </c>
      <c r="AI13" s="20" t="str">
        <f>Sheet3!J31</f>
        <v/>
      </c>
      <c r="AK13" s="20" t="str">
        <f>Sheet3!J29</f>
        <v>NA</v>
      </c>
      <c r="AL13" s="20">
        <f>Sheet3!J30</f>
        <v>4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62" s="40" customFormat="1" ht="18" x14ac:dyDescent="0.2">
      <c r="A14" s="36">
        <v>2020</v>
      </c>
      <c r="B14" s="37">
        <f>sheet!K18/sheet!K35</f>
        <v>1.2746041765293779</v>
      </c>
      <c r="C14" s="37">
        <f>(sheet!K18-sheet!K15)/sheet!K35</f>
        <v>0.76166429961601179</v>
      </c>
      <c r="D14" s="37">
        <f>sheet!K12/sheet!K35</f>
        <v>0.4699976329493451</v>
      </c>
      <c r="E14" s="37">
        <f>Sheet2!K20/sheet!K35</f>
        <v>1.0003484824575246</v>
      </c>
      <c r="F14" s="37">
        <f>sheet!K18/sheet!K35</f>
        <v>1.2746041765293779</v>
      </c>
      <c r="G14" s="32"/>
      <c r="H14" s="38">
        <f>Sheet1!K33/sheet!K51</f>
        <v>-4.5156577445351231E-2</v>
      </c>
      <c r="I14" s="38">
        <f>Sheet1!K33/Sheet1!K12</f>
        <v>3.2697518270237598E-2</v>
      </c>
      <c r="J14" s="38">
        <f>Sheet1!K12/sheet!K27</f>
        <v>1.153597369951914</v>
      </c>
      <c r="K14" s="38">
        <f>Sheet1!K30/sheet!K27</f>
        <v>5.0918044044054728E-2</v>
      </c>
      <c r="L14" s="38">
        <f>Sheet1!K38</f>
        <v>0.39</v>
      </c>
      <c r="M14" s="32"/>
      <c r="N14" s="38">
        <f>sheet!K40/sheet!K27</f>
        <v>1.8353106726511645</v>
      </c>
      <c r="O14" s="38">
        <f>sheet!K51/sheet!K27</f>
        <v>-0.83531067265116454</v>
      </c>
      <c r="P14" s="38">
        <f>sheet!K40/sheet!K51</f>
        <v>-2.1971593716456819</v>
      </c>
      <c r="Q14" s="37">
        <f>Sheet1!K24/Sheet1!K26</f>
        <v>-1.6259900951428705</v>
      </c>
      <c r="R14" s="37">
        <f>ABS(Sheet2!K20/(Sheet1!K26+Sheet2!K30))</f>
        <v>1.3308228584424557</v>
      </c>
      <c r="S14" s="37">
        <f>sheet!K40/Sheet1!K43</f>
        <v>9.0118100262930323</v>
      </c>
      <c r="T14" s="37">
        <f>Sheet2!K20/sheet!K40</f>
        <v>0.1474716065226726</v>
      </c>
      <c r="U14" s="15"/>
      <c r="V14" s="37">
        <f>ABS(Sheet1!K15/sheet!K15)</f>
        <v>4.8137466030867042</v>
      </c>
      <c r="W14" s="37">
        <f>Sheet1!K12/sheet!K14</f>
        <v>19.560767397665224</v>
      </c>
      <c r="X14" s="37">
        <f>Sheet1!K12/sheet!K27</f>
        <v>1.153597369951914</v>
      </c>
      <c r="Y14" s="37">
        <f>Sheet1!K12/(sheet!K18-sheet!K35)</f>
        <v>15.52674552245953</v>
      </c>
      <c r="Z14" s="15"/>
      <c r="AA14" s="39">
        <f>Sheet1!K43</f>
        <v>114.479</v>
      </c>
      <c r="AB14" s="39" t="str">
        <f>Sheet3!K17</f>
        <v>NA</v>
      </c>
      <c r="AC14" s="39" t="str">
        <f>Sheet3!K18</f>
        <v>NA</v>
      </c>
      <c r="AD14" s="39" t="str">
        <f>Sheet3!K20</f>
        <v>NM</v>
      </c>
      <c r="AE14" s="39" t="str">
        <f>Sheet3!K21</f>
        <v>NM</v>
      </c>
      <c r="AF14" s="39" t="str">
        <f>Sheet3!K22</f>
        <v>NA</v>
      </c>
      <c r="AG14" s="39" t="str">
        <f>Sheet3!K24</f>
        <v>NA</v>
      </c>
      <c r="AH14" s="39" t="str">
        <f>Sheet3!K25</f>
        <v>NA</v>
      </c>
      <c r="AI14" s="39" t="str">
        <f>Sheet3!K31</f>
        <v/>
      </c>
      <c r="AK14" s="39">
        <f>Sheet3!K29</f>
        <v>5</v>
      </c>
      <c r="AL14" s="39">
        <f>Sheet3!K30</f>
        <v>3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62" ht="18" x14ac:dyDescent="0.2">
      <c r="A15" s="33">
        <v>2021</v>
      </c>
      <c r="B15" s="34">
        <f>sheet!L18/sheet!L35</f>
        <v>1.2678596035355028</v>
      </c>
      <c r="C15" s="34">
        <f>(sheet!L18-sheet!L15)/sheet!L35</f>
        <v>0.66614828375886659</v>
      </c>
      <c r="D15" s="34">
        <f>sheet!L12/sheet!L35</f>
        <v>0.32853665098394325</v>
      </c>
      <c r="E15" s="34">
        <f>Sheet2!L20/sheet!L35</f>
        <v>0.90657296403472509</v>
      </c>
      <c r="F15" s="34">
        <f>sheet!L18/sheet!L35</f>
        <v>1.2678596035355028</v>
      </c>
      <c r="G15" s="32"/>
      <c r="H15" s="35">
        <f>Sheet1!L33/sheet!L51</f>
        <v>-1.0088973995471953</v>
      </c>
      <c r="I15" s="35">
        <f>Sheet1!L33/Sheet1!L12</f>
        <v>0.12288840522001564</v>
      </c>
      <c r="J15" s="35">
        <f>Sheet1!L12/sheet!L27</f>
        <v>1.2951401348191591</v>
      </c>
      <c r="K15" s="35">
        <f>Sheet1!L30/sheet!L27</f>
        <v>0.16488226271878073</v>
      </c>
      <c r="L15" s="35">
        <f>Sheet1!L38</f>
        <v>1.36</v>
      </c>
      <c r="M15" s="32"/>
      <c r="N15" s="35">
        <f>sheet!L40/sheet!L27</f>
        <v>1.1577541044072415</v>
      </c>
      <c r="O15" s="35">
        <f>sheet!L51/sheet!L27</f>
        <v>-0.15775410440724133</v>
      </c>
      <c r="P15" s="35">
        <f>sheet!L40/sheet!L51</f>
        <v>-7.3389792852457632</v>
      </c>
      <c r="Q15" s="34">
        <f>Sheet1!L24/Sheet1!L26</f>
        <v>-4.4601659751037346</v>
      </c>
      <c r="R15" s="34">
        <f>ABS(Sheet2!L20/(Sheet1!L26+Sheet2!L30))</f>
        <v>0.17997608291256975</v>
      </c>
      <c r="S15" s="34">
        <f>sheet!L40/Sheet1!L43</f>
        <v>4.8492845209051323</v>
      </c>
      <c r="T15" s="34">
        <f>Sheet2!L20/sheet!L40</f>
        <v>0.19916389767837447</v>
      </c>
      <c r="V15" s="34">
        <f>ABS(Sheet1!L15/sheet!L15)</f>
        <v>4.8696387092552813</v>
      </c>
      <c r="W15" s="34">
        <f>Sheet1!L12/sheet!L14</f>
        <v>20.300128181651715</v>
      </c>
      <c r="X15" s="34">
        <f>Sheet1!L12/sheet!L27</f>
        <v>1.2951401348191591</v>
      </c>
      <c r="Y15" s="34">
        <f>Sheet1!L12/(sheet!L18-sheet!L35)</f>
        <v>19.010141838759463</v>
      </c>
      <c r="AA15" s="20">
        <f>Sheet1!L43</f>
        <v>143.05099999999999</v>
      </c>
      <c r="AB15" s="20" t="str">
        <f>Sheet3!L17</f>
        <v>22.6x</v>
      </c>
      <c r="AC15" s="20" t="str">
        <f>Sheet3!L18</f>
        <v>25.0x</v>
      </c>
      <c r="AD15" s="20" t="str">
        <f>Sheet3!L20</f>
        <v>108.7x</v>
      </c>
      <c r="AE15" s="20" t="str">
        <f>Sheet3!L21</f>
        <v>6.9x</v>
      </c>
      <c r="AF15" s="20" t="str">
        <f>Sheet3!L22</f>
        <v>4.1x</v>
      </c>
      <c r="AG15" s="20" t="str">
        <f>Sheet3!L24</f>
        <v>31.3x</v>
      </c>
      <c r="AH15" s="20" t="str">
        <f>Sheet3!L25</f>
        <v>-19.9x</v>
      </c>
      <c r="AI15" s="20">
        <f>Sheet3!L31</f>
        <v>0.04</v>
      </c>
      <c r="AK15" s="20">
        <f>Sheet3!L29</f>
        <v>2.7</v>
      </c>
      <c r="AL15" s="20">
        <f>Sheet3!L30</f>
        <v>7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62" s="40" customFormat="1" ht="18" x14ac:dyDescent="0.2">
      <c r="A16" s="36">
        <v>2022</v>
      </c>
      <c r="B16" s="37">
        <f>sheet!M18/sheet!M35</f>
        <v>1.3556618482598239</v>
      </c>
      <c r="C16" s="37">
        <f>(sheet!M18-sheet!M15)/sheet!M35</f>
        <v>0.72983272112259179</v>
      </c>
      <c r="D16" s="37">
        <f>sheet!M12/sheet!M35</f>
        <v>0.33315187230781423</v>
      </c>
      <c r="E16" s="37">
        <f>Sheet2!M20/sheet!M35</f>
        <v>0.6528580111519251</v>
      </c>
      <c r="F16" s="37">
        <f>sheet!M18/sheet!M35</f>
        <v>1.3556618482598239</v>
      </c>
      <c r="G16" s="32"/>
      <c r="H16" s="38">
        <f>Sheet1!M33/sheet!M51</f>
        <v>267.99468085106383</v>
      </c>
      <c r="I16" s="38">
        <f>Sheet1!M33/Sheet1!M12</f>
        <v>0.10588033796470936</v>
      </c>
      <c r="J16" s="38">
        <f>Sheet1!M12/sheet!M27</f>
        <v>1.2857712219796371</v>
      </c>
      <c r="K16" s="38">
        <f>Sheet1!M30/sheet!M27</f>
        <v>0.13613789152850134</v>
      </c>
      <c r="L16" s="38">
        <f>Sheet1!M38</f>
        <v>1.43</v>
      </c>
      <c r="M16" s="32"/>
      <c r="N16" s="38">
        <f>sheet!M40/sheet!M27</f>
        <v>0.99949201271049037</v>
      </c>
      <c r="O16" s="38">
        <f>sheet!M51/sheet!M27</f>
        <v>5.0798728950952204E-4</v>
      </c>
      <c r="P16" s="38">
        <f>sheet!M40/sheet!M51</f>
        <v>1967.5531914893616</v>
      </c>
      <c r="Q16" s="37">
        <f>Sheet1!M24/Sheet1!M26</f>
        <v>-8.2598816815873519</v>
      </c>
      <c r="R16" s="37">
        <f>ABS(Sheet2!M20/(Sheet1!M26+Sheet2!M30))</f>
        <v>1.7351800865314377</v>
      </c>
      <c r="S16" s="37">
        <f>sheet!M40/Sheet1!M43</f>
        <v>4.1904092984264727</v>
      </c>
      <c r="T16" s="37">
        <f>Sheet2!M20/sheet!M40</f>
        <v>0.16696945120302786</v>
      </c>
      <c r="U16" s="15"/>
      <c r="V16" s="37">
        <f>ABS(Sheet1!M15/sheet!M15)</f>
        <v>4.6695296005404945</v>
      </c>
      <c r="W16" s="37">
        <f>Sheet1!M12/sheet!M14</f>
        <v>19.513183793980154</v>
      </c>
      <c r="X16" s="37">
        <f>Sheet1!M12/sheet!M27</f>
        <v>1.2857712219796371</v>
      </c>
      <c r="Y16" s="37">
        <f>Sheet1!M12/(sheet!M18-sheet!M35)</f>
        <v>14.142585410072375</v>
      </c>
      <c r="Z16" s="15"/>
      <c r="AA16" s="39">
        <f>Sheet1!M43</f>
        <v>176.54599999999999</v>
      </c>
      <c r="AB16" s="39" t="str">
        <f>Sheet3!M17</f>
        <v>17.7x</v>
      </c>
      <c r="AC16" s="39" t="str">
        <f>Sheet3!M18</f>
        <v>19.5x</v>
      </c>
      <c r="AD16" s="39" t="str">
        <f>Sheet3!M20</f>
        <v>49.9x</v>
      </c>
      <c r="AE16" s="39" t="str">
        <f>Sheet3!M21</f>
        <v>5.2x</v>
      </c>
      <c r="AF16" s="39" t="str">
        <f>Sheet3!M22</f>
        <v>3.3x</v>
      </c>
      <c r="AG16" s="39" t="str">
        <f>Sheet3!M24</f>
        <v>25.7x</v>
      </c>
      <c r="AH16" s="39" t="str">
        <f>Sheet3!M25</f>
        <v>6,880.0x</v>
      </c>
      <c r="AI16" s="39">
        <f>Sheet3!M31</f>
        <v>0.24</v>
      </c>
      <c r="AK16" s="39">
        <f>Sheet3!M29</f>
        <v>4.0999999999999996</v>
      </c>
      <c r="AL16" s="39">
        <f>Sheet3!M30</f>
        <v>6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2:62" x14ac:dyDescent="0.2">
      <c r="G17" s="32"/>
      <c r="K17" s="32"/>
      <c r="M17" s="32"/>
      <c r="R17" s="32"/>
      <c r="S17" s="32"/>
      <c r="AC17" s="41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2:62" x14ac:dyDescent="0.2"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2:62" x14ac:dyDescent="0.2">
      <c r="E19" s="32"/>
    </row>
    <row r="21" spans="2:62" x14ac:dyDescent="0.2">
      <c r="D21" s="32"/>
    </row>
    <row r="22" spans="2:62" x14ac:dyDescent="0.2">
      <c r="B22" s="31"/>
      <c r="J22" s="32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2023-04-25T13:25:35Z</dcterms:created>
  <dcterms:modified xsi:type="dcterms:W3CDTF">2023-05-06T23:54:49Z</dcterms:modified>
  <cp:category/>
  <dc:identifier/>
  <cp:version/>
</cp:coreProperties>
</file>