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Consumer Cyclicals/"/>
    </mc:Choice>
  </mc:AlternateContent>
  <xr:revisionPtr revIDLastSave="6" documentId="8_{8DDBAB1C-A493-4B5C-981F-1CB604CD8A34}" xr6:coauthVersionLast="47" xr6:coauthVersionMax="47" xr10:uidLastSave="{0C8EDAB0-5BF1-43CC-A7E7-101844E39B8E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<sst xmlns="http://schemas.openxmlformats.org/spreadsheetml/2006/main" count="591" uniqueCount="343">
  <si>
    <t>Uni-Select Inc.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</si>
  <si>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</si>
  <si>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</si>
  <si>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</si>
  <si>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</si>
  <si>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</si>
  <si>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</si>
  <si>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</si>
  <si>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</si>
  <si>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</si>
  <si>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</si>
  <si>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</si>
  <si>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</si>
  <si>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</si>
  <si>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</si>
  <si>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</si>
  <si>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</si>
  <si>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</si>
  <si>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</si>
  <si>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</si>
  <si>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2019-01-01</t>
  </si>
  <si>
    <t>2019-12-31</t>
  </si>
  <si>
    <t>2020-12-31</t>
  </si>
  <si>
    <t>2021-12-31</t>
  </si>
  <si>
    <t>2022-12-31</t>
  </si>
  <si>
    <t>Cash And Equivalents</t>
  </si>
  <si>
    <t>Short Term Investments</t>
  </si>
  <si>
    <t>Accounts Receivable, Net</t>
  </si>
  <si>
    <t>Inventory</t>
  </si>
  <si>
    <t>Prepaid Expenses</t>
  </si>
  <si>
    <t>Other Current Assets</t>
  </si>
  <si>
    <t>Total Current Assets</t>
  </si>
  <si>
    <t>1,108.014</t>
  </si>
  <si>
    <t>1,061.431</t>
  </si>
  <si>
    <t>Property Plant And Equipment, Net</t>
  </si>
  <si>
    <t>Real Estate Owned</t>
  </si>
  <si>
    <t/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</si>
  <si>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</si>
  <si>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</si>
  <si>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</si>
  <si>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</si>
  <si>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</si>
  <si>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</si>
  <si>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1,281.09</t>
  </si>
  <si>
    <t>1,378.457</t>
  </si>
  <si>
    <t>1,158.754</t>
  </si>
  <si>
    <t>1,316.791</t>
  </si>
  <si>
    <t>1,881.245</t>
  </si>
  <si>
    <t>2,224.493</t>
  </si>
  <si>
    <t>2,059.917</t>
  </si>
  <si>
    <t>1,749.924</t>
  </si>
  <si>
    <t>1,644.922</t>
  </si>
  <si>
    <t>1,804.392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</si>
  <si>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</si>
  <si>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</si>
  <si>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</si>
  <si>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</si>
  <si>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</si>
  <si>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</si>
  <si>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</si>
  <si>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</si>
  <si>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Capital Leases</t>
  </si>
  <si>
    <t>Other Non-current Liabilities</t>
  </si>
  <si>
    <t>Total Liabilities</t>
  </si>
  <si>
    <t>1,230.05</t>
  </si>
  <si>
    <t>1,515.199</t>
  </si>
  <si>
    <t>1,401.59</t>
  </si>
  <si>
    <t>1,146.727</t>
  </si>
  <si>
    <t>1,017.76</t>
  </si>
  <si>
    <t>1,045.436</t>
  </si>
  <si>
    <t>Common Stock</t>
  </si>
  <si>
    <t>Additional Paid In Capital</t>
  </si>
  <si>
    <t>Retained Earnings</t>
  </si>
  <si>
    <t>Treasury Stock</t>
  </si>
  <si>
    <t>Other Common Equity Adj</t>
  </si>
  <si>
    <t>Common Equity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</si>
  <si>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</si>
  <si>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</si>
  <si>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</si>
  <si>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</si>
  <si>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</si>
  <si>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</si>
  <si>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</si>
  <si>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Income Statement</t>
  </si>
  <si>
    <t>Revenue</t>
  </si>
  <si>
    <t>1,899.59</t>
  </si>
  <si>
    <t>2,066.413</t>
  </si>
  <si>
    <t>1,880.638</t>
  </si>
  <si>
    <t>1,607.784</t>
  </si>
  <si>
    <t>1,820.753</t>
  </si>
  <si>
    <t>2,390.048</t>
  </si>
  <si>
    <t>2,258.817</t>
  </si>
  <si>
    <t>1,872.768</t>
  </si>
  <si>
    <t>2,039.434</t>
  </si>
  <si>
    <t>2,344.256</t>
  </si>
  <si>
    <t>Revenue Growth (YoY)</t>
  </si>
  <si>
    <t>-0.5%</t>
  </si>
  <si>
    <t>-0.2%</t>
  </si>
  <si>
    <t>-24.0%</t>
  </si>
  <si>
    <t>-11.7%</t>
  </si>
  <si>
    <t>21.0%</t>
  </si>
  <si>
    <t>-0.7%</t>
  </si>
  <si>
    <t>-15.4%</t>
  </si>
  <si>
    <t>9.6%</t>
  </si>
  <si>
    <t>7.4%</t>
  </si>
  <si>
    <t>Cost of Revenues</t>
  </si>
  <si>
    <t>-1,327.834</t>
  </si>
  <si>
    <t>-1,448.727</t>
  </si>
  <si>
    <t>-1,322.015</t>
  </si>
  <si>
    <t>-1,115.503</t>
  </si>
  <si>
    <t>-1,236.067</t>
  </si>
  <si>
    <t>-1,605.397</t>
  </si>
  <si>
    <t>-1,544.211</t>
  </si>
  <si>
    <t>-1,320.442</t>
  </si>
  <si>
    <t>-1,415.392</t>
  </si>
  <si>
    <t>-1,571.466</t>
  </si>
  <si>
    <t>Gross Profit</t>
  </si>
  <si>
    <t>Gross Profit Margin</t>
  </si>
  <si>
    <t>30.1%</t>
  </si>
  <si>
    <t>29.9%</t>
  </si>
  <si>
    <t>29.7%</t>
  </si>
  <si>
    <t>30.6%</t>
  </si>
  <si>
    <t>32.1%</t>
  </si>
  <si>
    <t>32.8%</t>
  </si>
  <si>
    <t>31.6%</t>
  </si>
  <si>
    <t>29.5%</t>
  </si>
  <si>
    <t>33.0%</t>
  </si>
  <si>
    <t>R&amp;D Expenses</t>
  </si>
  <si>
    <t>Selling, General &amp; Admin Expenses</t>
  </si>
  <si>
    <t>Other Inc / (Exp)</t>
  </si>
  <si>
    <t>Operating Expenses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</si>
  <si>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</si>
  <si>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</si>
  <si>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</si>
  <si>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</si>
  <si>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</si>
  <si>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</si>
  <si>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</si>
  <si>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</si>
  <si>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</si>
  <si>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</si>
  <si>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</si>
  <si>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</si>
  <si>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</si>
  <si>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</si>
  <si>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</si>
  <si>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</si>
  <si>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</si>
  <si>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</si>
  <si>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</si>
  <si>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</si>
  <si>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</si>
  <si>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</si>
  <si>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</si>
  <si>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</si>
  <si>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</si>
  <si>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</si>
  <si>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</si>
  <si>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</si>
  <si>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</si>
  <si>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</si>
  <si>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</si>
  <si>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</si>
  <si>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</si>
  <si>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</si>
  <si>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</si>
  <si>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</si>
  <si>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</si>
  <si>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</si>
  <si>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</si>
  <si>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</si>
  <si>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</si>
  <si>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</si>
  <si>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</si>
  <si>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</si>
  <si>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</si>
  <si>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</si>
  <si>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</si>
  <si>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</si>
  <si>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1,468.347</t>
  </si>
  <si>
    <t>1,244.896</t>
  </si>
  <si>
    <t>1,200.999</t>
  </si>
  <si>
    <t>1,127.224</t>
  </si>
  <si>
    <t>1,879.219</t>
  </si>
  <si>
    <t>Total Enterprise Value (TEV)</t>
  </si>
  <si>
    <t>1,412.307</t>
  </si>
  <si>
    <t>1,420.154</t>
  </si>
  <si>
    <t>1,749.804</t>
  </si>
  <si>
    <t>1,329.319</t>
  </si>
  <si>
    <t>1,185.693</t>
  </si>
  <si>
    <t>1,624.269</t>
  </si>
  <si>
    <t>2,335.921</t>
  </si>
  <si>
    <t>Enterprise Value (EV)</t>
  </si>
  <si>
    <t>1,388.999</t>
  </si>
  <si>
    <t>1,386.856</t>
  </si>
  <si>
    <t>1,711.377</t>
  </si>
  <si>
    <t>1,269.334</t>
  </si>
  <si>
    <t>1,134.865</t>
  </si>
  <si>
    <t>1,597.384</t>
  </si>
  <si>
    <t>2,404.881</t>
  </si>
  <si>
    <t>EV/EBITDA</t>
  </si>
  <si>
    <t>11.2x</t>
  </si>
  <si>
    <t>9.1x</t>
  </si>
  <si>
    <t>11.4x</t>
  </si>
  <si>
    <t>10.5x</t>
  </si>
  <si>
    <t>12.2x</t>
  </si>
  <si>
    <t>7.8x</t>
  </si>
  <si>
    <t>8.8x</t>
  </si>
  <si>
    <t>13.4x</t>
  </si>
  <si>
    <t>17.5x</t>
  </si>
  <si>
    <t>13.5x</t>
  </si>
  <si>
    <t>EV / EBIT</t>
  </si>
  <si>
    <t>15.7x</t>
  </si>
  <si>
    <t>12.0x</t>
  </si>
  <si>
    <t>12.5x</t>
  </si>
  <si>
    <t>11.8x</t>
  </si>
  <si>
    <t>15.3x</t>
  </si>
  <si>
    <t>10.7x</t>
  </si>
  <si>
    <t>31.5x</t>
  </si>
  <si>
    <t>28.9x</t>
  </si>
  <si>
    <t>16.6x</t>
  </si>
  <si>
    <t>EV / LTM EBITDA - CAPEX</t>
  </si>
  <si>
    <t>13.8x</t>
  </si>
  <si>
    <t>10.4x</t>
  </si>
  <si>
    <t>14.6x</t>
  </si>
  <si>
    <t>13.9x</t>
  </si>
  <si>
    <t>9.0x</t>
  </si>
  <si>
    <t>11.7x</t>
  </si>
  <si>
    <t>16.3x</t>
  </si>
  <si>
    <t>19.5x</t>
  </si>
  <si>
    <t>EV / Free Cash Flow</t>
  </si>
  <si>
    <t>6.2x</t>
  </si>
  <si>
    <t>14.2x</t>
  </si>
  <si>
    <t>3.0x</t>
  </si>
  <si>
    <t>-72.1x</t>
  </si>
  <si>
    <t>84.3x</t>
  </si>
  <si>
    <t>11.0x</t>
  </si>
  <si>
    <t>61.9x</t>
  </si>
  <si>
    <t>8.6x</t>
  </si>
  <si>
    <t>11.6x</t>
  </si>
  <si>
    <t>15.6x</t>
  </si>
  <si>
    <t>EV / Invested Capital</t>
  </si>
  <si>
    <t>1.1x</t>
  </si>
  <si>
    <t>2.3x</t>
  </si>
  <si>
    <t>1.7x</t>
  </si>
  <si>
    <t>1.4x</t>
  </si>
  <si>
    <t>1.0x</t>
  </si>
  <si>
    <t>0.8x</t>
  </si>
  <si>
    <t>2.0x</t>
  </si>
  <si>
    <t>EV / Revenue</t>
  </si>
  <si>
    <t>0.5x</t>
  </si>
  <si>
    <t>0.4x</t>
  </si>
  <si>
    <t>0.7x</t>
  </si>
  <si>
    <t>0.9x</t>
  </si>
  <si>
    <t>P/E Ratio</t>
  </si>
  <si>
    <t>36.8x</t>
  </si>
  <si>
    <t>11.5x</t>
  </si>
  <si>
    <t>-24.7x</t>
  </si>
  <si>
    <t>19.7x</t>
  </si>
  <si>
    <t>12.6x</t>
  </si>
  <si>
    <t>13.6x</t>
  </si>
  <si>
    <t>-3.6x</t>
  </si>
  <si>
    <t>-67.6x</t>
  </si>
  <si>
    <t>23.3x</t>
  </si>
  <si>
    <t>Price/Book</t>
  </si>
  <si>
    <t>1.2x</t>
  </si>
  <si>
    <t>2.5x</t>
  </si>
  <si>
    <t>1.9x</t>
  </si>
  <si>
    <t>0.6x</t>
  </si>
  <si>
    <t>1.8x</t>
  </si>
  <si>
    <t>2.7x</t>
  </si>
  <si>
    <t>Price / Operating Cash Flow</t>
  </si>
  <si>
    <t>5.2x</t>
  </si>
  <si>
    <t>5.6x</t>
  </si>
  <si>
    <t>18.8x</t>
  </si>
  <si>
    <t>14.5x</t>
  </si>
  <si>
    <t>7.3x</t>
  </si>
  <si>
    <t>4.7x</t>
  </si>
  <si>
    <t>3.1x</t>
  </si>
  <si>
    <t>6.7x</t>
  </si>
  <si>
    <t>8.5x</t>
  </si>
  <si>
    <t>Price / LTM Sales</t>
  </si>
  <si>
    <t>0.3x</t>
  </si>
  <si>
    <t>0.2x</t>
  </si>
  <si>
    <t>Altman Z-Score</t>
  </si>
  <si>
    <t>Piotroski Score</t>
  </si>
  <si>
    <t>Dividend Per Share</t>
  </si>
  <si>
    <t>Dividend Yield</t>
  </si>
  <si>
    <t>1.0%</t>
  </si>
  <si>
    <t>2.2%</t>
  </si>
  <si>
    <t>1.2%</t>
  </si>
  <si>
    <t>1.4%</t>
  </si>
  <si>
    <t>2.0%</t>
  </si>
  <si>
    <t>3.3%</t>
  </si>
  <si>
    <t>4.6%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</si>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</sst>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6B0A2B14-8E42-3B0C-53BC-85077BB6AB3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6.0999999999999999E-2</v>
      </c>
      <c r="E12" s="3">
        <v>0.124</v>
      </c>
      <c r="F12" s="3">
        <v>126.86</v>
      </c>
      <c r="G12" s="3">
        <v>29.978000000000002</v>
      </c>
      <c r="H12" s="3">
        <v>38.561</v>
      </c>
      <c r="I12" s="3">
        <v>10.962999999999999</v>
      </c>
      <c r="J12" s="3">
        <v>46.366</v>
      </c>
      <c r="K12" s="3">
        <v>69.192999999999998</v>
      </c>
      <c r="L12" s="3">
        <v>35.603999999999999</v>
      </c>
      <c r="M12" s="3">
        <v>32.384999999999998</v>
      </c>
    </row>
    <row r="13" spans="3:13" ht="12.75" x14ac:dyDescent="0.2">
      <c r="C13" s="3" t="s">
        <v>26</v>
      </c>
      <c r="D13" s="3">
        <v>15.881</v>
      </c>
      <c r="E13" s="3">
        <v>19.486999999999998</v>
      </c>
      <c r="F13" s="3">
        <v>16.094999999999999</v>
      </c>
      <c r="G13" s="3">
        <v>18.829999999999998</v>
      </c>
      <c r="H13" s="3">
        <v>24.85</v>
      </c>
      <c r="I13" s="3">
        <v>27.981000000000002</v>
      </c>
      <c r="J13" s="3">
        <v>26.053999999999998</v>
      </c>
      <c r="K13" s="3">
        <v>20.411000000000001</v>
      </c>
      <c r="L13" s="3">
        <v>17.375</v>
      </c>
      <c r="M13" s="3">
        <v>18.196999999999999</v>
      </c>
    </row>
    <row r="14" spans="3:13" ht="12.75" x14ac:dyDescent="0.2">
      <c r="C14" s="3" t="s">
        <v>27</v>
      </c>
      <c r="D14" s="3">
        <v>218.839</v>
      </c>
      <c r="E14" s="3">
        <v>240.97499999999999</v>
      </c>
      <c r="F14" s="3">
        <v>155.41399999999999</v>
      </c>
      <c r="G14" s="3">
        <v>181.61</v>
      </c>
      <c r="H14" s="3">
        <v>272.86700000000002</v>
      </c>
      <c r="I14" s="3">
        <v>311.03399999999999</v>
      </c>
      <c r="J14" s="3">
        <v>299.68599999999998</v>
      </c>
      <c r="K14" s="3">
        <v>219.83199999999999</v>
      </c>
      <c r="L14" s="3">
        <v>229.828</v>
      </c>
      <c r="M14" s="3">
        <v>241.11</v>
      </c>
    </row>
    <row r="15" spans="3:13" ht="12.75" x14ac:dyDescent="0.2">
      <c r="C15" s="3" t="s">
        <v>28</v>
      </c>
      <c r="D15" s="3">
        <v>565.22299999999996</v>
      </c>
      <c r="E15" s="3">
        <v>613.28499999999997</v>
      </c>
      <c r="F15" s="3">
        <v>374.48099999999999</v>
      </c>
      <c r="G15" s="3">
        <v>444.21600000000001</v>
      </c>
      <c r="H15" s="3">
        <v>576.23800000000006</v>
      </c>
      <c r="I15" s="3">
        <v>715.303</v>
      </c>
      <c r="J15" s="3">
        <v>670.24</v>
      </c>
      <c r="K15" s="3">
        <v>469.51299999999998</v>
      </c>
      <c r="L15" s="3">
        <v>434.69400000000002</v>
      </c>
      <c r="M15" s="3">
        <v>530.25800000000004</v>
      </c>
    </row>
    <row r="16" spans="3:13" ht="12.75" x14ac:dyDescent="0.2">
      <c r="C16" s="3" t="s">
        <v>29</v>
      </c>
      <c r="D16" s="3">
        <v>12.129</v>
      </c>
      <c r="E16" s="3">
        <v>13.699</v>
      </c>
      <c r="F16" s="3">
        <v>17.581</v>
      </c>
      <c r="G16" s="3">
        <v>6.57</v>
      </c>
      <c r="H16" s="3">
        <v>12.818</v>
      </c>
      <c r="I16" s="3">
        <v>14.327</v>
      </c>
      <c r="J16" s="3">
        <v>13.414999999999999</v>
      </c>
      <c r="K16" s="3">
        <v>12.113</v>
      </c>
      <c r="L16" s="3">
        <v>7.9969999999999999</v>
      </c>
      <c r="M16" s="3">
        <v>9.3290000000000006</v>
      </c>
    </row>
    <row r="17" spans="3:13" ht="12.75" x14ac:dyDescent="0.2">
      <c r="C17" s="3" t="s">
        <v>30</v>
      </c>
      <c r="D17" s="3">
        <v>17.936</v>
      </c>
      <c r="E17" s="3">
        <v>12.348000000000001</v>
      </c>
      <c r="F17" s="3">
        <v>20.594000000000001</v>
      </c>
      <c r="G17" s="3">
        <v>49.558</v>
      </c>
      <c r="H17" s="3">
        <v>47.052</v>
      </c>
      <c r="I17" s="3">
        <v>28.405999999999999</v>
      </c>
      <c r="J17" s="3">
        <v>5.6689999999999996</v>
      </c>
      <c r="K17" s="3">
        <v>4.4530000000000003</v>
      </c>
      <c r="L17" s="3">
        <v>6.4240000000000004</v>
      </c>
      <c r="M17" s="3">
        <v>6.9889999999999999</v>
      </c>
    </row>
    <row r="18" spans="3:13" ht="12.75" x14ac:dyDescent="0.2">
      <c r="C18" s="3" t="s">
        <v>31</v>
      </c>
      <c r="D18" s="3">
        <v>830.06899999999996</v>
      </c>
      <c r="E18" s="3">
        <v>899.91800000000001</v>
      </c>
      <c r="F18" s="3">
        <v>711.02499999999998</v>
      </c>
      <c r="G18" s="3">
        <v>730.76300000000003</v>
      </c>
      <c r="H18" s="3">
        <v>972.38499999999999</v>
      </c>
      <c r="I18" s="3" t="s">
        <v>32</v>
      </c>
      <c r="J18" s="3" t="s">
        <v>33</v>
      </c>
      <c r="K18" s="3">
        <v>795.51599999999996</v>
      </c>
      <c r="L18" s="3">
        <v>731.92100000000005</v>
      </c>
      <c r="M18" s="3">
        <v>838.26800000000003</v>
      </c>
    </row>
    <row r="19" spans="3:13" ht="12.75" x14ac:dyDescent="0.2"/>
    <row r="20" spans="3:13" ht="12.75" x14ac:dyDescent="0.2">
      <c r="C20" s="3" t="s">
        <v>34</v>
      </c>
      <c r="D20" s="3">
        <v>52.58</v>
      </c>
      <c r="E20" s="3">
        <v>60.131999999999998</v>
      </c>
      <c r="F20" s="3">
        <v>42.045999999999999</v>
      </c>
      <c r="G20" s="3">
        <v>56.374000000000002</v>
      </c>
      <c r="H20" s="3">
        <v>98.87</v>
      </c>
      <c r="I20" s="3">
        <v>234.077</v>
      </c>
      <c r="J20" s="3">
        <v>222.58699999999999</v>
      </c>
      <c r="K20" s="3">
        <v>197.315</v>
      </c>
      <c r="L20" s="3">
        <v>186.71299999999999</v>
      </c>
      <c r="M20" s="3">
        <v>219.80199999999999</v>
      </c>
    </row>
    <row r="21" spans="3:13" ht="12.75" x14ac:dyDescent="0.2">
      <c r="C21" s="3" t="s">
        <v>35</v>
      </c>
      <c r="D21" s="3" t="s">
        <v>36</v>
      </c>
      <c r="E21" s="3" t="s">
        <v>36</v>
      </c>
      <c r="F21" s="3" t="s">
        <v>36</v>
      </c>
      <c r="G21" s="3" t="s">
        <v>36</v>
      </c>
      <c r="H21" s="3" t="s">
        <v>36</v>
      </c>
      <c r="I21" s="3" t="s">
        <v>36</v>
      </c>
      <c r="J21" s="3" t="s">
        <v>36</v>
      </c>
      <c r="K21" s="3" t="s">
        <v>36</v>
      </c>
      <c r="L21" s="3" t="s">
        <v>36</v>
      </c>
      <c r="M21" s="3" t="s">
        <v>36</v>
      </c>
    </row>
    <row r="22" spans="3:13" ht="12.75" x14ac:dyDescent="0.2">
      <c r="C22" s="3" t="s">
        <v>37</v>
      </c>
      <c r="D22" s="3">
        <v>81.707999999999998</v>
      </c>
      <c r="E22" s="3">
        <v>83.796000000000006</v>
      </c>
      <c r="F22" s="3">
        <v>14.805999999999999</v>
      </c>
      <c r="G22" s="3">
        <v>16.82</v>
      </c>
      <c r="H22" s="3">
        <v>23.189</v>
      </c>
      <c r="I22" s="3">
        <v>22.661999999999999</v>
      </c>
      <c r="J22" s="3">
        <v>20.312000000000001</v>
      </c>
      <c r="K22" s="3">
        <v>17.245000000000001</v>
      </c>
      <c r="L22" s="3">
        <v>15.974</v>
      </c>
      <c r="M22" s="3">
        <v>16.222999999999999</v>
      </c>
    </row>
    <row r="23" spans="3:13" ht="12.75" x14ac:dyDescent="0.2">
      <c r="C23" s="3" t="s">
        <v>38</v>
      </c>
      <c r="D23" s="3">
        <v>39.152999999999999</v>
      </c>
      <c r="E23" s="3">
        <v>25.18</v>
      </c>
      <c r="F23" s="3">
        <v>19.538</v>
      </c>
      <c r="G23" s="3">
        <v>38.472999999999999</v>
      </c>
      <c r="H23" s="3">
        <v>38.505000000000003</v>
      </c>
      <c r="I23" s="3">
        <v>64.088999999999999</v>
      </c>
      <c r="J23" s="3">
        <v>47.825000000000003</v>
      </c>
      <c r="K23" s="3">
        <v>34.49</v>
      </c>
      <c r="L23" s="3">
        <v>30.081</v>
      </c>
      <c r="M23" s="3">
        <v>38.697000000000003</v>
      </c>
    </row>
    <row r="24" spans="3:13" ht="12.75" x14ac:dyDescent="0.2">
      <c r="C24" s="3" t="s">
        <v>39</v>
      </c>
      <c r="D24" s="3">
        <v>195.95099999999999</v>
      </c>
      <c r="E24" s="3">
        <v>222.92400000000001</v>
      </c>
      <c r="F24" s="3">
        <v>218.209</v>
      </c>
      <c r="G24" s="3">
        <v>327.38900000000001</v>
      </c>
      <c r="H24" s="3">
        <v>467.82400000000001</v>
      </c>
      <c r="I24" s="3">
        <v>507.49599999999998</v>
      </c>
      <c r="J24" s="3">
        <v>432.43599999999998</v>
      </c>
      <c r="K24" s="3">
        <v>433.04</v>
      </c>
      <c r="L24" s="3">
        <v>429.82600000000002</v>
      </c>
      <c r="M24" s="3">
        <v>471.44299999999998</v>
      </c>
    </row>
    <row r="25" spans="3:13" ht="12.75" x14ac:dyDescent="0.2">
      <c r="C25" s="3" t="s">
        <v>40</v>
      </c>
      <c r="D25" s="3">
        <v>149.36600000000001</v>
      </c>
      <c r="E25" s="3">
        <v>154.667</v>
      </c>
      <c r="F25" s="3">
        <v>90.679000000000002</v>
      </c>
      <c r="G25" s="3">
        <v>135.83699999999999</v>
      </c>
      <c r="H25" s="3">
        <v>290.87</v>
      </c>
      <c r="I25" s="3">
        <v>286.93599999999998</v>
      </c>
      <c r="J25" s="3">
        <v>256.77800000000002</v>
      </c>
      <c r="K25" s="3">
        <v>237.768</v>
      </c>
      <c r="L25" s="3">
        <v>217.26400000000001</v>
      </c>
      <c r="M25" s="3">
        <v>206.679</v>
      </c>
    </row>
    <row r="26" spans="3:13" ht="12.75" x14ac:dyDescent="0.2">
      <c r="C26" s="3" t="s">
        <v>41</v>
      </c>
      <c r="D26" s="3">
        <v>-67.736999999999995</v>
      </c>
      <c r="E26" s="3">
        <v>-68.159000000000006</v>
      </c>
      <c r="F26" s="3">
        <v>62.45</v>
      </c>
      <c r="G26" s="3">
        <v>11.135</v>
      </c>
      <c r="H26" s="3">
        <v>-10.398</v>
      </c>
      <c r="I26" s="3">
        <v>1.22</v>
      </c>
      <c r="J26" s="3">
        <v>18.547999999999998</v>
      </c>
      <c r="K26" s="3">
        <v>34.548999999999999</v>
      </c>
      <c r="L26" s="3">
        <v>33.143000000000001</v>
      </c>
      <c r="M26" s="3">
        <v>13.28</v>
      </c>
    </row>
    <row r="27" spans="3:13" ht="12.75" x14ac:dyDescent="0.2">
      <c r="C27" s="3" t="s">
        <v>42</v>
      </c>
      <c r="D27" s="3" t="s">
        <v>43</v>
      </c>
      <c r="E27" s="3" t="s">
        <v>44</v>
      </c>
      <c r="F27" s="3" t="s">
        <v>45</v>
      </c>
      <c r="G27" s="3" t="s">
        <v>46</v>
      </c>
      <c r="H27" s="3" t="s">
        <v>47</v>
      </c>
      <c r="I27" s="3" t="s">
        <v>48</v>
      </c>
      <c r="J27" s="3" t="s">
        <v>49</v>
      </c>
      <c r="K27" s="3" t="s">
        <v>50</v>
      </c>
      <c r="L27" s="3" t="s">
        <v>51</v>
      </c>
      <c r="M27" s="3" t="s">
        <v>52</v>
      </c>
    </row>
    <row r="28" spans="3:13" ht="12.75" x14ac:dyDescent="0.2"/>
    <row r="29" spans="3:13" ht="12.75" x14ac:dyDescent="0.2">
      <c r="C29" s="3" t="s">
        <v>53</v>
      </c>
      <c r="D29" s="3">
        <v>362.721</v>
      </c>
      <c r="E29" s="3">
        <v>432.75900000000001</v>
      </c>
      <c r="F29" s="3">
        <v>380.88</v>
      </c>
      <c r="G29" s="3">
        <v>456.30099999999999</v>
      </c>
      <c r="H29" s="3">
        <v>580.61900000000003</v>
      </c>
      <c r="I29" s="3">
        <v>729.798</v>
      </c>
      <c r="J29" s="3">
        <v>582.53800000000001</v>
      </c>
      <c r="K29" s="3">
        <v>401.31599999999997</v>
      </c>
      <c r="L29" s="3">
        <v>414.97399999999999</v>
      </c>
      <c r="M29" s="3">
        <v>527.89400000000001</v>
      </c>
    </row>
    <row r="30" spans="3:13" ht="12.75" x14ac:dyDescent="0.2">
      <c r="C30" s="3" t="s">
        <v>54</v>
      </c>
      <c r="D30" s="3" t="s">
        <v>36</v>
      </c>
      <c r="E30" s="3" t="s">
        <v>36</v>
      </c>
      <c r="F30" s="3" t="s">
        <v>36</v>
      </c>
      <c r="G30" s="3" t="s">
        <v>36</v>
      </c>
      <c r="H30" s="3" t="s">
        <v>36</v>
      </c>
      <c r="I30" s="3" t="s">
        <v>36</v>
      </c>
      <c r="J30" s="3" t="s">
        <v>36</v>
      </c>
      <c r="K30" s="3" t="s">
        <v>36</v>
      </c>
      <c r="L30" s="3" t="s">
        <v>36</v>
      </c>
      <c r="M30" s="3" t="s">
        <v>36</v>
      </c>
    </row>
    <row r="31" spans="3:13" ht="12.75" x14ac:dyDescent="0.2">
      <c r="C31" s="3" t="s">
        <v>55</v>
      </c>
      <c r="D31" s="3" t="s">
        <v>36</v>
      </c>
      <c r="E31" s="3" t="s">
        <v>36</v>
      </c>
      <c r="F31" s="3" t="s">
        <v>36</v>
      </c>
      <c r="G31" s="3" t="s">
        <v>36</v>
      </c>
      <c r="H31" s="3" t="s">
        <v>36</v>
      </c>
      <c r="I31" s="3" t="s">
        <v>36</v>
      </c>
      <c r="J31" s="3" t="s">
        <v>36</v>
      </c>
      <c r="K31" s="3" t="s">
        <v>36</v>
      </c>
      <c r="L31" s="3" t="s">
        <v>36</v>
      </c>
      <c r="M31" s="3" t="s">
        <v>36</v>
      </c>
    </row>
    <row r="32" spans="3:13" ht="12.75" x14ac:dyDescent="0.2">
      <c r="C32" s="3" t="s">
        <v>56</v>
      </c>
      <c r="D32" s="3">
        <v>4.8339999999999996</v>
      </c>
      <c r="E32" s="3">
        <v>57.77</v>
      </c>
      <c r="F32" s="3">
        <v>3.6379999999999999</v>
      </c>
      <c r="G32" s="3">
        <v>5.0030000000000001</v>
      </c>
      <c r="H32" s="3">
        <v>46.511000000000003</v>
      </c>
      <c r="I32" s="3">
        <v>5.0000000000000001E-3</v>
      </c>
      <c r="J32" s="3">
        <v>3.5999999999999997E-2</v>
      </c>
      <c r="K32" s="3">
        <v>0.622</v>
      </c>
      <c r="L32" s="3">
        <v>0.01</v>
      </c>
      <c r="M32" s="3" t="s">
        <v>36</v>
      </c>
    </row>
    <row r="33" spans="3:13" ht="12.75" x14ac:dyDescent="0.2">
      <c r="C33" s="3" t="s">
        <v>57</v>
      </c>
      <c r="D33" s="3" t="s">
        <v>36</v>
      </c>
      <c r="E33" s="3" t="s">
        <v>36</v>
      </c>
      <c r="F33" s="3" t="s">
        <v>36</v>
      </c>
      <c r="G33" s="3" t="s">
        <v>36</v>
      </c>
      <c r="H33" s="3" t="s">
        <v>36</v>
      </c>
      <c r="I33" s="3">
        <v>36.383000000000003</v>
      </c>
      <c r="J33" s="3">
        <v>37.11</v>
      </c>
      <c r="K33" s="3">
        <v>36.018000000000001</v>
      </c>
      <c r="L33" s="3">
        <v>34.151000000000003</v>
      </c>
      <c r="M33" s="3">
        <v>35.795999999999999</v>
      </c>
    </row>
    <row r="34" spans="3:13" ht="12.75" x14ac:dyDescent="0.2">
      <c r="C34" s="3" t="s">
        <v>58</v>
      </c>
      <c r="D34" s="3">
        <v>19.015999999999998</v>
      </c>
      <c r="E34" s="3">
        <v>11.089</v>
      </c>
      <c r="F34" s="3">
        <v>9.0879999999999992</v>
      </c>
      <c r="G34" s="3">
        <v>12.365</v>
      </c>
      <c r="H34" s="3">
        <v>25.198</v>
      </c>
      <c r="I34" s="3">
        <v>17.672000000000001</v>
      </c>
      <c r="J34" s="3">
        <v>23.672999999999998</v>
      </c>
      <c r="K34" s="3">
        <v>20.097000000000001</v>
      </c>
      <c r="L34" s="3">
        <v>10.154</v>
      </c>
      <c r="M34" s="3">
        <v>13.606</v>
      </c>
    </row>
    <row r="35" spans="3:13" ht="12.75" x14ac:dyDescent="0.2">
      <c r="C35" s="3" t="s">
        <v>59</v>
      </c>
      <c r="D35" s="3">
        <v>386.57</v>
      </c>
      <c r="E35" s="3">
        <v>501.61799999999999</v>
      </c>
      <c r="F35" s="3">
        <v>393.60599999999999</v>
      </c>
      <c r="G35" s="3">
        <v>473.66899999999998</v>
      </c>
      <c r="H35" s="3">
        <v>652.32799999999997</v>
      </c>
      <c r="I35" s="3">
        <v>783.85900000000004</v>
      </c>
      <c r="J35" s="3">
        <v>643.35599999999999</v>
      </c>
      <c r="K35" s="3">
        <v>458.053</v>
      </c>
      <c r="L35" s="3">
        <v>459.29</v>
      </c>
      <c r="M35" s="3">
        <v>577.29600000000005</v>
      </c>
    </row>
    <row r="36" spans="3:13" ht="12.75" x14ac:dyDescent="0.2"/>
    <row r="37" spans="3:13" ht="12.75" x14ac:dyDescent="0.2">
      <c r="C37" s="3" t="s">
        <v>60</v>
      </c>
      <c r="D37" s="3">
        <v>340.89400000000001</v>
      </c>
      <c r="E37" s="3">
        <v>244.322</v>
      </c>
      <c r="F37" s="3">
        <v>121.71299999999999</v>
      </c>
      <c r="G37" s="3">
        <v>175.33500000000001</v>
      </c>
      <c r="H37" s="3">
        <v>517.351</v>
      </c>
      <c r="I37" s="3">
        <v>565.803</v>
      </c>
      <c r="J37" s="3">
        <v>593.79300000000001</v>
      </c>
      <c r="K37" s="3">
        <v>513.92399999999998</v>
      </c>
      <c r="L37" s="3">
        <v>395.93400000000003</v>
      </c>
      <c r="M37" s="3">
        <v>313.09300000000002</v>
      </c>
    </row>
    <row r="38" spans="3:13" ht="12.75" x14ac:dyDescent="0.2">
      <c r="C38" s="3" t="s">
        <v>61</v>
      </c>
      <c r="D38" s="3" t="s">
        <v>36</v>
      </c>
      <c r="E38" s="3" t="s">
        <v>36</v>
      </c>
      <c r="F38" s="3" t="s">
        <v>36</v>
      </c>
      <c r="G38" s="3" t="s">
        <v>36</v>
      </c>
      <c r="H38" s="3" t="s">
        <v>36</v>
      </c>
      <c r="I38" s="3">
        <v>112.30200000000001</v>
      </c>
      <c r="J38" s="3">
        <v>108.681</v>
      </c>
      <c r="K38" s="3">
        <v>101.949</v>
      </c>
      <c r="L38" s="3">
        <v>95.585999999999999</v>
      </c>
      <c r="M38" s="3">
        <v>98.846000000000004</v>
      </c>
    </row>
    <row r="39" spans="3:13" ht="12.75" x14ac:dyDescent="0.2">
      <c r="C39" s="3" t="s">
        <v>62</v>
      </c>
      <c r="D39" s="3">
        <v>34.392000000000003</v>
      </c>
      <c r="E39" s="3">
        <v>38.432000000000002</v>
      </c>
      <c r="F39" s="3">
        <v>37.137</v>
      </c>
      <c r="G39" s="3">
        <v>33.49</v>
      </c>
      <c r="H39" s="3">
        <v>60.37</v>
      </c>
      <c r="I39" s="3">
        <v>53.235999999999997</v>
      </c>
      <c r="J39" s="3">
        <v>55.76</v>
      </c>
      <c r="K39" s="3">
        <v>72.8</v>
      </c>
      <c r="L39" s="3">
        <v>66.948999999999998</v>
      </c>
      <c r="M39" s="3">
        <v>56.201000000000001</v>
      </c>
    </row>
    <row r="40" spans="3:13" ht="12.75" x14ac:dyDescent="0.2">
      <c r="C40" s="3" t="s">
        <v>63</v>
      </c>
      <c r="D40" s="3">
        <v>761.85699999999997</v>
      </c>
      <c r="E40" s="3">
        <v>784.37099999999998</v>
      </c>
      <c r="F40" s="3">
        <v>552.45600000000002</v>
      </c>
      <c r="G40" s="3">
        <v>682.49400000000003</v>
      </c>
      <c r="H40" s="3" t="s">
        <v>64</v>
      </c>
      <c r="I40" s="3" t="s">
        <v>65</v>
      </c>
      <c r="J40" s="3" t="s">
        <v>66</v>
      </c>
      <c r="K40" s="3" t="s">
        <v>67</v>
      </c>
      <c r="L40" s="3" t="s">
        <v>68</v>
      </c>
      <c r="M40" s="3" t="s">
        <v>69</v>
      </c>
    </row>
    <row r="41" spans="3:13" ht="12.75" x14ac:dyDescent="0.2"/>
    <row r="42" spans="3:13" ht="12.75" x14ac:dyDescent="0.2">
      <c r="C42" s="3" t="s">
        <v>70</v>
      </c>
      <c r="D42" s="3">
        <v>92.712999999999994</v>
      </c>
      <c r="E42" s="3">
        <v>101.02800000000001</v>
      </c>
      <c r="F42" s="3">
        <v>135.78399999999999</v>
      </c>
      <c r="G42" s="3">
        <v>130.15100000000001</v>
      </c>
      <c r="H42" s="3">
        <v>122.68300000000001</v>
      </c>
      <c r="I42" s="3">
        <v>136.75399999999999</v>
      </c>
      <c r="J42" s="3">
        <v>130.166</v>
      </c>
      <c r="K42" s="3">
        <v>127.55200000000001</v>
      </c>
      <c r="L42" s="3">
        <v>146.75</v>
      </c>
      <c r="M42" s="3">
        <v>166.655</v>
      </c>
    </row>
    <row r="43" spans="3:13" ht="12.75" x14ac:dyDescent="0.2">
      <c r="C43" s="3" t="s">
        <v>71</v>
      </c>
      <c r="D43" s="3">
        <v>1.415</v>
      </c>
      <c r="E43" s="3">
        <v>2.8069999999999999</v>
      </c>
      <c r="F43" s="3">
        <v>4.9779999999999998</v>
      </c>
      <c r="G43" s="3">
        <v>5.72</v>
      </c>
      <c r="H43" s="3">
        <v>6.5170000000000003</v>
      </c>
      <c r="I43" s="3">
        <v>8.1920000000000002</v>
      </c>
      <c r="J43" s="3">
        <v>8.7309999999999999</v>
      </c>
      <c r="K43" s="3">
        <v>10.693</v>
      </c>
      <c r="L43" s="3">
        <v>13.93</v>
      </c>
      <c r="M43" s="3">
        <v>22.31</v>
      </c>
    </row>
    <row r="44" spans="3:13" ht="12.75" x14ac:dyDescent="0.2">
      <c r="C44" s="3" t="s">
        <v>72</v>
      </c>
      <c r="D44" s="3">
        <v>419.33</v>
      </c>
      <c r="E44" s="3">
        <v>496.23</v>
      </c>
      <c r="F44" s="3">
        <v>516.13800000000003</v>
      </c>
      <c r="G44" s="3">
        <v>539.03499999999997</v>
      </c>
      <c r="H44" s="3">
        <v>543.697</v>
      </c>
      <c r="I44" s="3">
        <v>617.32000000000005</v>
      </c>
      <c r="J44" s="3">
        <v>543.57899999999995</v>
      </c>
      <c r="K44" s="3">
        <v>481.22399999999999</v>
      </c>
      <c r="L44" s="3">
        <v>490.94200000000001</v>
      </c>
      <c r="M44" s="3">
        <v>625.15099999999995</v>
      </c>
    </row>
    <row r="45" spans="3:13" ht="12.75" x14ac:dyDescent="0.2">
      <c r="C45" s="3" t="s">
        <v>73</v>
      </c>
      <c r="D45" s="3" t="s">
        <v>36</v>
      </c>
      <c r="E45" s="3" t="s">
        <v>36</v>
      </c>
      <c r="F45" s="3" t="s">
        <v>36</v>
      </c>
      <c r="G45" s="3" t="s">
        <v>36</v>
      </c>
      <c r="H45" s="3" t="s">
        <v>36</v>
      </c>
      <c r="I45" s="3" t="s">
        <v>36</v>
      </c>
      <c r="J45" s="3" t="s">
        <v>36</v>
      </c>
      <c r="K45" s="3" t="s">
        <v>36</v>
      </c>
      <c r="L45" s="3">
        <v>-5.2720000000000002</v>
      </c>
      <c r="M45" s="3">
        <v>-10.606999999999999</v>
      </c>
    </row>
    <row r="46" spans="3:13" ht="12.75" x14ac:dyDescent="0.2">
      <c r="C46" s="3" t="s">
        <v>74</v>
      </c>
      <c r="D46" s="3">
        <v>5.7750000000000004</v>
      </c>
      <c r="E46" s="3">
        <v>-5.9790000000000001</v>
      </c>
      <c r="F46" s="3">
        <v>-50.603000000000002</v>
      </c>
      <c r="G46" s="3">
        <v>-40.61</v>
      </c>
      <c r="H46" s="3">
        <v>-21.702000000000002</v>
      </c>
      <c r="I46" s="3">
        <v>-52.972000000000001</v>
      </c>
      <c r="J46" s="3">
        <v>-24.149000000000001</v>
      </c>
      <c r="K46" s="3">
        <v>-16.273</v>
      </c>
      <c r="L46" s="3">
        <v>-19.187999999999999</v>
      </c>
      <c r="M46" s="3">
        <v>-44.554000000000002</v>
      </c>
    </row>
    <row r="47" spans="3:13" ht="12.75" x14ac:dyDescent="0.2">
      <c r="C47" s="3" t="s">
        <v>75</v>
      </c>
      <c r="D47" s="3">
        <v>519.23400000000004</v>
      </c>
      <c r="E47" s="3">
        <v>594.08500000000004</v>
      </c>
      <c r="F47" s="3">
        <v>606.298</v>
      </c>
      <c r="G47" s="3">
        <v>634.29700000000003</v>
      </c>
      <c r="H47" s="3">
        <v>651.19600000000003</v>
      </c>
      <c r="I47" s="3">
        <v>709.29399999999998</v>
      </c>
      <c r="J47" s="3">
        <v>658.327</v>
      </c>
      <c r="K47" s="3">
        <v>603.197</v>
      </c>
      <c r="L47" s="3">
        <v>627.16300000000001</v>
      </c>
      <c r="M47" s="3">
        <v>758.95500000000004</v>
      </c>
    </row>
    <row r="48" spans="3:13" ht="12.75" x14ac:dyDescent="0.2">
      <c r="C48" s="3" t="s">
        <v>76</v>
      </c>
      <c r="D48" s="3" t="s">
        <v>36</v>
      </c>
      <c r="E48" s="3" t="s">
        <v>36</v>
      </c>
      <c r="F48" s="3" t="s">
        <v>36</v>
      </c>
      <c r="G48" s="3" t="s">
        <v>36</v>
      </c>
      <c r="H48" s="3" t="s">
        <v>36</v>
      </c>
      <c r="I48" s="3" t="s">
        <v>36</v>
      </c>
      <c r="J48" s="3" t="s">
        <v>36</v>
      </c>
      <c r="K48" s="3" t="s">
        <v>36</v>
      </c>
      <c r="L48" s="3" t="s">
        <v>36</v>
      </c>
      <c r="M48" s="3" t="s">
        <v>36</v>
      </c>
    </row>
    <row r="49" spans="3:13" ht="12.75" x14ac:dyDescent="0.2">
      <c r="C49" s="3" t="s">
        <v>77</v>
      </c>
      <c r="D49" s="3" t="s">
        <v>36</v>
      </c>
      <c r="E49" s="3" t="s">
        <v>36</v>
      </c>
      <c r="F49" s="3" t="s">
        <v>36</v>
      </c>
      <c r="G49" s="3" t="s">
        <v>36</v>
      </c>
      <c r="H49" s="3" t="s">
        <v>36</v>
      </c>
      <c r="I49" s="3" t="s">
        <v>36</v>
      </c>
      <c r="J49" s="3" t="s">
        <v>36</v>
      </c>
      <c r="K49" s="3" t="s">
        <v>36</v>
      </c>
      <c r="L49" s="3" t="s">
        <v>36</v>
      </c>
      <c r="M49" s="3" t="s">
        <v>36</v>
      </c>
    </row>
    <row r="50" spans="3:13" ht="12.75" x14ac:dyDescent="0.2">
      <c r="C50" s="3" t="s">
        <v>78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79</v>
      </c>
      <c r="D51" s="3">
        <v>519.23400000000004</v>
      </c>
      <c r="E51" s="3">
        <v>594.08500000000004</v>
      </c>
      <c r="F51" s="3">
        <v>606.298</v>
      </c>
      <c r="G51" s="3">
        <v>634.29700000000003</v>
      </c>
      <c r="H51" s="3">
        <v>651.19600000000003</v>
      </c>
      <c r="I51" s="3">
        <v>709.29399999999998</v>
      </c>
      <c r="J51" s="3">
        <v>658.327</v>
      </c>
      <c r="K51" s="3">
        <v>603.197</v>
      </c>
      <c r="L51" s="3">
        <v>627.16300000000001</v>
      </c>
      <c r="M51" s="3">
        <v>758.95500000000004</v>
      </c>
    </row>
    <row r="52" spans="3:13" ht="12.75" x14ac:dyDescent="0.2"/>
    <row r="53" spans="3:13" ht="12.75" x14ac:dyDescent="0.2">
      <c r="C53" s="3" t="s">
        <v>80</v>
      </c>
      <c r="D53" s="3" t="s">
        <v>43</v>
      </c>
      <c r="E53" s="3" t="s">
        <v>44</v>
      </c>
      <c r="F53" s="3" t="s">
        <v>45</v>
      </c>
      <c r="G53" s="3" t="s">
        <v>46</v>
      </c>
      <c r="H53" s="3" t="s">
        <v>47</v>
      </c>
      <c r="I53" s="3" t="s">
        <v>48</v>
      </c>
      <c r="J53" s="3" t="s">
        <v>49</v>
      </c>
      <c r="K53" s="3" t="s">
        <v>50</v>
      </c>
      <c r="L53" s="3" t="s">
        <v>51</v>
      </c>
      <c r="M53" s="3" t="s">
        <v>52</v>
      </c>
    </row>
    <row r="54" spans="3:13" ht="12.75" x14ac:dyDescent="0.2"/>
    <row r="55" spans="3:13" ht="12.75" x14ac:dyDescent="0.2">
      <c r="C55" s="3" t="s">
        <v>81</v>
      </c>
      <c r="D55" s="3">
        <v>15.942</v>
      </c>
      <c r="E55" s="3">
        <v>19.611000000000001</v>
      </c>
      <c r="F55" s="3">
        <v>142.95500000000001</v>
      </c>
      <c r="G55" s="3">
        <v>48.808999999999997</v>
      </c>
      <c r="H55" s="3">
        <v>63.41</v>
      </c>
      <c r="I55" s="3">
        <v>38.944000000000003</v>
      </c>
      <c r="J55" s="3">
        <v>72.421000000000006</v>
      </c>
      <c r="K55" s="3">
        <v>89.603999999999999</v>
      </c>
      <c r="L55" s="3">
        <v>52.978999999999999</v>
      </c>
      <c r="M55" s="3">
        <v>50.582000000000001</v>
      </c>
    </row>
    <row r="56" spans="3:13" ht="12.75" x14ac:dyDescent="0.2">
      <c r="C56" s="3" t="s">
        <v>82</v>
      </c>
      <c r="D56" s="3">
        <v>345.72800000000001</v>
      </c>
      <c r="E56" s="3">
        <v>302.09199999999998</v>
      </c>
      <c r="F56" s="3">
        <v>125.35</v>
      </c>
      <c r="G56" s="3">
        <v>180.33799999999999</v>
      </c>
      <c r="H56" s="3">
        <v>563.86199999999997</v>
      </c>
      <c r="I56" s="3">
        <v>714.49400000000003</v>
      </c>
      <c r="J56" s="3">
        <v>739.62</v>
      </c>
      <c r="K56" s="3">
        <v>652.51400000000001</v>
      </c>
      <c r="L56" s="3">
        <v>525.68200000000002</v>
      </c>
      <c r="M56" s="3">
        <v>447.73500000000001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43E3A-40FB-41EA-AEFE-260AA2D7B900}">
  <dimension ref="C1:M48"/>
  <sheetViews>
    <sheetView workbookViewId="0">
      <selection activeCell="A21" sqref="A21:XFD2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83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84</v>
      </c>
      <c r="D12" s="3" t="s">
        <v>85</v>
      </c>
      <c r="E12" s="3" t="s">
        <v>86</v>
      </c>
      <c r="F12" s="3" t="s">
        <v>87</v>
      </c>
      <c r="G12" s="3" t="s">
        <v>88</v>
      </c>
      <c r="H12" s="3" t="s">
        <v>89</v>
      </c>
      <c r="I12" s="3" t="s">
        <v>90</v>
      </c>
      <c r="J12" s="3" t="s">
        <v>91</v>
      </c>
      <c r="K12" s="3" t="s">
        <v>92</v>
      </c>
      <c r="L12" s="3" t="s">
        <v>93</v>
      </c>
      <c r="M12" s="3" t="s">
        <v>94</v>
      </c>
    </row>
    <row r="13" spans="3:13" x14ac:dyDescent="0.2">
      <c r="C13" s="3" t="s">
        <v>95</v>
      </c>
      <c r="D13" s="3" t="s">
        <v>96</v>
      </c>
      <c r="E13" s="3" t="s">
        <v>97</v>
      </c>
      <c r="F13" s="3" t="s">
        <v>98</v>
      </c>
      <c r="G13" s="3" t="s">
        <v>99</v>
      </c>
      <c r="H13" s="3" t="s">
        <v>100</v>
      </c>
      <c r="I13" s="3" t="s">
        <v>100</v>
      </c>
      <c r="J13" s="3" t="s">
        <v>101</v>
      </c>
      <c r="K13" s="3" t="s">
        <v>102</v>
      </c>
      <c r="L13" s="3" t="s">
        <v>103</v>
      </c>
      <c r="M13" s="3" t="s">
        <v>104</v>
      </c>
    </row>
    <row r="15" spans="3:13" x14ac:dyDescent="0.2">
      <c r="C15" s="3" t="s">
        <v>105</v>
      </c>
      <c r="D15" s="3" t="s">
        <v>106</v>
      </c>
      <c r="E15" s="3" t="s">
        <v>107</v>
      </c>
      <c r="F15" s="3" t="s">
        <v>108</v>
      </c>
      <c r="G15" s="3" t="s">
        <v>109</v>
      </c>
      <c r="H15" s="3" t="s">
        <v>110</v>
      </c>
      <c r="I15" s="3" t="s">
        <v>111</v>
      </c>
      <c r="J15" s="3" t="s">
        <v>112</v>
      </c>
      <c r="K15" s="3" t="s">
        <v>113</v>
      </c>
      <c r="L15" s="3" t="s">
        <v>114</v>
      </c>
      <c r="M15" s="3" t="s">
        <v>115</v>
      </c>
    </row>
    <row r="16" spans="3:13" x14ac:dyDescent="0.2">
      <c r="C16" s="3" t="s">
        <v>116</v>
      </c>
      <c r="D16" s="3">
        <v>571.75599999999997</v>
      </c>
      <c r="E16" s="3">
        <v>617.68600000000004</v>
      </c>
      <c r="F16" s="3">
        <v>558.62300000000005</v>
      </c>
      <c r="G16" s="3">
        <v>492.28</v>
      </c>
      <c r="H16" s="3">
        <v>584.68600000000004</v>
      </c>
      <c r="I16" s="3">
        <v>784.65099999999995</v>
      </c>
      <c r="J16" s="3">
        <v>714.60599999999999</v>
      </c>
      <c r="K16" s="3">
        <v>552.32600000000002</v>
      </c>
      <c r="L16" s="3">
        <v>624.04200000000003</v>
      </c>
      <c r="M16" s="3">
        <v>772.79</v>
      </c>
    </row>
    <row r="17" spans="3:13" x14ac:dyDescent="0.2">
      <c r="C17" s="3" t="s">
        <v>117</v>
      </c>
      <c r="D17" s="3" t="s">
        <v>118</v>
      </c>
      <c r="E17" s="3" t="s">
        <v>119</v>
      </c>
      <c r="F17" s="3" t="s">
        <v>120</v>
      </c>
      <c r="G17" s="3" t="s">
        <v>121</v>
      </c>
      <c r="H17" s="3" t="s">
        <v>122</v>
      </c>
      <c r="I17" s="3" t="s">
        <v>123</v>
      </c>
      <c r="J17" s="3" t="s">
        <v>124</v>
      </c>
      <c r="K17" s="3" t="s">
        <v>125</v>
      </c>
      <c r="L17" s="3" t="s">
        <v>121</v>
      </c>
      <c r="M17" s="3" t="s">
        <v>126</v>
      </c>
    </row>
    <row r="19" spans="3:13" x14ac:dyDescent="0.2">
      <c r="C19" s="3" t="s">
        <v>127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128</v>
      </c>
      <c r="D20" s="3">
        <v>-313.29500000000002</v>
      </c>
      <c r="E20" s="3">
        <v>-328.87599999999998</v>
      </c>
      <c r="F20" s="3">
        <v>-297.58800000000002</v>
      </c>
      <c r="G20" s="3">
        <v>-236.49600000000001</v>
      </c>
      <c r="H20" s="3">
        <v>-298.096</v>
      </c>
      <c r="I20" s="3">
        <v>-430.63499999999999</v>
      </c>
      <c r="J20" s="3">
        <v>-406.601</v>
      </c>
      <c r="K20" s="3">
        <v>-308.76499999999999</v>
      </c>
      <c r="L20" s="3">
        <v>-343.10599999999999</v>
      </c>
      <c r="M20" s="3">
        <v>-385.62799999999999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129</v>
      </c>
      <c r="D22" s="3">
        <v>-227.166</v>
      </c>
      <c r="E22" s="3">
        <v>-202.471</v>
      </c>
      <c r="F22" s="3">
        <v>-356.51400000000001</v>
      </c>
      <c r="G22" s="3">
        <v>-134.41</v>
      </c>
      <c r="H22" s="3">
        <v>-188.29599999999999</v>
      </c>
      <c r="I22" s="3">
        <v>-265.78100000000001</v>
      </c>
      <c r="J22" s="3">
        <v>-292.43299999999999</v>
      </c>
      <c r="K22" s="3">
        <v>-246.255</v>
      </c>
      <c r="L22" s="3">
        <v>-244.06399999999999</v>
      </c>
      <c r="M22" s="3">
        <v>-244.03200000000001</v>
      </c>
    </row>
    <row r="23" spans="3:13" x14ac:dyDescent="0.2">
      <c r="C23" s="3" t="s">
        <v>130</v>
      </c>
      <c r="D23" s="3">
        <v>-540.46100000000001</v>
      </c>
      <c r="E23" s="3">
        <v>-531.34699999999998</v>
      </c>
      <c r="F23" s="3">
        <v>-654.10199999999998</v>
      </c>
      <c r="G23" s="3">
        <v>-370.90600000000001</v>
      </c>
      <c r="H23" s="3">
        <v>-486.392</v>
      </c>
      <c r="I23" s="3">
        <v>-696.41600000000005</v>
      </c>
      <c r="J23" s="3">
        <v>-699.03399999999999</v>
      </c>
      <c r="K23" s="3">
        <v>-555.02099999999996</v>
      </c>
      <c r="L23" s="3">
        <v>-587.17100000000005</v>
      </c>
      <c r="M23" s="3">
        <v>-629.66</v>
      </c>
    </row>
    <row r="24" spans="3:13" x14ac:dyDescent="0.2">
      <c r="C24" s="3" t="s">
        <v>131</v>
      </c>
      <c r="D24" s="3">
        <v>31.295000000000002</v>
      </c>
      <c r="E24" s="3">
        <v>86.338999999999999</v>
      </c>
      <c r="F24" s="3">
        <v>-95.478999999999999</v>
      </c>
      <c r="G24" s="3">
        <v>121.375</v>
      </c>
      <c r="H24" s="3">
        <v>98.295000000000002</v>
      </c>
      <c r="I24" s="3">
        <v>88.236000000000004</v>
      </c>
      <c r="J24" s="3">
        <v>15.571</v>
      </c>
      <c r="K24" s="3">
        <v>-2.6949999999999998</v>
      </c>
      <c r="L24" s="3">
        <v>36.871000000000002</v>
      </c>
      <c r="M24" s="3">
        <v>143.13</v>
      </c>
    </row>
    <row r="26" spans="3:13" x14ac:dyDescent="0.2">
      <c r="C26" s="3" t="s">
        <v>132</v>
      </c>
      <c r="D26" s="3">
        <v>-15.465999999999999</v>
      </c>
      <c r="E26" s="3">
        <v>-13.629</v>
      </c>
      <c r="F26" s="3">
        <v>-5.8550000000000004</v>
      </c>
      <c r="G26" s="3">
        <v>-5.3520000000000003</v>
      </c>
      <c r="H26" s="3">
        <v>-14.542999999999999</v>
      </c>
      <c r="I26" s="3">
        <v>-27.286999999999999</v>
      </c>
      <c r="J26" s="3">
        <v>-38.151000000000003</v>
      </c>
      <c r="K26" s="3">
        <v>-42.226999999999997</v>
      </c>
      <c r="L26" s="3">
        <v>-34.591000000000001</v>
      </c>
      <c r="M26" s="3">
        <v>-24.776</v>
      </c>
    </row>
    <row r="27" spans="3:13" x14ac:dyDescent="0.2">
      <c r="C27" s="3" t="s">
        <v>133</v>
      </c>
      <c r="D27" s="3">
        <v>15.829000000000001</v>
      </c>
      <c r="E27" s="3">
        <v>72.709000000000003</v>
      </c>
      <c r="F27" s="3">
        <v>-101.33499999999999</v>
      </c>
      <c r="G27" s="3">
        <v>116.02200000000001</v>
      </c>
      <c r="H27" s="3">
        <v>83.751000000000005</v>
      </c>
      <c r="I27" s="3">
        <v>60.948999999999998</v>
      </c>
      <c r="J27" s="3">
        <v>-22.579000000000001</v>
      </c>
      <c r="K27" s="3">
        <v>-44.921999999999997</v>
      </c>
      <c r="L27" s="3">
        <v>2.2799999999999998</v>
      </c>
      <c r="M27" s="3">
        <v>118.354</v>
      </c>
    </row>
    <row r="28" spans="3:13" x14ac:dyDescent="0.2">
      <c r="C28" s="3" t="s">
        <v>134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135</v>
      </c>
      <c r="D29" s="3">
        <v>6.8289999999999997</v>
      </c>
      <c r="E29" s="3">
        <v>-14.661</v>
      </c>
      <c r="F29" s="3">
        <v>45.529000000000003</v>
      </c>
      <c r="G29" s="3">
        <v>-37.783000000000001</v>
      </c>
      <c r="H29" s="3">
        <v>-27.661000000000001</v>
      </c>
      <c r="I29" s="3">
        <v>-11.159000000000001</v>
      </c>
      <c r="J29" s="3">
        <v>-3.1890000000000001</v>
      </c>
      <c r="K29" s="3">
        <v>4.8010000000000002</v>
      </c>
      <c r="L29" s="3">
        <v>-1.1479999999999999</v>
      </c>
      <c r="M29" s="3">
        <v>-30.341000000000001</v>
      </c>
    </row>
    <row r="30" spans="3:13" x14ac:dyDescent="0.2">
      <c r="C30" s="3" t="s">
        <v>136</v>
      </c>
      <c r="D30" s="3">
        <v>22.658000000000001</v>
      </c>
      <c r="E30" s="3">
        <v>58.048000000000002</v>
      </c>
      <c r="F30" s="3">
        <v>-55.805999999999997</v>
      </c>
      <c r="G30" s="3">
        <v>78.239000000000004</v>
      </c>
      <c r="H30" s="3">
        <v>56.091000000000001</v>
      </c>
      <c r="I30" s="3">
        <v>49.79</v>
      </c>
      <c r="J30" s="3">
        <v>-25.768999999999998</v>
      </c>
      <c r="K30" s="3">
        <v>-40.121000000000002</v>
      </c>
      <c r="L30" s="3">
        <v>1.1319999999999999</v>
      </c>
      <c r="M30" s="3">
        <v>88.013999999999996</v>
      </c>
    </row>
    <row r="32" spans="3:13" x14ac:dyDescent="0.2">
      <c r="C32" s="3" t="s">
        <v>137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138</v>
      </c>
      <c r="D33" s="3">
        <v>22.658000000000001</v>
      </c>
      <c r="E33" s="3">
        <v>58.048000000000002</v>
      </c>
      <c r="F33" s="3">
        <v>-55.805999999999997</v>
      </c>
      <c r="G33" s="3">
        <v>78.239000000000004</v>
      </c>
      <c r="H33" s="3">
        <v>56.091000000000001</v>
      </c>
      <c r="I33" s="3">
        <v>49.79</v>
      </c>
      <c r="J33" s="3">
        <v>-25.768999999999998</v>
      </c>
      <c r="K33" s="3">
        <v>-40.121000000000002</v>
      </c>
      <c r="L33" s="3">
        <v>1.1319999999999999</v>
      </c>
      <c r="M33" s="3">
        <v>88.013999999999996</v>
      </c>
    </row>
    <row r="35" spans="3:13" x14ac:dyDescent="0.2">
      <c r="C35" s="3" t="s">
        <v>139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140</v>
      </c>
      <c r="D36" s="3">
        <v>22.658000000000001</v>
      </c>
      <c r="E36" s="3">
        <v>58.048000000000002</v>
      </c>
      <c r="F36" s="3">
        <v>-55.805999999999997</v>
      </c>
      <c r="G36" s="3">
        <v>78.239000000000004</v>
      </c>
      <c r="H36" s="3">
        <v>56.091000000000001</v>
      </c>
      <c r="I36" s="3">
        <v>49.79</v>
      </c>
      <c r="J36" s="3">
        <v>-25.768999999999998</v>
      </c>
      <c r="K36" s="3">
        <v>-40.121000000000002</v>
      </c>
      <c r="L36" s="3">
        <v>1.1319999999999999</v>
      </c>
      <c r="M36" s="3">
        <v>88.013999999999996</v>
      </c>
    </row>
    <row r="38" spans="3:13" x14ac:dyDescent="0.2">
      <c r="C38" s="3" t="s">
        <v>141</v>
      </c>
      <c r="D38" s="3">
        <v>0.53</v>
      </c>
      <c r="E38" s="3">
        <v>1.37</v>
      </c>
      <c r="F38" s="3">
        <v>-1.3</v>
      </c>
      <c r="G38" s="3">
        <v>1.84</v>
      </c>
      <c r="H38" s="3">
        <v>1.33</v>
      </c>
      <c r="I38" s="3">
        <v>1.18</v>
      </c>
      <c r="J38" s="3">
        <v>-0.61</v>
      </c>
      <c r="K38" s="3">
        <v>-0.95</v>
      </c>
      <c r="L38" s="3">
        <v>2.5999999999999999E-2</v>
      </c>
      <c r="M38" s="3">
        <v>2.02</v>
      </c>
    </row>
    <row r="39" spans="3:13" x14ac:dyDescent="0.2">
      <c r="C39" s="3" t="s">
        <v>142</v>
      </c>
      <c r="D39" s="3">
        <v>0.53</v>
      </c>
      <c r="E39" s="3">
        <v>1.36</v>
      </c>
      <c r="F39" s="3">
        <v>-1.3</v>
      </c>
      <c r="G39" s="3">
        <v>1.83</v>
      </c>
      <c r="H39" s="3">
        <v>1.32</v>
      </c>
      <c r="I39" s="3">
        <v>1.17</v>
      </c>
      <c r="J39" s="3">
        <v>-0.61</v>
      </c>
      <c r="K39" s="3">
        <v>-0.95</v>
      </c>
      <c r="L39" s="3">
        <v>2.5000000000000001E-2</v>
      </c>
      <c r="M39" s="3">
        <v>1.79</v>
      </c>
    </row>
    <row r="40" spans="3:13" x14ac:dyDescent="0.2">
      <c r="C40" s="3" t="s">
        <v>143</v>
      </c>
      <c r="D40" s="3">
        <v>42.823</v>
      </c>
      <c r="E40" s="3">
        <v>42.508000000000003</v>
      </c>
      <c r="F40" s="3">
        <v>42.777999999999999</v>
      </c>
      <c r="G40" s="3">
        <v>42.435000000000002</v>
      </c>
      <c r="H40" s="3">
        <v>42.261000000000003</v>
      </c>
      <c r="I40" s="3">
        <v>42.253999999999998</v>
      </c>
      <c r="J40" s="3">
        <v>42.387</v>
      </c>
      <c r="K40" s="3">
        <v>42.387</v>
      </c>
      <c r="L40" s="3">
        <v>42.904000000000003</v>
      </c>
      <c r="M40" s="3">
        <v>43.612000000000002</v>
      </c>
    </row>
    <row r="41" spans="3:13" x14ac:dyDescent="0.2">
      <c r="C41" s="3" t="s">
        <v>144</v>
      </c>
      <c r="D41" s="3">
        <v>42.823</v>
      </c>
      <c r="E41" s="3">
        <v>42.619</v>
      </c>
      <c r="F41" s="3">
        <v>42.777999999999999</v>
      </c>
      <c r="G41" s="3">
        <v>42.692999999999998</v>
      </c>
      <c r="H41" s="3">
        <v>42.43</v>
      </c>
      <c r="I41" s="3">
        <v>42.418999999999997</v>
      </c>
      <c r="J41" s="3">
        <v>42.387</v>
      </c>
      <c r="K41" s="3">
        <v>42.387</v>
      </c>
      <c r="L41" s="3">
        <v>43.064</v>
      </c>
      <c r="M41" s="3">
        <v>52.616</v>
      </c>
    </row>
    <row r="43" spans="3:13" x14ac:dyDescent="0.2">
      <c r="C43" s="3" t="s">
        <v>145</v>
      </c>
      <c r="D43" s="3">
        <v>87.057000000000002</v>
      </c>
      <c r="E43" s="3">
        <v>106.79</v>
      </c>
      <c r="F43" s="3">
        <v>124.646</v>
      </c>
      <c r="G43" s="3">
        <v>139.73699999999999</v>
      </c>
      <c r="H43" s="3">
        <v>143.51300000000001</v>
      </c>
      <c r="I43" s="3">
        <v>155.69200000000001</v>
      </c>
      <c r="J43" s="3">
        <v>124.58199999999999</v>
      </c>
      <c r="K43" s="3">
        <v>64.091999999999999</v>
      </c>
      <c r="L43" s="3">
        <v>102.51900000000001</v>
      </c>
      <c r="M43" s="3">
        <v>178.07300000000001</v>
      </c>
    </row>
    <row r="44" spans="3:13" x14ac:dyDescent="0.2">
      <c r="C44" s="3" t="s">
        <v>146</v>
      </c>
      <c r="D44" s="3">
        <v>65.850999999999999</v>
      </c>
      <c r="E44" s="3">
        <v>82.152000000000001</v>
      </c>
      <c r="F44" s="3">
        <v>110.56</v>
      </c>
      <c r="G44" s="3">
        <v>121.586</v>
      </c>
      <c r="H44" s="3">
        <v>111.08199999999999</v>
      </c>
      <c r="I44" s="3">
        <v>108.76600000000001</v>
      </c>
      <c r="J44" s="3">
        <v>84.738</v>
      </c>
      <c r="K44" s="3">
        <v>25.111999999999998</v>
      </c>
      <c r="L44" s="3">
        <v>67.215000000000003</v>
      </c>
      <c r="M44" s="3">
        <v>145.16399999999999</v>
      </c>
    </row>
    <row r="46" spans="3:13" x14ac:dyDescent="0.2">
      <c r="C46" s="3" t="s">
        <v>147</v>
      </c>
      <c r="D46" s="3" t="s">
        <v>85</v>
      </c>
      <c r="E46" s="3" t="s">
        <v>86</v>
      </c>
      <c r="F46" s="3" t="s">
        <v>87</v>
      </c>
      <c r="G46" s="3" t="s">
        <v>88</v>
      </c>
      <c r="H46" s="3" t="s">
        <v>89</v>
      </c>
      <c r="I46" s="3" t="s">
        <v>90</v>
      </c>
      <c r="J46" s="3" t="s">
        <v>91</v>
      </c>
      <c r="K46" s="3" t="s">
        <v>92</v>
      </c>
      <c r="L46" s="3" t="s">
        <v>93</v>
      </c>
      <c r="M46" s="3" t="s">
        <v>94</v>
      </c>
    </row>
    <row r="47" spans="3:13" x14ac:dyDescent="0.2">
      <c r="C47" s="3" t="s">
        <v>148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149</v>
      </c>
      <c r="D48" s="3">
        <v>65.850999999999999</v>
      </c>
      <c r="E48" s="3">
        <v>82.152000000000001</v>
      </c>
      <c r="F48" s="3">
        <v>110.56</v>
      </c>
      <c r="G48" s="3">
        <v>121.586</v>
      </c>
      <c r="H48" s="3">
        <v>111.08199999999999</v>
      </c>
      <c r="I48" s="3">
        <v>108.76600000000001</v>
      </c>
      <c r="J48" s="3">
        <v>84.738</v>
      </c>
      <c r="K48" s="3">
        <v>25.111999999999998</v>
      </c>
      <c r="L48" s="3">
        <v>67.215000000000003</v>
      </c>
      <c r="M48" s="3">
        <v>145.16399999999999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718D7-BF39-4FF0-90F8-4EF5DCC78450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150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138</v>
      </c>
      <c r="D12" s="3">
        <v>22.658000000000001</v>
      </c>
      <c r="E12" s="3">
        <v>58.048000000000002</v>
      </c>
      <c r="F12" s="3">
        <v>-55.805999999999997</v>
      </c>
      <c r="G12" s="3">
        <v>78.239000000000004</v>
      </c>
      <c r="H12" s="3">
        <v>56.091000000000001</v>
      </c>
      <c r="I12" s="3">
        <v>49.79</v>
      </c>
      <c r="J12" s="3">
        <v>-25.768999999999998</v>
      </c>
      <c r="K12" s="3">
        <v>-40.121000000000002</v>
      </c>
      <c r="L12" s="3">
        <v>1.1319999999999999</v>
      </c>
      <c r="M12" s="3">
        <v>88.013999999999996</v>
      </c>
    </row>
    <row r="13" spans="3:13" x14ac:dyDescent="0.2">
      <c r="C13" s="3" t="s">
        <v>151</v>
      </c>
      <c r="D13" s="3">
        <v>21.206</v>
      </c>
      <c r="E13" s="3">
        <v>24.638000000000002</v>
      </c>
      <c r="F13" s="3">
        <v>14.086</v>
      </c>
      <c r="G13" s="3">
        <v>18.151</v>
      </c>
      <c r="H13" s="3">
        <v>32.432000000000002</v>
      </c>
      <c r="I13" s="3">
        <v>46.926000000000002</v>
      </c>
      <c r="J13" s="3">
        <v>76.769000000000005</v>
      </c>
      <c r="K13" s="3">
        <v>73.224000000000004</v>
      </c>
      <c r="L13" s="3">
        <v>68.519000000000005</v>
      </c>
      <c r="M13" s="3">
        <v>67.334999999999994</v>
      </c>
    </row>
    <row r="14" spans="3:13" x14ac:dyDescent="0.2">
      <c r="C14" s="3" t="s">
        <v>152</v>
      </c>
      <c r="D14" s="3">
        <v>20.135000000000002</v>
      </c>
      <c r="E14" s="3">
        <v>27.3</v>
      </c>
      <c r="F14" s="3">
        <v>22.381</v>
      </c>
      <c r="G14" s="3">
        <v>20.638999999999999</v>
      </c>
      <c r="H14" s="3">
        <v>26.53</v>
      </c>
      <c r="I14" s="3">
        <v>31.928999999999998</v>
      </c>
      <c r="J14" s="3">
        <v>34.783999999999999</v>
      </c>
      <c r="K14" s="3">
        <v>34.648000000000003</v>
      </c>
      <c r="L14" s="3">
        <v>30.143000000000001</v>
      </c>
      <c r="M14" s="3">
        <v>24.981999999999999</v>
      </c>
    </row>
    <row r="15" spans="3:13" x14ac:dyDescent="0.2">
      <c r="C15" s="3" t="s">
        <v>153</v>
      </c>
      <c r="D15" s="3">
        <v>2.5459999999999998</v>
      </c>
      <c r="E15" s="3">
        <v>3.863</v>
      </c>
      <c r="F15" s="3">
        <v>8.3940000000000001</v>
      </c>
      <c r="G15" s="3">
        <v>6.3689999999999998</v>
      </c>
      <c r="H15" s="3">
        <v>4.282</v>
      </c>
      <c r="I15" s="3">
        <v>1.206</v>
      </c>
      <c r="J15" s="3">
        <v>1.4630000000000001</v>
      </c>
      <c r="K15" s="3">
        <v>4.7370000000000001</v>
      </c>
      <c r="L15" s="3">
        <v>15.661</v>
      </c>
      <c r="M15" s="3">
        <v>17.966000000000001</v>
      </c>
    </row>
    <row r="16" spans="3:13" x14ac:dyDescent="0.2">
      <c r="C16" s="3" t="s">
        <v>154</v>
      </c>
      <c r="D16" s="3">
        <v>-20.754000000000001</v>
      </c>
      <c r="E16" s="3">
        <v>-5.0090000000000003</v>
      </c>
      <c r="F16" s="3">
        <v>6.3639999999999999</v>
      </c>
      <c r="G16" s="3">
        <v>-3.5339999999999998</v>
      </c>
      <c r="H16" s="3">
        <v>9.3719999999999999</v>
      </c>
      <c r="I16" s="3">
        <v>-29.039000000000001</v>
      </c>
      <c r="J16" s="3">
        <v>5.093</v>
      </c>
      <c r="K16" s="3">
        <v>79.525999999999996</v>
      </c>
      <c r="L16" s="3">
        <v>-11.816000000000001</v>
      </c>
      <c r="M16" s="3">
        <v>-10.044</v>
      </c>
    </row>
    <row r="17" spans="3:13" x14ac:dyDescent="0.2">
      <c r="C17" s="3" t="s">
        <v>155</v>
      </c>
      <c r="D17" s="3">
        <v>-24.425000000000001</v>
      </c>
      <c r="E17" s="3">
        <v>0.255</v>
      </c>
      <c r="F17" s="3">
        <v>-66.075999999999993</v>
      </c>
      <c r="G17" s="3">
        <v>-32.079000000000001</v>
      </c>
      <c r="H17" s="3">
        <v>-16.279</v>
      </c>
      <c r="I17" s="3">
        <v>-103.523</v>
      </c>
      <c r="J17" s="3">
        <v>20.52</v>
      </c>
      <c r="K17" s="3">
        <v>195.614</v>
      </c>
      <c r="L17" s="3">
        <v>4.2249999999999996</v>
      </c>
      <c r="M17" s="3">
        <v>-80.75</v>
      </c>
    </row>
    <row r="18" spans="3:13" x14ac:dyDescent="0.2">
      <c r="C18" s="3" t="s">
        <v>156</v>
      </c>
      <c r="D18" s="3">
        <v>-7.1769999999999996</v>
      </c>
      <c r="E18" s="3">
        <v>-10.614000000000001</v>
      </c>
      <c r="F18" s="3">
        <v>-16.911000000000001</v>
      </c>
      <c r="G18" s="3">
        <v>3.2050000000000001</v>
      </c>
      <c r="H18" s="3">
        <v>1.5209999999999999</v>
      </c>
      <c r="I18" s="3">
        <v>-2.282</v>
      </c>
      <c r="J18" s="3">
        <v>-5.2560000000000002</v>
      </c>
      <c r="K18" s="3">
        <v>-11.48</v>
      </c>
      <c r="L18" s="3">
        <v>-0.83099999999999996</v>
      </c>
      <c r="M18" s="3">
        <v>-2.6850000000000001</v>
      </c>
    </row>
    <row r="19" spans="3:13" x14ac:dyDescent="0.2">
      <c r="C19" s="3" t="s">
        <v>157</v>
      </c>
      <c r="D19" s="3">
        <v>75.411000000000001</v>
      </c>
      <c r="E19" s="3">
        <v>44.579000000000001</v>
      </c>
      <c r="F19" s="3">
        <v>114.187</v>
      </c>
      <c r="G19" s="3">
        <v>88.546000000000006</v>
      </c>
      <c r="H19" s="3">
        <v>41.948999999999998</v>
      </c>
      <c r="I19" s="3">
        <v>134.01900000000001</v>
      </c>
      <c r="J19" s="3">
        <v>-64.322999999999993</v>
      </c>
      <c r="K19" s="3">
        <v>-167.41</v>
      </c>
      <c r="L19" s="3">
        <v>37.210999999999999</v>
      </c>
      <c r="M19" s="3">
        <v>136.27799999999999</v>
      </c>
    </row>
    <row r="20" spans="3:13" x14ac:dyDescent="0.2">
      <c r="C20" s="3" t="s">
        <v>158</v>
      </c>
      <c r="D20" s="3">
        <v>89.599000000000004</v>
      </c>
      <c r="E20" s="3">
        <v>143.06100000000001</v>
      </c>
      <c r="F20" s="3">
        <v>26.62</v>
      </c>
      <c r="G20" s="3">
        <v>179.536</v>
      </c>
      <c r="H20" s="3">
        <v>155.898</v>
      </c>
      <c r="I20" s="3">
        <v>129.02600000000001</v>
      </c>
      <c r="J20" s="3">
        <v>43.280999999999999</v>
      </c>
      <c r="K20" s="3">
        <v>168.739</v>
      </c>
      <c r="L20" s="3">
        <v>144.244</v>
      </c>
      <c r="M20" s="3">
        <v>241.095</v>
      </c>
    </row>
    <row r="22" spans="3:13" x14ac:dyDescent="0.2">
      <c r="C22" s="3" t="s">
        <v>159</v>
      </c>
      <c r="D22" s="3">
        <v>-12.821999999999999</v>
      </c>
      <c r="E22" s="3">
        <v>-15.441000000000001</v>
      </c>
      <c r="F22" s="3">
        <v>-23.795000000000002</v>
      </c>
      <c r="G22" s="3">
        <v>-13.099</v>
      </c>
      <c r="H22" s="3">
        <v>-17.170999999999999</v>
      </c>
      <c r="I22" s="3">
        <v>-26.452999999999999</v>
      </c>
      <c r="J22" s="3">
        <v>-28.111000000000001</v>
      </c>
      <c r="K22" s="3">
        <v>-7.548</v>
      </c>
      <c r="L22" s="3">
        <v>-13.981</v>
      </c>
      <c r="M22" s="3">
        <v>-21.265999999999998</v>
      </c>
    </row>
    <row r="23" spans="3:13" x14ac:dyDescent="0.2">
      <c r="C23" s="3" t="s">
        <v>160</v>
      </c>
      <c r="D23" s="3">
        <v>3.2559999999999998</v>
      </c>
      <c r="E23" s="3">
        <v>-21.696000000000002</v>
      </c>
      <c r="F23" s="3">
        <v>-58.183999999999997</v>
      </c>
      <c r="G23" s="3">
        <v>-220.239</v>
      </c>
      <c r="H23" s="3">
        <v>-448.09399999999999</v>
      </c>
      <c r="I23" s="3">
        <v>-41.951999999999998</v>
      </c>
      <c r="J23" s="3">
        <v>-1.2170000000000001</v>
      </c>
      <c r="K23" s="3">
        <v>-9.6069999999999993</v>
      </c>
      <c r="L23" s="3">
        <v>-2.673</v>
      </c>
      <c r="M23" s="3">
        <v>-69.054000000000002</v>
      </c>
    </row>
    <row r="24" spans="3:13" x14ac:dyDescent="0.2">
      <c r="C24" s="3" t="s">
        <v>161</v>
      </c>
      <c r="D24" s="3">
        <v>-22.282</v>
      </c>
      <c r="E24" s="3">
        <v>-18.823</v>
      </c>
      <c r="F24" s="3">
        <v>421.91899999999998</v>
      </c>
      <c r="G24" s="3">
        <v>-46.432000000000002</v>
      </c>
      <c r="H24" s="3">
        <v>-40.073</v>
      </c>
      <c r="I24" s="3">
        <v>-49.18</v>
      </c>
      <c r="J24" s="3">
        <v>11.079000000000001</v>
      </c>
      <c r="K24" s="3">
        <v>-6.4889999999999999</v>
      </c>
      <c r="L24" s="3">
        <v>-15.599</v>
      </c>
      <c r="M24" s="3">
        <v>-16.077999999999999</v>
      </c>
    </row>
    <row r="25" spans="3:13" x14ac:dyDescent="0.2">
      <c r="C25" s="3" t="s">
        <v>162</v>
      </c>
      <c r="D25" s="3">
        <v>-31.847000000000001</v>
      </c>
      <c r="E25" s="3">
        <v>-55.96</v>
      </c>
      <c r="F25" s="3">
        <v>339.94</v>
      </c>
      <c r="G25" s="3">
        <v>-279.77</v>
      </c>
      <c r="H25" s="3">
        <v>-505.33800000000002</v>
      </c>
      <c r="I25" s="3">
        <v>-117.58499999999999</v>
      </c>
      <c r="J25" s="3">
        <v>-18.248999999999999</v>
      </c>
      <c r="K25" s="3">
        <v>-23.643999999999998</v>
      </c>
      <c r="L25" s="3">
        <v>-32.253</v>
      </c>
      <c r="M25" s="3">
        <v>-106.399</v>
      </c>
    </row>
    <row r="27" spans="3:13" x14ac:dyDescent="0.2">
      <c r="C27" s="3" t="s">
        <v>163</v>
      </c>
      <c r="D27" s="3">
        <v>-11.407</v>
      </c>
      <c r="E27" s="3">
        <v>-12.537000000000001</v>
      </c>
      <c r="F27" s="3">
        <v>-14.666</v>
      </c>
      <c r="G27" s="3">
        <v>-14.144</v>
      </c>
      <c r="H27" s="3">
        <v>-14.63</v>
      </c>
      <c r="I27" s="3">
        <v>-16.706</v>
      </c>
      <c r="J27" s="3">
        <v>-15.394</v>
      </c>
      <c r="K27" s="3">
        <v>-7.3840000000000003</v>
      </c>
      <c r="L27" s="3" t="s">
        <v>3</v>
      </c>
      <c r="M27" s="3" t="s">
        <v>3</v>
      </c>
    </row>
    <row r="28" spans="3:13" x14ac:dyDescent="0.2">
      <c r="C28" s="3" t="s">
        <v>164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165</v>
      </c>
      <c r="D29" s="3">
        <v>251.428</v>
      </c>
      <c r="E29" s="3">
        <v>85.185000000000002</v>
      </c>
      <c r="F29" s="3">
        <v>291.86799999999999</v>
      </c>
      <c r="G29" s="3">
        <v>186.60499999999999</v>
      </c>
      <c r="H29" s="3">
        <v>566.81700000000001</v>
      </c>
      <c r="I29" s="3">
        <v>370.43900000000002</v>
      </c>
      <c r="J29" s="3">
        <v>442.70100000000002</v>
      </c>
      <c r="K29" s="3">
        <v>705.78599999999994</v>
      </c>
      <c r="L29" s="3">
        <v>113.70099999999999</v>
      </c>
      <c r="M29" s="3">
        <v>325.05399999999997</v>
      </c>
    </row>
    <row r="30" spans="3:13" x14ac:dyDescent="0.2">
      <c r="C30" s="3" t="s">
        <v>166</v>
      </c>
      <c r="D30" s="3">
        <v>-290.67899999999997</v>
      </c>
      <c r="E30" s="3">
        <v>-158.18899999999999</v>
      </c>
      <c r="F30" s="3">
        <v>-512.947</v>
      </c>
      <c r="G30" s="3">
        <v>-136.60499999999999</v>
      </c>
      <c r="H30" s="3">
        <v>-193.72</v>
      </c>
      <c r="I30" s="3">
        <v>-397.15699999999998</v>
      </c>
      <c r="J30" s="3">
        <v>-417.048</v>
      </c>
      <c r="K30" s="3">
        <v>-821.13599999999997</v>
      </c>
      <c r="L30" s="3">
        <v>-256.69499999999999</v>
      </c>
      <c r="M30" s="3">
        <v>-456.94600000000003</v>
      </c>
    </row>
    <row r="31" spans="3:13" x14ac:dyDescent="0.2">
      <c r="C31" s="3" t="s">
        <v>167</v>
      </c>
      <c r="D31" s="3">
        <v>-6.8079999999999998</v>
      </c>
      <c r="E31" s="3">
        <v>-1.677</v>
      </c>
      <c r="F31" s="3">
        <v>-10.749000000000001</v>
      </c>
      <c r="G31" s="3">
        <v>-29.6</v>
      </c>
      <c r="H31" s="3" t="s">
        <v>3</v>
      </c>
      <c r="I31" s="3">
        <v>-1.94</v>
      </c>
      <c r="J31" s="3" t="s">
        <v>3</v>
      </c>
      <c r="K31" s="3" t="s">
        <v>3</v>
      </c>
      <c r="L31" s="3">
        <v>-5.2720000000000002</v>
      </c>
      <c r="M31" s="3">
        <v>-5.5389999999999997</v>
      </c>
    </row>
    <row r="32" spans="3:13" x14ac:dyDescent="0.2">
      <c r="C32" s="3" t="s">
        <v>168</v>
      </c>
      <c r="D32" s="3">
        <v>-0.35</v>
      </c>
      <c r="E32" s="3">
        <v>0.17799999999999999</v>
      </c>
      <c r="F32" s="3">
        <v>15.942</v>
      </c>
      <c r="G32" s="3">
        <v>0.95499999999999996</v>
      </c>
      <c r="H32" s="3">
        <v>0.68400000000000005</v>
      </c>
      <c r="I32" s="3">
        <v>3.6269999999999998</v>
      </c>
      <c r="J32" s="3">
        <v>-0.106</v>
      </c>
      <c r="K32" s="3">
        <v>0.36</v>
      </c>
      <c r="L32" s="3">
        <v>3.1339999999999999</v>
      </c>
      <c r="M32" s="3">
        <v>0.161</v>
      </c>
    </row>
    <row r="33" spans="3:13" x14ac:dyDescent="0.2">
      <c r="C33" s="3" t="s">
        <v>169</v>
      </c>
      <c r="D33" s="3">
        <v>-57.814999999999998</v>
      </c>
      <c r="E33" s="3">
        <v>-87.039000000000001</v>
      </c>
      <c r="F33" s="3">
        <v>-230.55199999999999</v>
      </c>
      <c r="G33" s="3">
        <v>7.2110000000000003</v>
      </c>
      <c r="H33" s="3">
        <v>359.15</v>
      </c>
      <c r="I33" s="3">
        <v>-41.737000000000002</v>
      </c>
      <c r="J33" s="3">
        <v>10.153</v>
      </c>
      <c r="K33" s="3">
        <v>-122.374</v>
      </c>
      <c r="L33" s="3">
        <v>-145.131</v>
      </c>
      <c r="M33" s="3">
        <v>-137.27000000000001</v>
      </c>
    </row>
    <row r="35" spans="3:13" x14ac:dyDescent="0.2">
      <c r="C35" s="3" t="s">
        <v>170</v>
      </c>
      <c r="D35" s="3">
        <v>0.122</v>
      </c>
      <c r="E35" s="3">
        <v>6.0999999999999999E-2</v>
      </c>
      <c r="F35" s="3">
        <v>0.124</v>
      </c>
      <c r="G35" s="3">
        <v>126.86</v>
      </c>
      <c r="H35" s="3">
        <v>29.978000000000002</v>
      </c>
      <c r="I35" s="3">
        <v>38.561</v>
      </c>
      <c r="J35" s="3">
        <v>10.962999999999999</v>
      </c>
      <c r="K35" s="3">
        <v>46.366</v>
      </c>
      <c r="L35" s="3">
        <v>69.192999999999998</v>
      </c>
      <c r="M35" s="3">
        <v>35.603999999999999</v>
      </c>
    </row>
    <row r="36" spans="3:13" x14ac:dyDescent="0.2">
      <c r="C36" s="3" t="s">
        <v>171</v>
      </c>
      <c r="D36" s="3">
        <v>-6.0000000000000001E-3</v>
      </c>
      <c r="E36" s="3">
        <v>-3.0000000000000001E-3</v>
      </c>
      <c r="F36" s="3">
        <v>-9.2959999999999994</v>
      </c>
      <c r="G36" s="3">
        <v>0.224</v>
      </c>
      <c r="H36" s="3">
        <v>0.78300000000000003</v>
      </c>
      <c r="I36" s="3">
        <v>-0.58399999999999996</v>
      </c>
      <c r="J36" s="3">
        <v>0.747</v>
      </c>
      <c r="K36" s="3">
        <v>1.036</v>
      </c>
      <c r="L36" s="3">
        <v>-1.9E-2</v>
      </c>
      <c r="M36" s="3">
        <v>-3.1629999999999998</v>
      </c>
    </row>
    <row r="37" spans="3:13" x14ac:dyDescent="0.2">
      <c r="C37" s="3" t="s">
        <v>172</v>
      </c>
      <c r="D37" s="3">
        <v>-5.5E-2</v>
      </c>
      <c r="E37" s="3">
        <v>6.7000000000000004E-2</v>
      </c>
      <c r="F37" s="3">
        <v>136.03200000000001</v>
      </c>
      <c r="G37" s="3">
        <v>-97.105999999999995</v>
      </c>
      <c r="H37" s="3">
        <v>7.7990000000000004</v>
      </c>
      <c r="I37" s="3">
        <v>-27.013999999999999</v>
      </c>
      <c r="J37" s="3">
        <v>34.656999999999996</v>
      </c>
      <c r="K37" s="3">
        <v>21.791</v>
      </c>
      <c r="L37" s="3">
        <v>-33.57</v>
      </c>
      <c r="M37" s="3">
        <v>-5.6000000000000001E-2</v>
      </c>
    </row>
    <row r="38" spans="3:13" x14ac:dyDescent="0.2">
      <c r="C38" s="3" t="s">
        <v>173</v>
      </c>
      <c r="D38" s="3">
        <v>6.0999999999999999E-2</v>
      </c>
      <c r="E38" s="3">
        <v>0.124</v>
      </c>
      <c r="F38" s="3">
        <v>126.86</v>
      </c>
      <c r="G38" s="3">
        <v>29.978000000000002</v>
      </c>
      <c r="H38" s="3">
        <v>38.561</v>
      </c>
      <c r="I38" s="3">
        <v>10.962999999999999</v>
      </c>
      <c r="J38" s="3">
        <v>46.366</v>
      </c>
      <c r="K38" s="3">
        <v>69.192999999999998</v>
      </c>
      <c r="L38" s="3">
        <v>35.603999999999999</v>
      </c>
      <c r="M38" s="3">
        <v>32.384999999999998</v>
      </c>
    </row>
    <row r="40" spans="3:13" x14ac:dyDescent="0.2">
      <c r="C40" s="3" t="s">
        <v>174</v>
      </c>
      <c r="D40" s="3">
        <v>76.778000000000006</v>
      </c>
      <c r="E40" s="3">
        <v>127.62</v>
      </c>
      <c r="F40" s="3">
        <v>2.8250000000000002</v>
      </c>
      <c r="G40" s="3">
        <v>166.43700000000001</v>
      </c>
      <c r="H40" s="3">
        <v>138.727</v>
      </c>
      <c r="I40" s="3">
        <v>102.572</v>
      </c>
      <c r="J40" s="3">
        <v>15.17</v>
      </c>
      <c r="K40" s="3">
        <v>161.191</v>
      </c>
      <c r="L40" s="3">
        <v>130.26300000000001</v>
      </c>
      <c r="M40" s="3">
        <v>219.82900000000001</v>
      </c>
    </row>
    <row r="41" spans="3:13" x14ac:dyDescent="0.2">
      <c r="C41" s="3" t="s">
        <v>175</v>
      </c>
      <c r="D41" s="3">
        <v>13.914999999999999</v>
      </c>
      <c r="E41" s="3">
        <v>11.795999999999999</v>
      </c>
      <c r="F41" s="3">
        <v>7.3949999999999996</v>
      </c>
      <c r="G41" s="3">
        <v>4.7709999999999999</v>
      </c>
      <c r="H41" s="3">
        <v>13.038</v>
      </c>
      <c r="I41" s="3">
        <v>25.484999999999999</v>
      </c>
      <c r="J41" s="3">
        <v>36.250999999999998</v>
      </c>
      <c r="K41" s="3">
        <v>39.238</v>
      </c>
      <c r="L41" s="3">
        <v>33.844999999999999</v>
      </c>
      <c r="M41" s="3">
        <v>22.291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30DE-DF50-4215-BFCD-F6331A99D458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176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177</v>
      </c>
      <c r="D12" s="3">
        <v>14.37</v>
      </c>
      <c r="E12" s="3">
        <v>15.3</v>
      </c>
      <c r="F12" s="3">
        <v>34.26</v>
      </c>
      <c r="G12" s="3">
        <v>29.49</v>
      </c>
      <c r="H12" s="3">
        <v>28.41</v>
      </c>
      <c r="I12" s="3">
        <v>19.41</v>
      </c>
      <c r="J12" s="3">
        <v>11.39</v>
      </c>
      <c r="K12" s="3">
        <v>8.11</v>
      </c>
      <c r="L12" s="3">
        <v>25.74</v>
      </c>
      <c r="M12" s="3">
        <v>42.84</v>
      </c>
    </row>
    <row r="13" spans="3:13" ht="12.75" x14ac:dyDescent="0.2">
      <c r="C13" s="3" t="s">
        <v>178</v>
      </c>
      <c r="D13" s="3">
        <v>611.75300000000004</v>
      </c>
      <c r="E13" s="3">
        <v>650.18799999999999</v>
      </c>
      <c r="F13" s="3" t="s">
        <v>179</v>
      </c>
      <c r="G13" s="3" t="s">
        <v>180</v>
      </c>
      <c r="H13" s="3" t="s">
        <v>181</v>
      </c>
      <c r="I13" s="3">
        <v>820.65099999999995</v>
      </c>
      <c r="J13" s="3">
        <v>482.791</v>
      </c>
      <c r="K13" s="3">
        <v>343.76100000000002</v>
      </c>
      <c r="L13" s="3" t="s">
        <v>182</v>
      </c>
      <c r="M13" s="3" t="s">
        <v>183</v>
      </c>
    </row>
    <row r="14" spans="3:13" ht="12.75" x14ac:dyDescent="0.2"/>
    <row r="15" spans="3:13" ht="12.75" x14ac:dyDescent="0.2">
      <c r="C15" s="3" t="s">
        <v>184</v>
      </c>
      <c r="D15" s="3">
        <v>931.07500000000005</v>
      </c>
      <c r="E15" s="3">
        <v>948.84699999999998</v>
      </c>
      <c r="F15" s="3" t="s">
        <v>185</v>
      </c>
      <c r="G15" s="3" t="s">
        <v>186</v>
      </c>
      <c r="H15" s="3" t="s">
        <v>187</v>
      </c>
      <c r="I15" s="3" t="s">
        <v>188</v>
      </c>
      <c r="J15" s="3" t="s">
        <v>189</v>
      </c>
      <c r="K15" s="3">
        <v>983.29600000000005</v>
      </c>
      <c r="L15" s="3" t="s">
        <v>190</v>
      </c>
      <c r="M15" s="3" t="s">
        <v>191</v>
      </c>
    </row>
    <row r="16" spans="3:13" ht="12.75" x14ac:dyDescent="0.2">
      <c r="C16" s="3" t="s">
        <v>192</v>
      </c>
      <c r="D16" s="3">
        <v>888.26900000000001</v>
      </c>
      <c r="E16" s="3">
        <v>924.17499999999995</v>
      </c>
      <c r="F16" s="3" t="s">
        <v>193</v>
      </c>
      <c r="G16" s="3" t="s">
        <v>194</v>
      </c>
      <c r="H16" s="3" t="s">
        <v>195</v>
      </c>
      <c r="I16" s="3" t="s">
        <v>196</v>
      </c>
      <c r="J16" s="3" t="s">
        <v>197</v>
      </c>
      <c r="K16" s="3">
        <v>947.18899999999996</v>
      </c>
      <c r="L16" s="3" t="s">
        <v>198</v>
      </c>
      <c r="M16" s="3" t="s">
        <v>199</v>
      </c>
    </row>
    <row r="17" spans="3:13" ht="12.75" x14ac:dyDescent="0.2">
      <c r="C17" s="3" t="s">
        <v>200</v>
      </c>
      <c r="D17" s="3" t="s">
        <v>201</v>
      </c>
      <c r="E17" s="3" t="s">
        <v>202</v>
      </c>
      <c r="F17" s="3" t="s">
        <v>203</v>
      </c>
      <c r="G17" s="3" t="s">
        <v>204</v>
      </c>
      <c r="H17" s="3" t="s">
        <v>205</v>
      </c>
      <c r="I17" s="3" t="s">
        <v>206</v>
      </c>
      <c r="J17" s="3" t="s">
        <v>207</v>
      </c>
      <c r="K17" s="3" t="s">
        <v>208</v>
      </c>
      <c r="L17" s="3" t="s">
        <v>209</v>
      </c>
      <c r="M17" s="3" t="s">
        <v>210</v>
      </c>
    </row>
    <row r="18" spans="3:13" ht="12.75" x14ac:dyDescent="0.2">
      <c r="C18" s="3" t="s">
        <v>211</v>
      </c>
      <c r="D18" s="3" t="s">
        <v>212</v>
      </c>
      <c r="E18" s="3" t="s">
        <v>213</v>
      </c>
      <c r="F18" s="3" t="s">
        <v>214</v>
      </c>
      <c r="G18" s="3" t="s">
        <v>215</v>
      </c>
      <c r="H18" s="3" t="s">
        <v>216</v>
      </c>
      <c r="I18" s="3" t="s">
        <v>217</v>
      </c>
      <c r="J18" s="3" t="s">
        <v>210</v>
      </c>
      <c r="K18" s="3" t="s">
        <v>218</v>
      </c>
      <c r="L18" s="3" t="s">
        <v>219</v>
      </c>
      <c r="M18" s="3" t="s">
        <v>220</v>
      </c>
    </row>
    <row r="19" spans="3:13" ht="12.75" x14ac:dyDescent="0.2">
      <c r="C19" s="3" t="s">
        <v>221</v>
      </c>
      <c r="D19" s="3" t="s">
        <v>222</v>
      </c>
      <c r="E19" s="3" t="s">
        <v>223</v>
      </c>
      <c r="F19" s="3" t="s">
        <v>224</v>
      </c>
      <c r="G19" s="3" t="s">
        <v>203</v>
      </c>
      <c r="H19" s="3" t="s">
        <v>225</v>
      </c>
      <c r="I19" s="3" t="s">
        <v>226</v>
      </c>
      <c r="J19" s="3" t="s">
        <v>227</v>
      </c>
      <c r="K19" s="3" t="s">
        <v>228</v>
      </c>
      <c r="L19" s="3" t="s">
        <v>229</v>
      </c>
      <c r="M19" s="3" t="s">
        <v>216</v>
      </c>
    </row>
    <row r="20" spans="3:13" ht="12.75" x14ac:dyDescent="0.2">
      <c r="C20" s="3" t="s">
        <v>230</v>
      </c>
      <c r="D20" s="3" t="s">
        <v>231</v>
      </c>
      <c r="E20" s="3" t="s">
        <v>232</v>
      </c>
      <c r="F20" s="3" t="s">
        <v>233</v>
      </c>
      <c r="G20" s="3" t="s">
        <v>234</v>
      </c>
      <c r="H20" s="3" t="s">
        <v>235</v>
      </c>
      <c r="I20" s="3" t="s">
        <v>236</v>
      </c>
      <c r="J20" s="3" t="s">
        <v>237</v>
      </c>
      <c r="K20" s="3" t="s">
        <v>238</v>
      </c>
      <c r="L20" s="3" t="s">
        <v>239</v>
      </c>
      <c r="M20" s="3" t="s">
        <v>240</v>
      </c>
    </row>
    <row r="21" spans="3:13" ht="12.75" x14ac:dyDescent="0.2">
      <c r="C21" s="3" t="s">
        <v>241</v>
      </c>
      <c r="D21" s="3" t="s">
        <v>242</v>
      </c>
      <c r="E21" s="3" t="s">
        <v>242</v>
      </c>
      <c r="F21" s="3" t="s">
        <v>243</v>
      </c>
      <c r="G21" s="3" t="s">
        <v>244</v>
      </c>
      <c r="H21" s="3" t="s">
        <v>245</v>
      </c>
      <c r="I21" s="3" t="s">
        <v>246</v>
      </c>
      <c r="J21" s="3" t="s">
        <v>247</v>
      </c>
      <c r="K21" s="3" t="s">
        <v>247</v>
      </c>
      <c r="L21" s="3" t="s">
        <v>245</v>
      </c>
      <c r="M21" s="3" t="s">
        <v>248</v>
      </c>
    </row>
    <row r="22" spans="3:13" ht="12.75" x14ac:dyDescent="0.2">
      <c r="C22" s="3" t="s">
        <v>249</v>
      </c>
      <c r="D22" s="3" t="s">
        <v>250</v>
      </c>
      <c r="E22" s="3" t="s">
        <v>251</v>
      </c>
      <c r="F22" s="3" t="s">
        <v>252</v>
      </c>
      <c r="G22" s="3" t="s">
        <v>253</v>
      </c>
      <c r="H22" s="3" t="s">
        <v>246</v>
      </c>
      <c r="I22" s="3" t="s">
        <v>250</v>
      </c>
      <c r="J22" s="3" t="s">
        <v>250</v>
      </c>
      <c r="K22" s="3" t="s">
        <v>250</v>
      </c>
      <c r="L22" s="3" t="s">
        <v>247</v>
      </c>
      <c r="M22" s="3" t="s">
        <v>246</v>
      </c>
    </row>
    <row r="23" spans="3:13" ht="12.75" x14ac:dyDescent="0.2"/>
    <row r="24" spans="3:13" ht="12.75" x14ac:dyDescent="0.2">
      <c r="C24" s="3" t="s">
        <v>254</v>
      </c>
      <c r="D24" s="3" t="s">
        <v>255</v>
      </c>
      <c r="E24" s="3" t="s">
        <v>256</v>
      </c>
      <c r="F24" s="3" t="s">
        <v>257</v>
      </c>
      <c r="G24" s="3" t="s">
        <v>240</v>
      </c>
      <c r="H24" s="3" t="s">
        <v>258</v>
      </c>
      <c r="I24" s="3" t="s">
        <v>259</v>
      </c>
      <c r="J24" s="3" t="s">
        <v>260</v>
      </c>
      <c r="K24" s="3" t="s">
        <v>261</v>
      </c>
      <c r="L24" s="3" t="s">
        <v>262</v>
      </c>
      <c r="M24" s="3" t="s">
        <v>263</v>
      </c>
    </row>
    <row r="25" spans="3:13" ht="12.75" x14ac:dyDescent="0.2">
      <c r="C25" s="3" t="s">
        <v>264</v>
      </c>
      <c r="D25" s="3" t="s">
        <v>265</v>
      </c>
      <c r="E25" s="3" t="s">
        <v>242</v>
      </c>
      <c r="F25" s="3" t="s">
        <v>266</v>
      </c>
      <c r="G25" s="3" t="s">
        <v>248</v>
      </c>
      <c r="H25" s="3" t="s">
        <v>267</v>
      </c>
      <c r="I25" s="3" t="s">
        <v>242</v>
      </c>
      <c r="J25" s="3" t="s">
        <v>252</v>
      </c>
      <c r="K25" s="3" t="s">
        <v>268</v>
      </c>
      <c r="L25" s="3" t="s">
        <v>269</v>
      </c>
      <c r="M25" s="3" t="s">
        <v>270</v>
      </c>
    </row>
    <row r="26" spans="3:13" ht="12.75" x14ac:dyDescent="0.2">
      <c r="C26" s="3" t="s">
        <v>271</v>
      </c>
      <c r="D26" s="3" t="s">
        <v>272</v>
      </c>
      <c r="E26" s="3" t="s">
        <v>273</v>
      </c>
      <c r="F26" s="3" t="s">
        <v>274</v>
      </c>
      <c r="G26" s="3" t="s">
        <v>275</v>
      </c>
      <c r="H26" s="3" t="s">
        <v>276</v>
      </c>
      <c r="I26" s="3" t="s">
        <v>277</v>
      </c>
      <c r="J26" s="3" t="s">
        <v>238</v>
      </c>
      <c r="K26" s="3" t="s">
        <v>278</v>
      </c>
      <c r="L26" s="3" t="s">
        <v>279</v>
      </c>
      <c r="M26" s="3" t="s">
        <v>280</v>
      </c>
    </row>
    <row r="27" spans="3:13" ht="12.75" x14ac:dyDescent="0.2">
      <c r="C27" s="3" t="s">
        <v>281</v>
      </c>
      <c r="D27" s="3" t="s">
        <v>282</v>
      </c>
      <c r="E27" s="3" t="s">
        <v>282</v>
      </c>
      <c r="F27" s="3" t="s">
        <v>252</v>
      </c>
      <c r="G27" s="3" t="s">
        <v>247</v>
      </c>
      <c r="H27" s="3" t="s">
        <v>252</v>
      </c>
      <c r="I27" s="3" t="s">
        <v>282</v>
      </c>
      <c r="J27" s="3" t="s">
        <v>283</v>
      </c>
      <c r="K27" s="3" t="s">
        <v>283</v>
      </c>
      <c r="L27" s="3" t="s">
        <v>268</v>
      </c>
      <c r="M27" s="3" t="s">
        <v>253</v>
      </c>
    </row>
    <row r="28" spans="3:13" ht="12.75" x14ac:dyDescent="0.2"/>
    <row r="29" spans="3:13" ht="12.75" x14ac:dyDescent="0.2">
      <c r="C29" s="3" t="s">
        <v>284</v>
      </c>
      <c r="D29" s="3">
        <v>9</v>
      </c>
      <c r="E29" s="3">
        <v>8.8000000000000007</v>
      </c>
      <c r="F29" s="3">
        <v>9.6999999999999993</v>
      </c>
      <c r="G29" s="3">
        <v>9.1999999999999993</v>
      </c>
      <c r="H29" s="3">
        <v>7.9</v>
      </c>
      <c r="I29" s="3">
        <v>7.1</v>
      </c>
      <c r="J29" s="3">
        <v>7.5</v>
      </c>
      <c r="K29" s="3">
        <v>7.5</v>
      </c>
      <c r="L29" s="3">
        <v>7.7</v>
      </c>
      <c r="M29" s="3">
        <v>8.1999999999999993</v>
      </c>
    </row>
    <row r="30" spans="3:13" ht="12.75" x14ac:dyDescent="0.2">
      <c r="C30" s="3" t="s">
        <v>285</v>
      </c>
      <c r="D30" s="3">
        <v>5</v>
      </c>
      <c r="E30" s="3">
        <v>7</v>
      </c>
      <c r="F30" s="3">
        <v>4</v>
      </c>
      <c r="G30" s="3">
        <v>6</v>
      </c>
      <c r="H30" s="3">
        <v>5</v>
      </c>
      <c r="I30" s="3">
        <v>6</v>
      </c>
      <c r="J30" s="3">
        <v>4</v>
      </c>
      <c r="K30" s="3">
        <v>3</v>
      </c>
      <c r="L30" s="3">
        <v>7</v>
      </c>
      <c r="M30" s="3">
        <v>7</v>
      </c>
    </row>
    <row r="31" spans="3:13" ht="12.75" x14ac:dyDescent="0.2">
      <c r="C31" s="3" t="s">
        <v>286</v>
      </c>
      <c r="D31" s="3">
        <v>0.13</v>
      </c>
      <c r="E31" s="3">
        <v>0.3</v>
      </c>
      <c r="F31" s="3">
        <v>0.32</v>
      </c>
      <c r="G31" s="3">
        <v>0.34</v>
      </c>
      <c r="H31" s="3">
        <v>0.37</v>
      </c>
      <c r="I31" s="3">
        <v>0.37</v>
      </c>
      <c r="J31" s="3">
        <v>0.37</v>
      </c>
      <c r="K31" s="3">
        <v>0.37</v>
      </c>
      <c r="L31" s="3">
        <v>0</v>
      </c>
      <c r="M31" s="3">
        <v>0</v>
      </c>
    </row>
    <row r="32" spans="3:13" ht="12.75" x14ac:dyDescent="0.2">
      <c r="C32" s="3" t="s">
        <v>287</v>
      </c>
      <c r="D32" s="3" t="s">
        <v>288</v>
      </c>
      <c r="E32" s="3" t="s">
        <v>289</v>
      </c>
      <c r="F32" s="3" t="s">
        <v>288</v>
      </c>
      <c r="G32" s="3" t="s">
        <v>290</v>
      </c>
      <c r="H32" s="3" t="s">
        <v>291</v>
      </c>
      <c r="I32" s="3" t="s">
        <v>292</v>
      </c>
      <c r="J32" s="3" t="s">
        <v>293</v>
      </c>
      <c r="K32" s="3" t="s">
        <v>294</v>
      </c>
      <c r="L32" s="3" t="s">
        <v>295</v>
      </c>
      <c r="M32" s="3" t="s">
        <v>295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3311-4AD0-4705-903E-22EB5BA3FC1A}">
  <dimension ref="A3:BJ22"/>
  <sheetViews>
    <sheetView showGridLines="0" tabSelected="1" topLeftCell="R1" workbookViewId="0">
      <selection activeCell="AF21" sqref="AF21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296</v>
      </c>
      <c r="C3" s="9"/>
      <c r="D3" s="9"/>
      <c r="E3" s="9"/>
      <c r="F3" s="9"/>
      <c r="H3" s="9" t="s">
        <v>297</v>
      </c>
      <c r="I3" s="9"/>
      <c r="J3" s="9"/>
      <c r="K3" s="9"/>
      <c r="L3" s="9"/>
      <c r="N3" s="11" t="s">
        <v>298</v>
      </c>
      <c r="O3" s="11"/>
      <c r="P3" s="11"/>
      <c r="Q3" s="11"/>
      <c r="R3" s="11"/>
      <c r="S3" s="11"/>
      <c r="T3" s="11"/>
      <c r="V3" s="9" t="s">
        <v>299</v>
      </c>
      <c r="W3" s="9"/>
      <c r="X3" s="9"/>
      <c r="Y3" s="9"/>
      <c r="AA3" s="9" t="s">
        <v>300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301</v>
      </c>
      <c r="C4" s="15" t="s">
        <v>302</v>
      </c>
      <c r="D4" s="14" t="s">
        <v>303</v>
      </c>
      <c r="E4" s="15" t="s">
        <v>304</v>
      </c>
      <c r="F4" s="14" t="s">
        <v>305</v>
      </c>
      <c r="H4" s="16" t="s">
        <v>306</v>
      </c>
      <c r="I4" s="17" t="s">
        <v>307</v>
      </c>
      <c r="J4" s="16" t="s">
        <v>308</v>
      </c>
      <c r="K4" s="17" t="s">
        <v>309</v>
      </c>
      <c r="L4" s="16" t="s">
        <v>310</v>
      </c>
      <c r="N4" s="18" t="s">
        <v>311</v>
      </c>
      <c r="O4" s="19" t="s">
        <v>312</v>
      </c>
      <c r="P4" s="18" t="s">
        <v>313</v>
      </c>
      <c r="Q4" s="19" t="s">
        <v>314</v>
      </c>
      <c r="R4" s="18" t="s">
        <v>315</v>
      </c>
      <c r="S4" s="19" t="s">
        <v>316</v>
      </c>
      <c r="T4" s="18" t="s">
        <v>317</v>
      </c>
      <c r="V4" s="19" t="s">
        <v>318</v>
      </c>
      <c r="W4" s="18" t="s">
        <v>319</v>
      </c>
      <c r="X4" s="19" t="s">
        <v>320</v>
      </c>
      <c r="Y4" s="18" t="s">
        <v>321</v>
      </c>
      <c r="AA4" s="20" t="s">
        <v>145</v>
      </c>
      <c r="AB4" s="21" t="s">
        <v>200</v>
      </c>
      <c r="AC4" s="20" t="s">
        <v>211</v>
      </c>
      <c r="AD4" s="21" t="s">
        <v>230</v>
      </c>
      <c r="AE4" s="20" t="s">
        <v>241</v>
      </c>
      <c r="AF4" s="21" t="s">
        <v>249</v>
      </c>
      <c r="AG4" s="20" t="s">
        <v>254</v>
      </c>
      <c r="AH4" s="21" t="s">
        <v>264</v>
      </c>
      <c r="AI4" s="20" t="s">
        <v>286</v>
      </c>
      <c r="AJ4" s="22"/>
      <c r="AK4" s="21" t="s">
        <v>284</v>
      </c>
      <c r="AL4" s="20" t="s">
        <v>285</v>
      </c>
    </row>
    <row r="5" spans="1:62" ht="63" x14ac:dyDescent="0.2">
      <c r="A5" s="23" t="s">
        <v>322</v>
      </c>
      <c r="B5" s="18" t="s">
        <v>323</v>
      </c>
      <c r="C5" s="24" t="s">
        <v>324</v>
      </c>
      <c r="D5" s="25" t="s">
        <v>325</v>
      </c>
      <c r="E5" s="19" t="s">
        <v>326</v>
      </c>
      <c r="F5" s="18" t="s">
        <v>323</v>
      </c>
      <c r="H5" s="19" t="s">
        <v>327</v>
      </c>
      <c r="I5" s="18" t="s">
        <v>328</v>
      </c>
      <c r="J5" s="19" t="s">
        <v>329</v>
      </c>
      <c r="K5" s="18" t="s">
        <v>330</v>
      </c>
      <c r="L5" s="19" t="s">
        <v>331</v>
      </c>
      <c r="N5" s="18" t="s">
        <v>332</v>
      </c>
      <c r="O5" s="19" t="s">
        <v>333</v>
      </c>
      <c r="P5" s="18" t="s">
        <v>334</v>
      </c>
      <c r="Q5" s="19" t="s">
        <v>335</v>
      </c>
      <c r="R5" s="18" t="s">
        <v>336</v>
      </c>
      <c r="S5" s="19" t="s">
        <v>337</v>
      </c>
      <c r="T5" s="18" t="s">
        <v>338</v>
      </c>
      <c r="V5" s="19" t="s">
        <v>339</v>
      </c>
      <c r="W5" s="18" t="s">
        <v>340</v>
      </c>
      <c r="X5" s="19" t="s">
        <v>341</v>
      </c>
      <c r="Y5" s="18" t="s">
        <v>342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2.1472669891610834</v>
      </c>
      <c r="C7" s="31">
        <f>(sheet!D18-sheet!D15)/sheet!D35</f>
        <v>0.68511783118193348</v>
      </c>
      <c r="D7" s="31">
        <f>sheet!D12/sheet!D35</f>
        <v>1.5779807020720697E-4</v>
      </c>
      <c r="E7" s="31">
        <f>Sheet2!D20/sheet!D35</f>
        <v>0.2317794965982875</v>
      </c>
      <c r="F7" s="31">
        <f>sheet!D18/sheet!D35</f>
        <v>2.1472669891610834</v>
      </c>
      <c r="G7" s="29"/>
      <c r="H7" s="32">
        <f>Sheet1!D33/sheet!D51</f>
        <v>4.3637358108290288E-2</v>
      </c>
      <c r="I7" s="32">
        <f>Sheet1!D33/Sheet1!D12</f>
        <v>1.1927837059576014E-2</v>
      </c>
      <c r="J7" s="32">
        <f>Sheet1!D12/sheet!D27</f>
        <v>1.4827919974396804</v>
      </c>
      <c r="K7" s="32">
        <f>Sheet1!D30/sheet!D27</f>
        <v>1.7686501338703763E-2</v>
      </c>
      <c r="L7" s="32">
        <f>Sheet1!D38</f>
        <v>0.53</v>
      </c>
      <c r="M7" s="29"/>
      <c r="N7" s="32">
        <f>sheet!D40/sheet!D27</f>
        <v>0.59469436183250202</v>
      </c>
      <c r="O7" s="32">
        <f>sheet!D51/sheet!D27</f>
        <v>0.40530641875278089</v>
      </c>
      <c r="P7" s="32">
        <f>sheet!D40/sheet!D51</f>
        <v>1.467271018461811</v>
      </c>
      <c r="Q7" s="31">
        <f>Sheet1!D24/Sheet1!D26</f>
        <v>-2.0234708392603133</v>
      </c>
      <c r="R7" s="31">
        <f>ABS(Sheet2!D20/(Sheet1!D26+Sheet2!D30))</f>
        <v>0.29266850675333589</v>
      </c>
      <c r="S7" s="31">
        <f>sheet!D40/Sheet1!D43</f>
        <v>8.7512434382071511</v>
      </c>
      <c r="T7" s="31">
        <f>Sheet2!D20/sheet!D40</f>
        <v>0.11760605992988186</v>
      </c>
      <c r="V7" s="31">
        <f>ABS(Sheet1!D15/sheet!D15)</f>
        <v>2.3492214577255353</v>
      </c>
      <c r="W7" s="31">
        <f>Sheet1!D12/sheet!D14</f>
        <v>8.6803083545437509</v>
      </c>
      <c r="X7" s="31">
        <f>Sheet1!D12/sheet!D27</f>
        <v>1.4827919974396804</v>
      </c>
      <c r="Y7" s="31">
        <f>Sheet1!D12/(sheet!D18-sheet!D35)</f>
        <v>4.2831889136164909</v>
      </c>
      <c r="AA7" s="17">
        <f>Sheet1!D43</f>
        <v>87.057000000000002</v>
      </c>
      <c r="AB7" s="17" t="str">
        <f>Sheet3!D17</f>
        <v>11.2x</v>
      </c>
      <c r="AC7" s="17" t="str">
        <f>Sheet3!D18</f>
        <v>15.7x</v>
      </c>
      <c r="AD7" s="17" t="str">
        <f>Sheet3!D20</f>
        <v>6.2x</v>
      </c>
      <c r="AE7" s="17" t="str">
        <f>Sheet3!D21</f>
        <v>1.1x</v>
      </c>
      <c r="AF7" s="17" t="str">
        <f>Sheet3!D22</f>
        <v>0.5x</v>
      </c>
      <c r="AG7" s="17" t="str">
        <f>Sheet3!D24</f>
        <v>36.8x</v>
      </c>
      <c r="AH7" s="17" t="str">
        <f>Sheet3!D25</f>
        <v>1.2x</v>
      </c>
      <c r="AI7" s="17">
        <f>Sheet3!D31</f>
        <v>0.13</v>
      </c>
      <c r="AK7" s="17">
        <f>Sheet3!D29</f>
        <v>9</v>
      </c>
      <c r="AL7" s="17">
        <f>Sheet3!D30</f>
        <v>5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1.7940305172461914</v>
      </c>
      <c r="C8" s="34">
        <f>(sheet!E18-sheet!E15)/sheet!E35</f>
        <v>0.57141689492801306</v>
      </c>
      <c r="D8" s="34">
        <f>sheet!E12/sheet!E35</f>
        <v>2.4720006060388583E-4</v>
      </c>
      <c r="E8" s="34">
        <f>Sheet2!E20/sheet!E35</f>
        <v>0.28519909572622992</v>
      </c>
      <c r="F8" s="34">
        <f>sheet!E18/sheet!E35</f>
        <v>1.7940305172461914</v>
      </c>
      <c r="G8" s="29"/>
      <c r="H8" s="35">
        <f>Sheet1!E33/sheet!E51</f>
        <v>9.7709923664122136E-2</v>
      </c>
      <c r="I8" s="35">
        <f>Sheet1!E33/Sheet1!E12</f>
        <v>2.8091189902502551E-2</v>
      </c>
      <c r="J8" s="35">
        <f>Sheet1!E12/sheet!E27</f>
        <v>1.4990768663803078</v>
      </c>
      <c r="K8" s="35">
        <f>Sheet1!E30/sheet!E27</f>
        <v>4.2110852931937663E-2</v>
      </c>
      <c r="L8" s="35">
        <f>Sheet1!E38</f>
        <v>1.37</v>
      </c>
      <c r="M8" s="29"/>
      <c r="N8" s="35">
        <f>sheet!E40/sheet!E27</f>
        <v>0.56902101407588335</v>
      </c>
      <c r="O8" s="35">
        <f>sheet!E51/sheet!E27</f>
        <v>0.43097826047529952</v>
      </c>
      <c r="P8" s="35">
        <f>sheet!E40/sheet!E51</f>
        <v>1.3203009670333368</v>
      </c>
      <c r="Q8" s="34">
        <f>Sheet1!E24/Sheet1!E26</f>
        <v>-6.334947538337369</v>
      </c>
      <c r="R8" s="34">
        <f>ABS(Sheet2!E20/(Sheet1!E26+Sheet2!E30))</f>
        <v>0.83263103982120623</v>
      </c>
      <c r="S8" s="34">
        <f>sheet!E40/Sheet1!E43</f>
        <v>7.3449854855323524</v>
      </c>
      <c r="T8" s="34">
        <f>Sheet2!E20/sheet!E40</f>
        <v>0.18238945600997489</v>
      </c>
      <c r="U8" s="12"/>
      <c r="V8" s="34">
        <f>ABS(Sheet1!E15/sheet!E15)</f>
        <v>2.3622410461693994</v>
      </c>
      <c r="W8" s="34">
        <f>Sheet1!E12/sheet!E14</f>
        <v>8.5752173461977392</v>
      </c>
      <c r="X8" s="34">
        <f>Sheet1!E12/sheet!E27</f>
        <v>1.4990768663803078</v>
      </c>
      <c r="Y8" s="34">
        <f>Sheet1!E12/(sheet!E18-sheet!E35)</f>
        <v>5.1880818478533763</v>
      </c>
      <c r="Z8" s="12"/>
      <c r="AA8" s="36">
        <f>Sheet1!E43</f>
        <v>106.79</v>
      </c>
      <c r="AB8" s="36" t="str">
        <f>Sheet3!E17</f>
        <v>9.1x</v>
      </c>
      <c r="AC8" s="36" t="str">
        <f>Sheet3!E18</f>
        <v>12.0x</v>
      </c>
      <c r="AD8" s="36" t="str">
        <f>Sheet3!E20</f>
        <v>14.2x</v>
      </c>
      <c r="AE8" s="36" t="str">
        <f>Sheet3!E21</f>
        <v>1.1x</v>
      </c>
      <c r="AF8" s="36" t="str">
        <f>Sheet3!E22</f>
        <v>0.4x</v>
      </c>
      <c r="AG8" s="36" t="str">
        <f>Sheet3!E24</f>
        <v>11.5x</v>
      </c>
      <c r="AH8" s="36" t="str">
        <f>Sheet3!E25</f>
        <v>1.1x</v>
      </c>
      <c r="AI8" s="36">
        <f>Sheet3!E31</f>
        <v>0.3</v>
      </c>
      <c r="AK8" s="36">
        <f>Sheet3!E29</f>
        <v>8.8000000000000007</v>
      </c>
      <c r="AL8" s="36">
        <f>Sheet3!E30</f>
        <v>7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1.8064384181135449</v>
      </c>
      <c r="C9" s="31">
        <f>(sheet!F18-sheet!F15)/sheet!F35</f>
        <v>0.85502761644893621</v>
      </c>
      <c r="D9" s="31">
        <f>sheet!F12/sheet!F35</f>
        <v>0.32230199742890098</v>
      </c>
      <c r="E9" s="31">
        <f>Sheet2!F20/sheet!F35</f>
        <v>6.7631082859509264E-2</v>
      </c>
      <c r="F9" s="31">
        <f>sheet!F18/sheet!F35</f>
        <v>1.8064384181135449</v>
      </c>
      <c r="G9" s="29"/>
      <c r="H9" s="32">
        <f>Sheet1!F33/sheet!F51</f>
        <v>-9.204384642535518E-2</v>
      </c>
      <c r="I9" s="32">
        <f>Sheet1!F33/Sheet1!F12</f>
        <v>-2.9673972343428133E-2</v>
      </c>
      <c r="J9" s="32">
        <f>Sheet1!F12/sheet!F27</f>
        <v>1.6229829627341092</v>
      </c>
      <c r="K9" s="32">
        <f>Sheet1!F30/sheet!F27</f>
        <v>-4.8160351550027014E-2</v>
      </c>
      <c r="L9" s="32">
        <f>Sheet1!F38</f>
        <v>-1.3</v>
      </c>
      <c r="M9" s="29"/>
      <c r="N9" s="32">
        <f>sheet!F40/sheet!F27</f>
        <v>0.47676728624022013</v>
      </c>
      <c r="O9" s="32">
        <f>sheet!F51/sheet!F27</f>
        <v>0.52323271375977998</v>
      </c>
      <c r="P9" s="32">
        <f>sheet!F40/sheet!F51</f>
        <v>0.91119548472863177</v>
      </c>
      <c r="Q9" s="31">
        <f>Sheet1!F24/Sheet1!F26</f>
        <v>16.30725875320239</v>
      </c>
      <c r="R9" s="31">
        <f>ABS(Sheet2!F20/(Sheet1!F26+Sheet2!F30))</f>
        <v>5.1310519234698398E-2</v>
      </c>
      <c r="S9" s="31">
        <f>sheet!F40/Sheet1!F43</f>
        <v>4.4321999903727356</v>
      </c>
      <c r="T9" s="31">
        <f>Sheet2!F20/sheet!F40</f>
        <v>4.8184832819265243E-2</v>
      </c>
      <c r="V9" s="31">
        <f>ABS(Sheet1!F15/sheet!F15)</f>
        <v>3.5302592120828562</v>
      </c>
      <c r="W9" s="31">
        <f>Sheet1!F12/sheet!F14</f>
        <v>12.10082746728094</v>
      </c>
      <c r="X9" s="31">
        <f>Sheet1!F12/sheet!F27</f>
        <v>1.6229829627341092</v>
      </c>
      <c r="Y9" s="31">
        <f>Sheet1!F12/(sheet!F18-sheet!F35)</f>
        <v>5.9247808102224502</v>
      </c>
      <c r="AA9" s="17">
        <f>Sheet1!F43</f>
        <v>124.646</v>
      </c>
      <c r="AB9" s="17" t="str">
        <f>Sheet3!F17</f>
        <v>11.4x</v>
      </c>
      <c r="AC9" s="17" t="str">
        <f>Sheet3!F18</f>
        <v>12.5x</v>
      </c>
      <c r="AD9" s="17" t="str">
        <f>Sheet3!F20</f>
        <v>3.0x</v>
      </c>
      <c r="AE9" s="17" t="str">
        <f>Sheet3!F21</f>
        <v>2.3x</v>
      </c>
      <c r="AF9" s="17" t="str">
        <f>Sheet3!F22</f>
        <v>0.7x</v>
      </c>
      <c r="AG9" s="17" t="str">
        <f>Sheet3!F24</f>
        <v>-24.7x</v>
      </c>
      <c r="AH9" s="17" t="str">
        <f>Sheet3!F25</f>
        <v>2.5x</v>
      </c>
      <c r="AI9" s="17">
        <f>Sheet3!F31</f>
        <v>0.32</v>
      </c>
      <c r="AK9" s="17">
        <f>Sheet3!F29</f>
        <v>9.6999999999999993</v>
      </c>
      <c r="AL9" s="17">
        <f>Sheet3!F30</f>
        <v>4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1.5427714289936645</v>
      </c>
      <c r="C10" s="34">
        <f>(sheet!G18-sheet!G15)/sheet!G35</f>
        <v>0.60495198123584193</v>
      </c>
      <c r="D10" s="34">
        <f>sheet!G12/sheet!G35</f>
        <v>6.3288921166468573E-2</v>
      </c>
      <c r="E10" s="34">
        <f>Sheet2!G20/sheet!G35</f>
        <v>0.37903261560287882</v>
      </c>
      <c r="F10" s="34">
        <f>sheet!G18/sheet!G35</f>
        <v>1.5427714289936645</v>
      </c>
      <c r="G10" s="29"/>
      <c r="H10" s="35">
        <f>Sheet1!G33/sheet!G51</f>
        <v>0.12334758007684098</v>
      </c>
      <c r="I10" s="35">
        <f>Sheet1!G33/Sheet1!G12</f>
        <v>4.8662631298731669E-2</v>
      </c>
      <c r="J10" s="35">
        <f>Sheet1!G12/sheet!G27</f>
        <v>1.2209864739354994</v>
      </c>
      <c r="K10" s="35">
        <f>Sheet1!G30/sheet!G27</f>
        <v>5.9416414601861652E-2</v>
      </c>
      <c r="L10" s="35">
        <f>Sheet1!G38</f>
        <v>1.84</v>
      </c>
      <c r="M10" s="29"/>
      <c r="N10" s="35">
        <f>sheet!G40/sheet!G27</f>
        <v>0.51830093006407252</v>
      </c>
      <c r="O10" s="35">
        <f>sheet!G51/sheet!G27</f>
        <v>0.48169906993592759</v>
      </c>
      <c r="P10" s="35">
        <f>sheet!G40/sheet!G51</f>
        <v>1.0759849092775151</v>
      </c>
      <c r="Q10" s="34">
        <f>Sheet1!G24/Sheet1!G26</f>
        <v>-22.678437967115094</v>
      </c>
      <c r="R10" s="34">
        <f>ABS(Sheet2!G20/(Sheet1!G26+Sheet2!G30))</f>
        <v>1.2647210070655199</v>
      </c>
      <c r="S10" s="34">
        <f>sheet!G40/Sheet1!G43</f>
        <v>4.8841323343137466</v>
      </c>
      <c r="T10" s="34">
        <f>Sheet2!G20/sheet!G40</f>
        <v>0.26305872286056725</v>
      </c>
      <c r="U10" s="12"/>
      <c r="V10" s="34">
        <f>ABS(Sheet1!G15/sheet!G15)</f>
        <v>2.5111724926612276</v>
      </c>
      <c r="W10" s="34">
        <f>Sheet1!G12/sheet!G14</f>
        <v>8.852948626176973</v>
      </c>
      <c r="X10" s="34">
        <f>Sheet1!G12/sheet!G27</f>
        <v>1.2209864739354994</v>
      </c>
      <c r="Y10" s="34">
        <f>Sheet1!G12/(sheet!G18-sheet!G35)</f>
        <v>6.2536815328245687</v>
      </c>
      <c r="Z10" s="12"/>
      <c r="AA10" s="36">
        <f>Sheet1!G43</f>
        <v>139.73699999999999</v>
      </c>
      <c r="AB10" s="36" t="str">
        <f>Sheet3!G17</f>
        <v>10.5x</v>
      </c>
      <c r="AC10" s="36" t="str">
        <f>Sheet3!G18</f>
        <v>11.8x</v>
      </c>
      <c r="AD10" s="36" t="str">
        <f>Sheet3!G20</f>
        <v>-72.1x</v>
      </c>
      <c r="AE10" s="36" t="str">
        <f>Sheet3!G21</f>
        <v>1.7x</v>
      </c>
      <c r="AF10" s="36" t="str">
        <f>Sheet3!G22</f>
        <v>0.9x</v>
      </c>
      <c r="AG10" s="36" t="str">
        <f>Sheet3!G24</f>
        <v>15.6x</v>
      </c>
      <c r="AH10" s="36" t="str">
        <f>Sheet3!G25</f>
        <v>2.0x</v>
      </c>
      <c r="AI10" s="36">
        <f>Sheet3!G31</f>
        <v>0.34</v>
      </c>
      <c r="AK10" s="36">
        <f>Sheet3!G29</f>
        <v>9.1999999999999993</v>
      </c>
      <c r="AL10" s="36">
        <f>Sheet3!G30</f>
        <v>6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1.4906381452275543</v>
      </c>
      <c r="C11" s="31">
        <f>(sheet!H18-sheet!H15)/sheet!H35</f>
        <v>0.60728191952514676</v>
      </c>
      <c r="D11" s="31">
        <f>sheet!H12/sheet!H35</f>
        <v>5.9112900258765533E-2</v>
      </c>
      <c r="E11" s="31">
        <f>Sheet2!H20/sheet!H35</f>
        <v>0.238987135306165</v>
      </c>
      <c r="F11" s="31">
        <f>sheet!H18/sheet!H35</f>
        <v>1.4906381452275543</v>
      </c>
      <c r="G11" s="29"/>
      <c r="H11" s="32">
        <f>Sheet1!H33/sheet!H51</f>
        <v>8.6135357096788059E-2</v>
      </c>
      <c r="I11" s="32">
        <f>Sheet1!H33/Sheet1!H12</f>
        <v>3.0806485009224206E-2</v>
      </c>
      <c r="J11" s="32">
        <f>Sheet1!H12/sheet!H27</f>
        <v>0.9678446985905611</v>
      </c>
      <c r="K11" s="32">
        <f>Sheet1!H30/sheet!H27</f>
        <v>2.981589319838724E-2</v>
      </c>
      <c r="L11" s="32">
        <f>Sheet1!H38</f>
        <v>1.33</v>
      </c>
      <c r="M11" s="29"/>
      <c r="N11" s="32">
        <f>sheet!H40/sheet!H27</f>
        <v>0.65384891388415656</v>
      </c>
      <c r="O11" s="32">
        <f>sheet!H51/sheet!H27</f>
        <v>0.3461516176787181</v>
      </c>
      <c r="P11" s="32">
        <f>sheet!H40/sheet!H51</f>
        <v>1.888909022782695</v>
      </c>
      <c r="Q11" s="31">
        <f>Sheet1!H24/Sheet1!H26</f>
        <v>-6.7589218180567974</v>
      </c>
      <c r="R11" s="31">
        <f>ABS(Sheet2!H20/(Sheet1!H26+Sheet2!H30))</f>
        <v>0.74856311490759275</v>
      </c>
      <c r="S11" s="31">
        <f>sheet!H40/Sheet1!H43</f>
        <v>8.5710005365367596</v>
      </c>
      <c r="T11" s="31">
        <f>Sheet2!H20/sheet!H40</f>
        <v>0.12674118938254542</v>
      </c>
      <c r="V11" s="31">
        <f>ABS(Sheet1!H15/sheet!H15)</f>
        <v>2.1450633245291004</v>
      </c>
      <c r="W11" s="31">
        <f>Sheet1!H12/sheet!H14</f>
        <v>6.672675699150135</v>
      </c>
      <c r="X11" s="31">
        <f>Sheet1!H12/sheet!H27</f>
        <v>0.9678446985905611</v>
      </c>
      <c r="Y11" s="31">
        <f>Sheet1!H12/(sheet!H18-sheet!H35)</f>
        <v>5.6888398004105509</v>
      </c>
      <c r="AA11" s="17">
        <f>Sheet1!H43</f>
        <v>143.51300000000001</v>
      </c>
      <c r="AB11" s="17" t="str">
        <f>Sheet3!H17</f>
        <v>12.2x</v>
      </c>
      <c r="AC11" s="17" t="str">
        <f>Sheet3!H18</f>
        <v>15.3x</v>
      </c>
      <c r="AD11" s="17" t="str">
        <f>Sheet3!H20</f>
        <v>84.3x</v>
      </c>
      <c r="AE11" s="17" t="str">
        <f>Sheet3!H21</f>
        <v>1.4x</v>
      </c>
      <c r="AF11" s="17" t="str">
        <f>Sheet3!H22</f>
        <v>1.0x</v>
      </c>
      <c r="AG11" s="17" t="str">
        <f>Sheet3!H24</f>
        <v>19.7x</v>
      </c>
      <c r="AH11" s="17" t="str">
        <f>Sheet3!H25</f>
        <v>1.9x</v>
      </c>
      <c r="AI11" s="17">
        <f>Sheet3!H31</f>
        <v>0.37</v>
      </c>
      <c r="AK11" s="17">
        <f>Sheet3!H29</f>
        <v>7.9</v>
      </c>
      <c r="AL11" s="17">
        <f>Sheet3!H30</f>
        <v>5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1.4135373836365976</v>
      </c>
      <c r="C12" s="34">
        <f>(sheet!I18-sheet!I15)/sheet!I35</f>
        <v>0.50099699053018454</v>
      </c>
      <c r="D12" s="34">
        <f>sheet!I12/sheet!I35</f>
        <v>1.3985933694707848E-2</v>
      </c>
      <c r="E12" s="34">
        <f>Sheet2!I20/sheet!I35</f>
        <v>0.16460358304235839</v>
      </c>
      <c r="F12" s="34">
        <f>sheet!I18/sheet!I35</f>
        <v>1.4135373836365976</v>
      </c>
      <c r="G12" s="29"/>
      <c r="H12" s="35">
        <f>Sheet1!I33/sheet!I51</f>
        <v>7.0196561651444958E-2</v>
      </c>
      <c r="I12" s="35">
        <f>Sheet1!I33/Sheet1!I12</f>
        <v>2.0832217595629879E-2</v>
      </c>
      <c r="J12" s="35">
        <f>Sheet1!I12/sheet!I27</f>
        <v>1.0744237001420098</v>
      </c>
      <c r="K12" s="35">
        <f>Sheet1!I30/sheet!I27</f>
        <v>2.2382628311260137E-2</v>
      </c>
      <c r="L12" s="35">
        <f>Sheet1!I38</f>
        <v>1.18</v>
      </c>
      <c r="M12" s="29"/>
      <c r="N12" s="35">
        <f>sheet!I40/sheet!I27</f>
        <v>0.68114352349052121</v>
      </c>
      <c r="O12" s="35">
        <f>sheet!I51/sheet!I27</f>
        <v>0.31885647650947879</v>
      </c>
      <c r="P12" s="35">
        <f>sheet!I40/sheet!I51</f>
        <v>2.1362072708919011</v>
      </c>
      <c r="Q12" s="34">
        <f>Sheet1!I24/Sheet1!I26</f>
        <v>-3.2336277348187785</v>
      </c>
      <c r="R12" s="34">
        <f>ABS(Sheet2!I20/(Sheet1!I26+Sheet2!I30))</f>
        <v>0.30398827642751464</v>
      </c>
      <c r="S12" s="34">
        <f>sheet!I40/Sheet1!I43</f>
        <v>9.7320286206099222</v>
      </c>
      <c r="T12" s="34">
        <f>Sheet2!I20/sheet!I40</f>
        <v>8.5154491258243967E-2</v>
      </c>
      <c r="U12" s="12"/>
      <c r="V12" s="34">
        <f>ABS(Sheet1!I15/sheet!I15)</f>
        <v>2.2443593833662097</v>
      </c>
      <c r="W12" s="34">
        <f>Sheet1!I12/sheet!I14</f>
        <v>7.6842017271423702</v>
      </c>
      <c r="X12" s="34">
        <f>Sheet1!I12/sheet!I27</f>
        <v>1.0744237001420098</v>
      </c>
      <c r="Y12" s="34">
        <f>Sheet1!I12/(sheet!I18-sheet!I35)</f>
        <v>7.3731640727429806</v>
      </c>
      <c r="Z12" s="12"/>
      <c r="AA12" s="36">
        <f>Sheet1!I43</f>
        <v>155.69200000000001</v>
      </c>
      <c r="AB12" s="36" t="str">
        <f>Sheet3!I17</f>
        <v>7.8x</v>
      </c>
      <c r="AC12" s="36" t="str">
        <f>Sheet3!I18</f>
        <v>10.7x</v>
      </c>
      <c r="AD12" s="36" t="str">
        <f>Sheet3!I20</f>
        <v>11.0x</v>
      </c>
      <c r="AE12" s="36" t="str">
        <f>Sheet3!I21</f>
        <v>1.0x</v>
      </c>
      <c r="AF12" s="36" t="str">
        <f>Sheet3!I22</f>
        <v>0.5x</v>
      </c>
      <c r="AG12" s="36" t="str">
        <f>Sheet3!I24</f>
        <v>12.6x</v>
      </c>
      <c r="AH12" s="36" t="str">
        <f>Sheet3!I25</f>
        <v>1.1x</v>
      </c>
      <c r="AI12" s="36">
        <f>Sheet3!I31</f>
        <v>0.37</v>
      </c>
      <c r="AK12" s="36">
        <f>Sheet3!I29</f>
        <v>7.1</v>
      </c>
      <c r="AL12" s="36">
        <f>Sheet3!I30</f>
        <v>6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1.6498346172259217</v>
      </c>
      <c r="C13" s="31">
        <f>(sheet!J18-sheet!J15)/sheet!J35</f>
        <v>0.60804748848227119</v>
      </c>
      <c r="D13" s="31">
        <f>sheet!J12/sheet!J35</f>
        <v>7.2068963373311201E-2</v>
      </c>
      <c r="E13" s="31">
        <f>Sheet2!J20/sheet!J35</f>
        <v>6.7273795534665101E-2</v>
      </c>
      <c r="F13" s="31">
        <f>sheet!J18/sheet!J35</f>
        <v>1.6498346172259217</v>
      </c>
      <c r="G13" s="29"/>
      <c r="H13" s="32">
        <f>Sheet1!J33/sheet!J51</f>
        <v>-3.9143161377248693E-2</v>
      </c>
      <c r="I13" s="32">
        <f>Sheet1!J33/Sheet1!J12</f>
        <v>-1.1408184018448593E-2</v>
      </c>
      <c r="J13" s="32">
        <f>Sheet1!J12/sheet!J27</f>
        <v>1.0965572884732735</v>
      </c>
      <c r="K13" s="32">
        <f>Sheet1!J30/sheet!J27</f>
        <v>-1.2509727333674123E-2</v>
      </c>
      <c r="L13" s="32">
        <f>Sheet1!J38</f>
        <v>-0.61</v>
      </c>
      <c r="M13" s="29"/>
      <c r="N13" s="32">
        <f>sheet!J40/sheet!J27</f>
        <v>0.68041090975995633</v>
      </c>
      <c r="O13" s="32">
        <f>sheet!J51/sheet!J27</f>
        <v>0.31958909024004367</v>
      </c>
      <c r="P13" s="32">
        <f>sheet!J40/sheet!J51</f>
        <v>2.1290179500461015</v>
      </c>
      <c r="Q13" s="31">
        <f>Sheet1!J24/Sheet1!J26</f>
        <v>-0.4081413331236402</v>
      </c>
      <c r="R13" s="31">
        <f>ABS(Sheet2!J20/(Sheet1!J26+Sheet2!J30))</f>
        <v>9.508149183104532E-2</v>
      </c>
      <c r="S13" s="31">
        <f>sheet!J40/Sheet1!J43</f>
        <v>11.250341140774751</v>
      </c>
      <c r="T13" s="31">
        <f>Sheet2!J20/sheet!J40</f>
        <v>3.0879929223239323E-2</v>
      </c>
      <c r="V13" s="31">
        <f>ABS(Sheet1!J15/sheet!J15)</f>
        <v>2.3039672356170922</v>
      </c>
      <c r="W13" s="31">
        <f>Sheet1!J12/sheet!J14</f>
        <v>7.5372790187062462</v>
      </c>
      <c r="X13" s="31">
        <f>Sheet1!J12/sheet!J27</f>
        <v>1.0965572884732735</v>
      </c>
      <c r="Y13" s="31">
        <f>Sheet1!J12/(sheet!J18-sheet!J35)</f>
        <v>5.4028990013753511</v>
      </c>
      <c r="AA13" s="17">
        <f>Sheet1!J43</f>
        <v>124.58199999999999</v>
      </c>
      <c r="AB13" s="17" t="str">
        <f>Sheet3!J17</f>
        <v>8.8x</v>
      </c>
      <c r="AC13" s="17" t="str">
        <f>Sheet3!J18</f>
        <v>13.5x</v>
      </c>
      <c r="AD13" s="17" t="str">
        <f>Sheet3!J20</f>
        <v>61.9x</v>
      </c>
      <c r="AE13" s="17" t="str">
        <f>Sheet3!J21</f>
        <v>0.8x</v>
      </c>
      <c r="AF13" s="17" t="str">
        <f>Sheet3!J22</f>
        <v>0.5x</v>
      </c>
      <c r="AG13" s="17" t="str">
        <f>Sheet3!J24</f>
        <v>13.6x</v>
      </c>
      <c r="AH13" s="17" t="str">
        <f>Sheet3!J25</f>
        <v>0.7x</v>
      </c>
      <c r="AI13" s="17">
        <f>Sheet3!J31</f>
        <v>0.37</v>
      </c>
      <c r="AK13" s="17">
        <f>Sheet3!J29</f>
        <v>7.5</v>
      </c>
      <c r="AL13" s="17">
        <f>Sheet3!J30</f>
        <v>4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1.7367335221033373</v>
      </c>
      <c r="C14" s="34">
        <f>(sheet!K18-sheet!K15)/sheet!K35</f>
        <v>0.71171458324691683</v>
      </c>
      <c r="D14" s="34">
        <f>sheet!K12/sheet!K35</f>
        <v>0.15105893859444211</v>
      </c>
      <c r="E14" s="34">
        <f>Sheet2!K20/sheet!K35</f>
        <v>0.36838313470275275</v>
      </c>
      <c r="F14" s="34">
        <f>sheet!K18/sheet!K35</f>
        <v>1.7367335221033373</v>
      </c>
      <c r="G14" s="29"/>
      <c r="H14" s="35">
        <f>Sheet1!K33/sheet!K51</f>
        <v>-6.651392496978599E-2</v>
      </c>
      <c r="I14" s="35">
        <f>Sheet1!K33/Sheet1!K12</f>
        <v>-2.1423369045178046E-2</v>
      </c>
      <c r="J14" s="35">
        <f>Sheet1!K12/sheet!K27</f>
        <v>1.0701996200977872</v>
      </c>
      <c r="K14" s="35">
        <f>Sheet1!K30/sheet!K27</f>
        <v>-2.2927281413364239E-2</v>
      </c>
      <c r="L14" s="35">
        <f>Sheet1!K38</f>
        <v>-0.95</v>
      </c>
      <c r="M14" s="29"/>
      <c r="N14" s="35">
        <f>sheet!K40/sheet!K27</f>
        <v>0.65530103021616948</v>
      </c>
      <c r="O14" s="35">
        <f>sheet!K51/sheet!K27</f>
        <v>0.34469896978383063</v>
      </c>
      <c r="P14" s="35">
        <f>sheet!K40/sheet!K51</f>
        <v>1.9010820677158542</v>
      </c>
      <c r="Q14" s="34">
        <f>Sheet1!K24/Sheet1!K26</f>
        <v>6.3821725436332202E-2</v>
      </c>
      <c r="R14" s="34">
        <f>ABS(Sheet2!K20/(Sheet1!K26+Sheet2!K30))</f>
        <v>0.19544386312593892</v>
      </c>
      <c r="S14" s="34">
        <f>sheet!K40/Sheet1!K43</f>
        <v>17.891889783436312</v>
      </c>
      <c r="T14" s="34">
        <f>Sheet2!K20/sheet!K40</f>
        <v>0.14714836225186989</v>
      </c>
      <c r="U14" s="12"/>
      <c r="V14" s="34">
        <f>ABS(Sheet1!K15/sheet!K15)</f>
        <v>2.8123651528285691</v>
      </c>
      <c r="W14" s="34">
        <f>Sheet1!K12/sheet!K14</f>
        <v>8.5190873030314069</v>
      </c>
      <c r="X14" s="34">
        <f>Sheet1!K12/sheet!K27</f>
        <v>1.0701996200977872</v>
      </c>
      <c r="Y14" s="34">
        <f>Sheet1!K12/(sheet!K18-sheet!K35)</f>
        <v>5.5495506174010192</v>
      </c>
      <c r="Z14" s="12"/>
      <c r="AA14" s="36">
        <f>Sheet1!K43</f>
        <v>64.091999999999999</v>
      </c>
      <c r="AB14" s="36" t="str">
        <f>Sheet3!K17</f>
        <v>13.4x</v>
      </c>
      <c r="AC14" s="36" t="str">
        <f>Sheet3!K18</f>
        <v>31.5x</v>
      </c>
      <c r="AD14" s="36" t="str">
        <f>Sheet3!K20</f>
        <v>8.6x</v>
      </c>
      <c r="AE14" s="36" t="str">
        <f>Sheet3!K21</f>
        <v>0.8x</v>
      </c>
      <c r="AF14" s="36" t="str">
        <f>Sheet3!K22</f>
        <v>0.5x</v>
      </c>
      <c r="AG14" s="36" t="str">
        <f>Sheet3!K24</f>
        <v>-3.6x</v>
      </c>
      <c r="AH14" s="36" t="str">
        <f>Sheet3!K25</f>
        <v>0.6x</v>
      </c>
      <c r="AI14" s="36">
        <f>Sheet3!K31</f>
        <v>0.37</v>
      </c>
      <c r="AK14" s="36">
        <f>Sheet3!K29</f>
        <v>7.5</v>
      </c>
      <c r="AL14" s="36">
        <f>Sheet3!K30</f>
        <v>3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1.593592283742298</v>
      </c>
      <c r="C15" s="31">
        <f>(sheet!L18-sheet!L15)/sheet!L35</f>
        <v>0.64714450565002513</v>
      </c>
      <c r="D15" s="31">
        <f>sheet!L12/sheet!L35</f>
        <v>7.7519649894402229E-2</v>
      </c>
      <c r="E15" s="31">
        <f>Sheet2!L20/sheet!L35</f>
        <v>0.31405865575126823</v>
      </c>
      <c r="F15" s="31">
        <f>sheet!L18/sheet!L35</f>
        <v>1.593592283742298</v>
      </c>
      <c r="G15" s="29"/>
      <c r="H15" s="32">
        <f>Sheet1!L33/sheet!L51</f>
        <v>1.8049534172137067E-3</v>
      </c>
      <c r="I15" s="32">
        <f>Sheet1!L33/Sheet1!L12</f>
        <v>5.5505596160503349E-4</v>
      </c>
      <c r="J15" s="32">
        <f>Sheet1!L12/sheet!L27</f>
        <v>1.2398362961891203</v>
      </c>
      <c r="K15" s="32">
        <f>Sheet1!L30/sheet!L27</f>
        <v>6.8817852761407527E-4</v>
      </c>
      <c r="L15" s="32">
        <f>Sheet1!L38</f>
        <v>2.5999999999999999E-2</v>
      </c>
      <c r="M15" s="29"/>
      <c r="N15" s="32">
        <f>sheet!L40/sheet!L27</f>
        <v>0.61872842602871136</v>
      </c>
      <c r="O15" s="32">
        <f>sheet!L51/sheet!L27</f>
        <v>0.38127218190285012</v>
      </c>
      <c r="P15" s="32">
        <f>sheet!L40/sheet!L51</f>
        <v>1.6227998144023164</v>
      </c>
      <c r="Q15" s="31">
        <f>Sheet1!L24/Sheet1!L26</f>
        <v>-1.0659130987829204</v>
      </c>
      <c r="R15" s="31">
        <f>ABS(Sheet2!L20/(Sheet1!L26+Sheet2!L30))</f>
        <v>0.49519716017934262</v>
      </c>
      <c r="S15" s="31">
        <f>sheet!L40/Sheet1!L43</f>
        <v>9.9275256293955252</v>
      </c>
      <c r="T15" s="31">
        <f>Sheet2!L20/sheet!L40</f>
        <v>0.14172692972803019</v>
      </c>
      <c r="V15" s="31">
        <f>ABS(Sheet1!L15/sheet!L15)</f>
        <v>3.2560651860849239</v>
      </c>
      <c r="W15" s="31">
        <f>Sheet1!L12/sheet!L14</f>
        <v>8.8737403623579372</v>
      </c>
      <c r="X15" s="31">
        <f>Sheet1!L12/sheet!L27</f>
        <v>1.2398362961891203</v>
      </c>
      <c r="Y15" s="31">
        <f>Sheet1!L12/(sheet!L18-sheet!L35)</f>
        <v>7.480565306219761</v>
      </c>
      <c r="AA15" s="17">
        <f>Sheet1!L43</f>
        <v>102.51900000000001</v>
      </c>
      <c r="AB15" s="17" t="str">
        <f>Sheet3!L17</f>
        <v>17.5x</v>
      </c>
      <c r="AC15" s="17" t="str">
        <f>Sheet3!L18</f>
        <v>28.9x</v>
      </c>
      <c r="AD15" s="17" t="str">
        <f>Sheet3!L20</f>
        <v>11.6x</v>
      </c>
      <c r="AE15" s="17" t="str">
        <f>Sheet3!L21</f>
        <v>1.4x</v>
      </c>
      <c r="AF15" s="17" t="str">
        <f>Sheet3!L22</f>
        <v>0.8x</v>
      </c>
      <c r="AG15" s="17" t="str">
        <f>Sheet3!L24</f>
        <v>-67.6x</v>
      </c>
      <c r="AH15" s="17" t="str">
        <f>Sheet3!L25</f>
        <v>1.8x</v>
      </c>
      <c r="AI15" s="17">
        <f>Sheet3!L31</f>
        <v>0</v>
      </c>
      <c r="AK15" s="17">
        <f>Sheet3!L29</f>
        <v>7.7</v>
      </c>
      <c r="AL15" s="17">
        <f>Sheet3!L30</f>
        <v>7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1.4520592555638701</v>
      </c>
      <c r="C16" s="34">
        <f>(sheet!M18-sheet!M15)/sheet!M35</f>
        <v>0.53353912031262984</v>
      </c>
      <c r="D16" s="34">
        <f>sheet!M12/sheet!M35</f>
        <v>5.6097738421884084E-2</v>
      </c>
      <c r="E16" s="34">
        <f>Sheet2!M20/sheet!M35</f>
        <v>0.41762804523156227</v>
      </c>
      <c r="F16" s="34">
        <f>sheet!M18/sheet!M35</f>
        <v>1.4520592555638701</v>
      </c>
      <c r="G16" s="29"/>
      <c r="H16" s="35">
        <f>Sheet1!M33/sheet!M51</f>
        <v>0.11596734984287604</v>
      </c>
      <c r="I16" s="35">
        <f>Sheet1!M33/Sheet1!M12</f>
        <v>3.7544534385323104E-2</v>
      </c>
      <c r="J16" s="35">
        <f>Sheet1!M12/sheet!M27</f>
        <v>1.2991944100838397</v>
      </c>
      <c r="K16" s="35">
        <f>Sheet1!M30/sheet!M27</f>
        <v>4.8777649202612287E-2</v>
      </c>
      <c r="L16" s="35">
        <f>Sheet1!M38</f>
        <v>2.02</v>
      </c>
      <c r="M16" s="29"/>
      <c r="N16" s="35">
        <f>sheet!M40/sheet!M27</f>
        <v>0.57938408062106228</v>
      </c>
      <c r="O16" s="35">
        <f>sheet!M51/sheet!M27</f>
        <v>0.42061536517563813</v>
      </c>
      <c r="P16" s="35">
        <f>sheet!M40/sheet!M51</f>
        <v>1.3774677023011903</v>
      </c>
      <c r="Q16" s="34">
        <f>Sheet1!M24/Sheet1!M26</f>
        <v>-5.7769615757184374</v>
      </c>
      <c r="R16" s="34">
        <f>ABS(Sheet2!M20/(Sheet1!M26+Sheet2!M30))</f>
        <v>0.50048575734552292</v>
      </c>
      <c r="S16" s="34">
        <f>sheet!M40/Sheet1!M43</f>
        <v>5.8708282558276652</v>
      </c>
      <c r="T16" s="34">
        <f>Sheet2!M20/sheet!M40</f>
        <v>0.23061669963536746</v>
      </c>
      <c r="U16" s="12"/>
      <c r="V16" s="34">
        <f>ABS(Sheet1!M15/sheet!M15)</f>
        <v>2.9635875366331104</v>
      </c>
      <c r="W16" s="34">
        <f>Sheet1!M12/sheet!M14</f>
        <v>9.7227655426983528</v>
      </c>
      <c r="X16" s="34">
        <f>Sheet1!M12/sheet!M27</f>
        <v>1.2991944100838397</v>
      </c>
      <c r="Y16" s="34">
        <f>Sheet1!M12/(sheet!M18-sheet!M35)</f>
        <v>8.9827874254709315</v>
      </c>
      <c r="Z16" s="12"/>
      <c r="AA16" s="36">
        <f>Sheet1!M43</f>
        <v>178.07300000000001</v>
      </c>
      <c r="AB16" s="36" t="str">
        <f>Sheet3!M17</f>
        <v>13.5x</v>
      </c>
      <c r="AC16" s="36" t="str">
        <f>Sheet3!M18</f>
        <v>16.6x</v>
      </c>
      <c r="AD16" s="36" t="str">
        <f>Sheet3!M20</f>
        <v>15.6x</v>
      </c>
      <c r="AE16" s="36" t="str">
        <f>Sheet3!M21</f>
        <v>2.0x</v>
      </c>
      <c r="AF16" s="36" t="str">
        <f>Sheet3!M22</f>
        <v>1.0x</v>
      </c>
      <c r="AG16" s="36" t="str">
        <f>Sheet3!M24</f>
        <v>23.3x</v>
      </c>
      <c r="AH16" s="36" t="str">
        <f>Sheet3!M25</f>
        <v>2.7x</v>
      </c>
      <c r="AI16" s="36">
        <f>Sheet3!M31</f>
        <v>0</v>
      </c>
      <c r="AK16" s="36">
        <f>Sheet3!M29</f>
        <v>8.1999999999999993</v>
      </c>
      <c r="AL16" s="36">
        <f>Sheet3!M30</f>
        <v>7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2023-04-25T13:31:09Z</dcterms:created>
  <dcterms:modified xsi:type="dcterms:W3CDTF">2023-05-06T23:48:43Z</dcterms:modified>
  <cp:category/>
  <dc:identifier/>
  <cp:version/>
</cp:coreProperties>
</file>