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Non-cyclicals/"/>
    </mc:Choice>
  </mc:AlternateContent>
  <xr:revisionPtr revIDLastSave="5" documentId="8_{27E4AB09-E8CB-4F49-9CF3-7D8490D5B5B6}" xr6:coauthVersionLast="47" xr6:coauthVersionMax="47" xr10:uidLastSave="{EE5F9EC0-6989-48AE-9E56-CA4ADCB849D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<sst xmlns="http://schemas.openxmlformats.org/spreadsheetml/2006/main" count="813" uniqueCount="544">
  <si>
    <t>Empire Company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</si>
  <si>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</si>
  <si>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</si>
  <si>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</si>
  <si>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</si>
  <si>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</si>
  <si>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</si>
  <si>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</si>
  <si>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</si>
  <si>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</si>
  <si>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</si>
  <si>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</si>
  <si>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</si>
  <si>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</si>
  <si>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</si>
  <si>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2013-05-04</t>
  </si>
  <si>
    <t>2014-05-03</t>
  </si>
  <si>
    <t>2015-05-02</t>
  </si>
  <si>
    <t>2016-05-07</t>
  </si>
  <si>
    <t>2017-05-06</t>
  </si>
  <si>
    <t>2018-05-05</t>
  </si>
  <si>
    <t>2019-05-04</t>
  </si>
  <si>
    <t>2020-05-02</t>
  </si>
  <si>
    <t>2021-05-01</t>
  </si>
  <si>
    <t>2022-05-07</t>
  </si>
  <si>
    <t>Cash And Equivalents</t>
  </si>
  <si>
    <t>1,008.4</t>
  </si>
  <si>
    <t>Short Term Investments</t>
  </si>
  <si>
    <t/>
  </si>
  <si>
    <t>Accounts Receivable, Net</t>
  </si>
  <si>
    <t>Inventory</t>
  </si>
  <si>
    <t>1,310.2</t>
  </si>
  <si>
    <t>1,260.6</t>
  </si>
  <si>
    <t>1,287.3</t>
  </si>
  <si>
    <t>1,322.2</t>
  </si>
  <si>
    <t>1,251.6</t>
  </si>
  <si>
    <t>1,441.8</t>
  </si>
  <si>
    <t>1,489.4</t>
  </si>
  <si>
    <t>1,500.1</t>
  </si>
  <si>
    <t>1,591.5</t>
  </si>
  <si>
    <t>Prepaid Expenses</t>
  </si>
  <si>
    <t>Other Current Assets</t>
  </si>
  <si>
    <t>Total Current Assets</t>
  </si>
  <si>
    <t>1,960.4</t>
  </si>
  <si>
    <t>2,592.7</t>
  </si>
  <si>
    <t>2,268.2</t>
  </si>
  <si>
    <t>2,604.1</t>
  </si>
  <si>
    <t>2,166.5</t>
  </si>
  <si>
    <t>2,496</t>
  </si>
  <si>
    <t>2,639.5</t>
  </si>
  <si>
    <t>3,255.5</t>
  </si>
  <si>
    <t>3,193.5</t>
  </si>
  <si>
    <t>3,212.7</t>
  </si>
  <si>
    <t>Property Plant And Equipment, Net</t>
  </si>
  <si>
    <t>2,703</t>
  </si>
  <si>
    <t>3,685.6</t>
  </si>
  <si>
    <t>3,500.4</t>
  </si>
  <si>
    <t>3,144.7</t>
  </si>
  <si>
    <t>3,033.3</t>
  </si>
  <si>
    <t>2,787.3</t>
  </si>
  <si>
    <t>2,911.5</t>
  </si>
  <si>
    <t>6,916.9</t>
  </si>
  <si>
    <t>7,656.5</t>
  </si>
  <si>
    <t>8,158.9</t>
  </si>
  <si>
    <t>Real Estate Owned</t>
  </si>
  <si>
    <t>Capitalized / Purchased Software</t>
  </si>
  <si>
    <t>Long-term Investments</t>
  </si>
  <si>
    <t>Goodwill</t>
  </si>
  <si>
    <t>1,310.4</t>
  </si>
  <si>
    <t>4,069.7</t>
  </si>
  <si>
    <t>3,799.2</t>
  </si>
  <si>
    <t>1,003.4</t>
  </si>
  <si>
    <t>1,001.9</t>
  </si>
  <si>
    <t>1,571.5</t>
  </si>
  <si>
    <t>1,573.7</t>
  </si>
  <si>
    <t>1,577.8</t>
  </si>
  <si>
    <t>2,059</t>
  </si>
  <si>
    <t>Other Intangibles</t>
  </si>
  <si>
    <t>1,062</t>
  </si>
  <si>
    <t>1,338.5</t>
  </si>
  <si>
    <t>Other Long-term Assets</t>
  </si>
  <si>
    <t>1,161.2</t>
  </si>
  <si>
    <t>Total Assets</t>
  </si>
  <si>
    <t>7,140.4</t>
  </si>
  <si>
    <t>12,243.7</t>
  </si>
  <si>
    <t>11,460.7</t>
  </si>
  <si>
    <t>9,138.5</t>
  </si>
  <si>
    <t>8,695.5</t>
  </si>
  <si>
    <t>8,662</t>
  </si>
  <si>
    <t>9,602.4</t>
  </si>
  <si>
    <t>14,632.9</t>
  </si>
  <si>
    <t>15,173.9</t>
  </si>
  <si>
    <t>16,593.6</t>
  </si>
  <si>
    <t>Accounts Payable</t>
  </si>
  <si>
    <t>1,765.8</t>
  </si>
  <si>
    <t>2,244.9</t>
  </si>
  <si>
    <t>2,264.9</t>
  </si>
  <si>
    <t>2,173.1</t>
  </si>
  <si>
    <t>2,230.2</t>
  </si>
  <si>
    <t>2,253.8</t>
  </si>
  <si>
    <t>2,496.4</t>
  </si>
  <si>
    <t>2,951.9</t>
  </si>
  <si>
    <t>2,874.1</t>
  </si>
  <si>
    <t>2,988.9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</si>
  <si>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</si>
  <si>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</si>
  <si>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</si>
  <si>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</si>
  <si>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</si>
  <si>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</si>
  <si>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1,925.2</t>
  </si>
  <si>
    <t>2,566.3</t>
  </si>
  <si>
    <t>2,481.8</t>
  </si>
  <si>
    <t>2,719.6</t>
  </si>
  <si>
    <t>2,490.7</t>
  </si>
  <si>
    <t>2,962.3</t>
  </si>
  <si>
    <t>2,681.3</t>
  </si>
  <si>
    <t>4,060</t>
  </si>
  <si>
    <t>3,488.2</t>
  </si>
  <si>
    <t>4,239.7</t>
  </si>
  <si>
    <t>Long-term Debt</t>
  </si>
  <si>
    <t>3,282.1</t>
  </si>
  <si>
    <t>2,017</t>
  </si>
  <si>
    <t>1,736.8</t>
  </si>
  <si>
    <t>1,139.5</t>
  </si>
  <si>
    <t>1,955.3</t>
  </si>
  <si>
    <t>1,105.2</t>
  </si>
  <si>
    <t>1,178.8</t>
  </si>
  <si>
    <t>Capital Leases</t>
  </si>
  <si>
    <t>4,800</t>
  </si>
  <si>
    <t>5,417.6</t>
  </si>
  <si>
    <t>5,775.9</t>
  </si>
  <si>
    <t>Other Non-current Liabilities</t>
  </si>
  <si>
    <t>Total Liabilities</t>
  </si>
  <si>
    <t>3,384.3</t>
  </si>
  <si>
    <t>6,502.2</t>
  </si>
  <si>
    <t>5,423.8</t>
  </si>
  <si>
    <t>5,455.5</t>
  </si>
  <si>
    <t>4,992.8</t>
  </si>
  <si>
    <t>4,892.2</t>
  </si>
  <si>
    <t>5,519.4</t>
  </si>
  <si>
    <t>10,619</t>
  </si>
  <si>
    <t>10,675.9</t>
  </si>
  <si>
    <t>11,459.7</t>
  </si>
  <si>
    <t>Common Stock</t>
  </si>
  <si>
    <t>2,108.6</t>
  </si>
  <si>
    <t>2,109.4</t>
  </si>
  <si>
    <t>2,045.1</t>
  </si>
  <si>
    <t>2,034.4</t>
  </si>
  <si>
    <t>2,045.5</t>
  </si>
  <si>
    <t>2,047.9</t>
  </si>
  <si>
    <t>2,016.4</t>
  </si>
  <si>
    <t>1,970.7</t>
  </si>
  <si>
    <t>2,026.9</t>
  </si>
  <si>
    <t>Additional Paid In Capital</t>
  </si>
  <si>
    <t>Retained Earnings</t>
  </si>
  <si>
    <t>3,406.9</t>
  </si>
  <si>
    <t>3,585.9</t>
  </si>
  <si>
    <t>3,859.9</t>
  </si>
  <si>
    <t>1,546.4</t>
  </si>
  <si>
    <t>1,572.8</t>
  </si>
  <si>
    <t>1,627.9</t>
  </si>
  <si>
    <t>1,920.8</t>
  </si>
  <si>
    <t>1,872.1</t>
  </si>
  <si>
    <t>2,363.1</t>
  </si>
  <si>
    <t>2,914.2</t>
  </si>
  <si>
    <t>Treasury Stock</t>
  </si>
  <si>
    <t>Other Common Equity Adj</t>
  </si>
  <si>
    <t>Common Equity</t>
  </si>
  <si>
    <t>3,724.8</t>
  </si>
  <si>
    <t>5,700.5</t>
  </si>
  <si>
    <t>5,983.8</t>
  </si>
  <si>
    <t>3,623.9</t>
  </si>
  <si>
    <t>3,644.2</t>
  </si>
  <si>
    <t>3,702.8</t>
  </si>
  <si>
    <t>4,003.3</t>
  </si>
  <si>
    <t>3,924.6</t>
  </si>
  <si>
    <t>4,372.7</t>
  </si>
  <si>
    <t>4,991.5</t>
  </si>
  <si>
    <t>Total Preferred Equity</t>
  </si>
  <si>
    <t>Minority Interest, Total</t>
  </si>
  <si>
    <t>Other Equity</t>
  </si>
  <si>
    <t>Total Equity</t>
  </si>
  <si>
    <t>3,756.1</t>
  </si>
  <si>
    <t>5,741.5</t>
  </si>
  <si>
    <t>6,036.9</t>
  </si>
  <si>
    <t>3,683</t>
  </si>
  <si>
    <t>3,702.7</t>
  </si>
  <si>
    <t>3,769.8</t>
  </si>
  <si>
    <t>4,083</t>
  </si>
  <si>
    <t>4,013.9</t>
  </si>
  <si>
    <t>4,498</t>
  </si>
  <si>
    <t>5,133.9</t>
  </si>
  <si>
    <t>Total Liabilities And Equity</t>
  </si>
  <si>
    <t>Cash And Short Term Investments</t>
  </si>
  <si>
    <t>Total Debt</t>
  </si>
  <si>
    <t>3,500.1</t>
  </si>
  <si>
    <t>2,284.1</t>
  </si>
  <si>
    <t>2,367.4</t>
  </si>
  <si>
    <t>1,870.8</t>
  </si>
  <si>
    <t>1,666.9</t>
  </si>
  <si>
    <t>2,020.9</t>
  </si>
  <si>
    <t>6,941.4</t>
  </si>
  <si>
    <t>7,133.4</t>
  </si>
  <si>
    <t>7,462.1</t>
  </si>
  <si>
    <t>Income Statement</t>
  </si>
  <si>
    <t>Revenue</t>
  </si>
  <si>
    <t>17,472.6</t>
  </si>
  <si>
    <t>21,049.3</t>
  </si>
  <si>
    <t>24,046</t>
  </si>
  <si>
    <t>24,733.6</t>
  </si>
  <si>
    <t>23,908.9</t>
  </si>
  <si>
    <t>24,312.8</t>
  </si>
  <si>
    <t>25,249.3</t>
  </si>
  <si>
    <t>26,677.5</t>
  </si>
  <si>
    <t>28,335.6</t>
  </si>
  <si>
    <t>30,272.2</t>
  </si>
  <si>
    <t>Revenue Growth (YoY)</t>
  </si>
  <si>
    <t>7.1%</t>
  </si>
  <si>
    <t>20.5%</t>
  </si>
  <si>
    <t>14.2%</t>
  </si>
  <si>
    <t>2.9%</t>
  </si>
  <si>
    <t>-3.3%</t>
  </si>
  <si>
    <t>1.7%</t>
  </si>
  <si>
    <t>3.9%</t>
  </si>
  <si>
    <t>5.7%</t>
  </si>
  <si>
    <t>6.2%</t>
  </si>
  <si>
    <t>6.8%</t>
  </si>
  <si>
    <t>Cost of Revenues</t>
  </si>
  <si>
    <t>-13,326.3</t>
  </si>
  <si>
    <t>-15,924.2</t>
  </si>
  <si>
    <t>-17,936.2</t>
  </si>
  <si>
    <t>-18,661.2</t>
  </si>
  <si>
    <t>-18,099</t>
  </si>
  <si>
    <t>-18,314.1</t>
  </si>
  <si>
    <t>-19,058.4</t>
  </si>
  <si>
    <t>-19,954.9</t>
  </si>
  <si>
    <t>-21,069</t>
  </si>
  <si>
    <t>-22,502.7</t>
  </si>
  <si>
    <t>Gross Profit</t>
  </si>
  <si>
    <t>4,146.3</t>
  </si>
  <si>
    <t>5,125.1</t>
  </si>
  <si>
    <t>6,109.8</t>
  </si>
  <si>
    <t>6,072.4</t>
  </si>
  <si>
    <t>5,809.9</t>
  </si>
  <si>
    <t>5,998.7</t>
  </si>
  <si>
    <t>6,190.9</t>
  </si>
  <si>
    <t>6,722.6</t>
  </si>
  <si>
    <t>7,266.6</t>
  </si>
  <si>
    <t>7,769.5</t>
  </si>
  <si>
    <t>Gross Profit Margin</t>
  </si>
  <si>
    <t>23.7%</t>
  </si>
  <si>
    <t>24.3%</t>
  </si>
  <si>
    <t>25.4%</t>
  </si>
  <si>
    <t>24.6%</t>
  </si>
  <si>
    <t>24.7%</t>
  </si>
  <si>
    <t>24.5%</t>
  </si>
  <si>
    <t>25.2%</t>
  </si>
  <si>
    <t>25.6%</t>
  </si>
  <si>
    <t>25.7%</t>
  </si>
  <si>
    <t>R&amp;D Expenses</t>
  </si>
  <si>
    <t>Selling, General &amp; Admin Expenses</t>
  </si>
  <si>
    <t>-3,597.2</t>
  </si>
  <si>
    <t>-4,519.7</t>
  </si>
  <si>
    <t>-5,415.8</t>
  </si>
  <si>
    <t>-5,436</t>
  </si>
  <si>
    <t>-5,483.1</t>
  </si>
  <si>
    <t>-5,691.5</t>
  </si>
  <si>
    <t>-5,630.8</t>
  </si>
  <si>
    <t>-5,669.5</t>
  </si>
  <si>
    <t>-6,010.7</t>
  </si>
  <si>
    <t>-6,461.6</t>
  </si>
  <si>
    <t>Other Inc / (Exp)</t>
  </si>
  <si>
    <t>-3,073.6</t>
  </si>
  <si>
    <t>Operating Expenses</t>
  </si>
  <si>
    <t>-3,581.9</t>
  </si>
  <si>
    <t>-4,809.4</t>
  </si>
  <si>
    <t>-5,388.4</t>
  </si>
  <si>
    <t>-8,517.1</t>
  </si>
  <si>
    <t>-5,493.4</t>
  </si>
  <si>
    <t>-5,667.9</t>
  </si>
  <si>
    <t>-5,552</t>
  </si>
  <si>
    <t>-5,618.6</t>
  </si>
  <si>
    <t>-5,973.2</t>
  </si>
  <si>
    <t>-6,412.1</t>
  </si>
  <si>
    <t>Operating Income</t>
  </si>
  <si>
    <t>-2,444.7</t>
  </si>
  <si>
    <t>1,104</t>
  </si>
  <si>
    <t>1,293.4</t>
  </si>
  <si>
    <t>1,357.4</t>
  </si>
  <si>
    <t>Net Interest Expenses</t>
  </si>
  <si>
    <t>EBT, Incl. Unusual Items</t>
  </si>
  <si>
    <t>-2,555.9</t>
  </si>
  <si>
    <t>1,030.1</t>
  </si>
  <si>
    <t>1,081.6</t>
  </si>
  <si>
    <t>Earnings of Discontinued Ops.</t>
  </si>
  <si>
    <t>Income Tax Expense</t>
  </si>
  <si>
    <t>Net Income to Company</t>
  </si>
  <si>
    <t>-2,114.6</t>
  </si>
  <si>
    <t>Minority Interest in Earnings</t>
  </si>
  <si>
    <t>Net Income to Stockholders</t>
  </si>
  <si>
    <t>-2,131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</si>
  <si>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</si>
  <si>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</si>
  <si>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</si>
  <si>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</si>
  <si>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</si>
  <si>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</si>
  <si>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</si>
  <si>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1,133.2</t>
  </si>
  <si>
    <t>1,060.8</t>
  </si>
  <si>
    <t>1,426.8</t>
  </si>
  <si>
    <t>1,652.4</t>
  </si>
  <si>
    <t>1,797.5</t>
  </si>
  <si>
    <t>EBIT</t>
  </si>
  <si>
    <t>1,053.1</t>
  </si>
  <si>
    <t>1,255.9</t>
  </si>
  <si>
    <t>1,354.9</t>
  </si>
  <si>
    <t>Revenue (Reported)</t>
  </si>
  <si>
    <t>Operating Income (Reported)</t>
  </si>
  <si>
    <t>-2,418.5</t>
  </si>
  <si>
    <t>1,111.8</t>
  </si>
  <si>
    <t>1,299.5</t>
  </si>
  <si>
    <t>1,363.7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</si>
  <si>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</si>
  <si>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</si>
  <si>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</si>
  <si>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</si>
  <si>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</si>
  <si>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</si>
  <si>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</si>
  <si>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</si>
  <si>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</si>
  <si>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2,667.3</t>
  </si>
  <si>
    <t>Cash from Operations</t>
  </si>
  <si>
    <t>1,158.1</t>
  </si>
  <si>
    <t>2,089.4</t>
  </si>
  <si>
    <t>1,859.6</t>
  </si>
  <si>
    <t>2,107.1</t>
  </si>
  <si>
    <t>Capital Expenditures</t>
  </si>
  <si>
    <t>Cash Acquisitions</t>
  </si>
  <si>
    <t>-5,825</t>
  </si>
  <si>
    <t>Other Investing Activities</t>
  </si>
  <si>
    <t>1,522.5</t>
  </si>
  <si>
    <t>Cash from Investing</t>
  </si>
  <si>
    <t>-4,865.6</t>
  </si>
  <si>
    <t>-1,094</t>
  </si>
  <si>
    <t>Dividends Paid (Ex Special Dividends)</t>
  </si>
  <si>
    <t>Special Dividend Paid</t>
  </si>
  <si>
    <t>Long-Term Debt Issued</t>
  </si>
  <si>
    <t>3,337.6</t>
  </si>
  <si>
    <t>Long-Term Debt Repaid</t>
  </si>
  <si>
    <t>-1,635.5</t>
  </si>
  <si>
    <t>Repurchase of Common Stock</t>
  </si>
  <si>
    <t>Other Financing Activities</t>
  </si>
  <si>
    <t>1,598.7</t>
  </si>
  <si>
    <t>Cash from Financing</t>
  </si>
  <si>
    <t>4,054.4</t>
  </si>
  <si>
    <t>-1,451.3</t>
  </si>
  <si>
    <t>-1,258</t>
  </si>
  <si>
    <t>-1,475.2</t>
  </si>
  <si>
    <t>-1,293.9</t>
  </si>
  <si>
    <t>Beginning Cash (CF)</t>
  </si>
  <si>
    <t>Foreign Exchange Rate Adjustments</t>
  </si>
  <si>
    <t>Additions / Reductions</t>
  </si>
  <si>
    <t>Ending Cash (CF)</t>
  </si>
  <si>
    <t>Levered Free Cash Flow</t>
  </si>
  <si>
    <t>1,540.6</t>
  </si>
  <si>
    <t>1,293.3</t>
  </si>
  <si>
    <t>1,474.1</t>
  </si>
  <si>
    <t>Cash Interest Paid</t>
  </si>
  <si>
    <t>Valuation Ratios</t>
  </si>
  <si>
    <t>Price Close (Split Adjusted)</t>
  </si>
  <si>
    <t>Market Cap</t>
  </si>
  <si>
    <t>4,654.473</t>
  </si>
  <si>
    <t>6,399.869</t>
  </si>
  <si>
    <t>8,048.593</t>
  </si>
  <si>
    <t>5,664.444</t>
  </si>
  <si>
    <t>5,701.779</t>
  </si>
  <si>
    <t>6,738.266</t>
  </si>
  <si>
    <t>8,091.332</t>
  </si>
  <si>
    <t>8,264.424</t>
  </si>
  <si>
    <t>10,305.396</t>
  </si>
  <si>
    <t>10,881.813</t>
  </si>
  <si>
    <t>Total Enterprise Value (TEV)</t>
  </si>
  <si>
    <t>5,314.773</t>
  </si>
  <si>
    <t>10,049.069</t>
  </si>
  <si>
    <t>10,576.993</t>
  </si>
  <si>
    <t>7,815.444</t>
  </si>
  <si>
    <t>7,512.879</t>
  </si>
  <si>
    <t>8,123.666</t>
  </si>
  <si>
    <t>9,788.732</t>
  </si>
  <si>
    <t>14,677.424</t>
  </si>
  <si>
    <t>16,697.296</t>
  </si>
  <si>
    <t>17,648.013</t>
  </si>
  <si>
    <t>Enterprise Value (EV)</t>
  </si>
  <si>
    <t>4,867.673</t>
  </si>
  <si>
    <t>9,462.869</t>
  </si>
  <si>
    <t>9,983.893</t>
  </si>
  <si>
    <t>7,203.744</t>
  </si>
  <si>
    <t>6,834.779</t>
  </si>
  <si>
    <t>7,522.366</t>
  </si>
  <si>
    <t>9,215.132</t>
  </si>
  <si>
    <t>14,099.924</t>
  </si>
  <si>
    <t>16,128.496</t>
  </si>
  <si>
    <t>17,049.113</t>
  </si>
  <si>
    <t>EV/EBITDA</t>
  </si>
  <si>
    <t>5.4x</t>
  </si>
  <si>
    <t>10.6x</t>
  </si>
  <si>
    <t>7.9x</t>
  </si>
  <si>
    <t>7.1x</t>
  </si>
  <si>
    <t>8.6x</t>
  </si>
  <si>
    <t>8.7x</t>
  </si>
  <si>
    <t>13.8x</t>
  </si>
  <si>
    <t>9.1x</t>
  </si>
  <si>
    <t>9.6x</t>
  </si>
  <si>
    <t>EV / EBIT</t>
  </si>
  <si>
    <t>8.9x</t>
  </si>
  <si>
    <t>17.9x</t>
  </si>
  <si>
    <t>12.2x</t>
  </si>
  <si>
    <t>12.4x</t>
  </si>
  <si>
    <t>17.1x</t>
  </si>
  <si>
    <t>15.7x</t>
  </si>
  <si>
    <t>30.5x</t>
  </si>
  <si>
    <t>15.3x</t>
  </si>
  <si>
    <t>12.7x</t>
  </si>
  <si>
    <t>13.1x</t>
  </si>
  <si>
    <t>EV / LTM EBITDA - CAPEX</t>
  </si>
  <si>
    <t>15.1x</t>
  </si>
  <si>
    <t>26.6x</t>
  </si>
  <si>
    <t>16.3x</t>
  </si>
  <si>
    <t>26.9x</t>
  </si>
  <si>
    <t>12.3x</t>
  </si>
  <si>
    <t>23.0x</t>
  </si>
  <si>
    <t>14.9x</t>
  </si>
  <si>
    <t>14.7x</t>
  </si>
  <si>
    <t>EV / Free Cash Flow</t>
  </si>
  <si>
    <t>NA</t>
  </si>
  <si>
    <t>-24.5x</t>
  </si>
  <si>
    <t>12.6x</t>
  </si>
  <si>
    <t>47.3x</t>
  </si>
  <si>
    <t>14.4x</t>
  </si>
  <si>
    <t>31.8x</t>
  </si>
  <si>
    <t>23.4x</t>
  </si>
  <si>
    <t>16.0x</t>
  </si>
  <si>
    <t>17.5x</t>
  </si>
  <si>
    <t>EV / Invested Capital</t>
  </si>
  <si>
    <t>1.1x</t>
  </si>
  <si>
    <t>1.0x</t>
  </si>
  <si>
    <t>1.2x</t>
  </si>
  <si>
    <t>1.3x</t>
  </si>
  <si>
    <t>1.5x</t>
  </si>
  <si>
    <t>1.6x</t>
  </si>
  <si>
    <t>1.4x</t>
  </si>
  <si>
    <t>EV / Revenue</t>
  </si>
  <si>
    <t>0.3x</t>
  </si>
  <si>
    <t>0.5x</t>
  </si>
  <si>
    <t>0.4x</t>
  </si>
  <si>
    <t>0.6x</t>
  </si>
  <si>
    <t>P/E Ratio</t>
  </si>
  <si>
    <t>12.9x</t>
  </si>
  <si>
    <t>25.4x</t>
  </si>
  <si>
    <t>22.0x</t>
  </si>
  <si>
    <t>-5.0x</t>
  </si>
  <si>
    <t>-7.0x</t>
  </si>
  <si>
    <t>57.1x</t>
  </si>
  <si>
    <t>24.1x</t>
  </si>
  <si>
    <t>14.6x</t>
  </si>
  <si>
    <t>Price/Book</t>
  </si>
  <si>
    <t>1.8x</t>
  </si>
  <si>
    <t>2.1x</t>
  </si>
  <si>
    <t>2.2x</t>
  </si>
  <si>
    <t>2.4x</t>
  </si>
  <si>
    <t>2.3x</t>
  </si>
  <si>
    <t>Price / Operating Cash Flow</t>
  </si>
  <si>
    <t>5.1x</t>
  </si>
  <si>
    <t>10.9x</t>
  </si>
  <si>
    <t>6.0x</t>
  </si>
  <si>
    <t>6.2x</t>
  </si>
  <si>
    <t>8.5x</t>
  </si>
  <si>
    <t>9.8x</t>
  </si>
  <si>
    <t>5.2x</t>
  </si>
  <si>
    <t>4.7x</t>
  </si>
  <si>
    <t>4.9x</t>
  </si>
  <si>
    <t>Price / LTM Sales</t>
  </si>
  <si>
    <t>0.2x</t>
  </si>
  <si>
    <t>Altman Z-Score</t>
  </si>
  <si>
    <t>Piotroski Score</t>
  </si>
  <si>
    <t>Dividend Per Share</t>
  </si>
  <si>
    <t>Dividend Yield</t>
  </si>
  <si>
    <t>0.0%</t>
  </si>
  <si>
    <t>1.3%</t>
  </si>
  <si>
    <t>1.4%</t>
  </si>
  <si>
    <t>2.2%</t>
  </si>
  <si>
    <t>2.1%</t>
  </si>
  <si>
    <t>1.8%</t>
  </si>
  <si>
    <t>1.6%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</si>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</sst>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B3B906C-4C5B-150A-E3C0-700472AD7B6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455.2</v>
      </c>
      <c r="E12" s="3">
        <v>429.3</v>
      </c>
      <c r="F12" s="3">
        <v>295.89999999999998</v>
      </c>
      <c r="G12" s="3">
        <v>264.7</v>
      </c>
      <c r="H12" s="3">
        <v>207.3</v>
      </c>
      <c r="I12" s="3">
        <v>627.9</v>
      </c>
      <c r="J12" s="3">
        <v>553.29999999999995</v>
      </c>
      <c r="K12" s="3" t="s">
        <v>26</v>
      </c>
      <c r="L12" s="3">
        <v>890.5</v>
      </c>
      <c r="M12" s="3">
        <v>812.3</v>
      </c>
    </row>
    <row r="13" spans="3:13" ht="12.75" x14ac:dyDescent="0.2">
      <c r="C13" s="3" t="s">
        <v>27</v>
      </c>
      <c r="D13" s="3">
        <v>14.5</v>
      </c>
      <c r="E13" s="3" t="s">
        <v>28</v>
      </c>
      <c r="F13" s="3" t="s">
        <v>28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28</v>
      </c>
      <c r="L13" s="3" t="s">
        <v>28</v>
      </c>
      <c r="M13" s="3" t="s">
        <v>28</v>
      </c>
    </row>
    <row r="14" spans="3:13" ht="12.75" x14ac:dyDescent="0.2">
      <c r="C14" s="3" t="s">
        <v>29</v>
      </c>
      <c r="D14" s="3">
        <v>381.7</v>
      </c>
      <c r="E14" s="3">
        <v>459.3</v>
      </c>
      <c r="F14" s="3">
        <v>499.7</v>
      </c>
      <c r="G14" s="3">
        <v>489.4</v>
      </c>
      <c r="H14" s="3">
        <v>413.6</v>
      </c>
      <c r="I14" s="3">
        <v>433.2</v>
      </c>
      <c r="J14" s="3">
        <v>444.2</v>
      </c>
      <c r="K14" s="3">
        <v>603.70000000000005</v>
      </c>
      <c r="L14" s="3">
        <v>638</v>
      </c>
      <c r="M14" s="3">
        <v>632.6</v>
      </c>
    </row>
    <row r="15" spans="3:13" ht="12.75" x14ac:dyDescent="0.2">
      <c r="C15" s="3" t="s">
        <v>30</v>
      </c>
      <c r="D15" s="3">
        <v>900.8</v>
      </c>
      <c r="E15" s="3" t="s">
        <v>31</v>
      </c>
      <c r="F15" s="3" t="s">
        <v>32</v>
      </c>
      <c r="G15" s="3" t="s">
        <v>33</v>
      </c>
      <c r="H15" s="3" t="s">
        <v>34</v>
      </c>
      <c r="I15" s="3" t="s">
        <v>35</v>
      </c>
      <c r="J15" s="3" t="s">
        <v>36</v>
      </c>
      <c r="K15" s="3" t="s">
        <v>37</v>
      </c>
      <c r="L15" s="3" t="s">
        <v>38</v>
      </c>
      <c r="M15" s="3" t="s">
        <v>39</v>
      </c>
    </row>
    <row r="16" spans="3:13" ht="12.75" x14ac:dyDescent="0.2">
      <c r="C16" s="3" t="s">
        <v>40</v>
      </c>
      <c r="D16" s="3">
        <v>86.2</v>
      </c>
      <c r="E16" s="3">
        <v>113.7</v>
      </c>
      <c r="F16" s="3">
        <v>120.5</v>
      </c>
      <c r="G16" s="3">
        <v>117.3</v>
      </c>
      <c r="H16" s="3">
        <v>117.5</v>
      </c>
      <c r="I16" s="3">
        <v>126.8</v>
      </c>
      <c r="J16" s="3">
        <v>134.1</v>
      </c>
      <c r="K16" s="3">
        <v>113.1</v>
      </c>
      <c r="L16" s="3">
        <v>101</v>
      </c>
      <c r="M16" s="3">
        <v>127.6</v>
      </c>
    </row>
    <row r="17" spans="3:13" ht="12.75" x14ac:dyDescent="0.2">
      <c r="C17" s="3" t="s">
        <v>41</v>
      </c>
      <c r="D17" s="3">
        <v>122</v>
      </c>
      <c r="E17" s="3">
        <v>280.2</v>
      </c>
      <c r="F17" s="3">
        <v>91.5</v>
      </c>
      <c r="G17" s="3">
        <v>445.4</v>
      </c>
      <c r="H17" s="3">
        <v>105.9</v>
      </c>
      <c r="I17" s="3">
        <v>56.5</v>
      </c>
      <c r="J17" s="3">
        <v>66.099999999999994</v>
      </c>
      <c r="K17" s="3">
        <v>40.9</v>
      </c>
      <c r="L17" s="3">
        <v>63.9</v>
      </c>
      <c r="M17" s="3">
        <v>48.7</v>
      </c>
    </row>
    <row r="18" spans="3:13" ht="12.75" x14ac:dyDescent="0.2">
      <c r="C18" s="3" t="s">
        <v>42</v>
      </c>
      <c r="D18" s="3" t="s">
        <v>43</v>
      </c>
      <c r="E18" s="3" t="s">
        <v>44</v>
      </c>
      <c r="F18" s="3" t="s">
        <v>45</v>
      </c>
      <c r="G18" s="3" t="s">
        <v>46</v>
      </c>
      <c r="H18" s="3" t="s">
        <v>47</v>
      </c>
      <c r="I18" s="3" t="s">
        <v>48</v>
      </c>
      <c r="J18" s="3" t="s">
        <v>49</v>
      </c>
      <c r="K18" s="3" t="s">
        <v>50</v>
      </c>
      <c r="L18" s="3" t="s">
        <v>51</v>
      </c>
      <c r="M18" s="3" t="s">
        <v>52</v>
      </c>
    </row>
    <row r="19" spans="3:13" ht="12.75" x14ac:dyDescent="0.2"/>
    <row r="20" spans="3:13" ht="12.75" x14ac:dyDescent="0.2">
      <c r="C20" s="3" t="s">
        <v>53</v>
      </c>
      <c r="D20" s="3" t="s">
        <v>54</v>
      </c>
      <c r="E20" s="3" t="s">
        <v>55</v>
      </c>
      <c r="F20" s="3" t="s">
        <v>56</v>
      </c>
      <c r="G20" s="3" t="s">
        <v>57</v>
      </c>
      <c r="H20" s="3" t="s">
        <v>58</v>
      </c>
      <c r="I20" s="3" t="s">
        <v>59</v>
      </c>
      <c r="J20" s="3" t="s">
        <v>60</v>
      </c>
      <c r="K20" s="3" t="s">
        <v>61</v>
      </c>
      <c r="L20" s="3" t="s">
        <v>62</v>
      </c>
      <c r="M20" s="3" t="s">
        <v>63</v>
      </c>
    </row>
    <row r="21" spans="3:13" ht="12.75" x14ac:dyDescent="0.2">
      <c r="C21" s="3" t="s">
        <v>64</v>
      </c>
      <c r="D21" s="3" t="s">
        <v>28</v>
      </c>
      <c r="E21" s="3" t="s">
        <v>28</v>
      </c>
      <c r="F21" s="3" t="s">
        <v>28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28</v>
      </c>
      <c r="L21" s="3" t="s">
        <v>28</v>
      </c>
      <c r="M21" s="3" t="s">
        <v>28</v>
      </c>
    </row>
    <row r="22" spans="3:13" ht="12.75" x14ac:dyDescent="0.2">
      <c r="C22" s="3" t="s">
        <v>65</v>
      </c>
      <c r="D22" s="3">
        <v>97.5</v>
      </c>
      <c r="E22" s="3">
        <v>141.80000000000001</v>
      </c>
      <c r="F22" s="3">
        <v>138.4</v>
      </c>
      <c r="G22" s="3">
        <v>130</v>
      </c>
      <c r="H22" s="3">
        <v>131.4</v>
      </c>
      <c r="I22" s="3">
        <v>126.3</v>
      </c>
      <c r="J22" s="3">
        <v>93.2</v>
      </c>
      <c r="K22" s="3">
        <v>137.4</v>
      </c>
      <c r="L22" s="3">
        <v>195.5</v>
      </c>
      <c r="M22" s="3">
        <v>312</v>
      </c>
    </row>
    <row r="23" spans="3:13" ht="12.75" x14ac:dyDescent="0.2">
      <c r="C23" s="3" t="s">
        <v>66</v>
      </c>
      <c r="D23" s="3">
        <v>457.4</v>
      </c>
      <c r="E23" s="3">
        <v>579</v>
      </c>
      <c r="F23" s="3">
        <v>602.9</v>
      </c>
      <c r="G23" s="3">
        <v>599.6</v>
      </c>
      <c r="H23" s="3">
        <v>673.5</v>
      </c>
      <c r="I23" s="3">
        <v>571.79999999999995</v>
      </c>
      <c r="J23" s="3">
        <v>597.6</v>
      </c>
      <c r="K23" s="3">
        <v>619.4</v>
      </c>
      <c r="L23" s="3">
        <v>577.70000000000005</v>
      </c>
      <c r="M23" s="3">
        <v>684.8</v>
      </c>
    </row>
    <row r="24" spans="3:13" ht="12.75" x14ac:dyDescent="0.2">
      <c r="C24" s="3" t="s">
        <v>67</v>
      </c>
      <c r="D24" s="3" t="s">
        <v>68</v>
      </c>
      <c r="E24" s="3" t="s">
        <v>69</v>
      </c>
      <c r="F24" s="3" t="s">
        <v>70</v>
      </c>
      <c r="G24" s="3">
        <v>998.7</v>
      </c>
      <c r="H24" s="3" t="s">
        <v>71</v>
      </c>
      <c r="I24" s="3" t="s">
        <v>72</v>
      </c>
      <c r="J24" s="3" t="s">
        <v>73</v>
      </c>
      <c r="K24" s="3" t="s">
        <v>74</v>
      </c>
      <c r="L24" s="3" t="s">
        <v>75</v>
      </c>
      <c r="M24" s="3" t="s">
        <v>76</v>
      </c>
    </row>
    <row r="25" spans="3:13" ht="12.75" x14ac:dyDescent="0.2">
      <c r="C25" s="3" t="s">
        <v>77</v>
      </c>
      <c r="D25" s="3">
        <v>490.5</v>
      </c>
      <c r="E25" s="3">
        <v>993.6</v>
      </c>
      <c r="F25" s="3">
        <v>938</v>
      </c>
      <c r="G25" s="3">
        <v>911.5</v>
      </c>
      <c r="H25" s="3">
        <v>880.5</v>
      </c>
      <c r="I25" s="3">
        <v>842</v>
      </c>
      <c r="J25" s="3" t="s">
        <v>78</v>
      </c>
      <c r="K25" s="3">
        <v>968.8</v>
      </c>
      <c r="L25" s="3">
        <v>976</v>
      </c>
      <c r="M25" s="3" t="s">
        <v>79</v>
      </c>
    </row>
    <row r="26" spans="3:13" ht="12.75" x14ac:dyDescent="0.2">
      <c r="C26" s="3" t="s">
        <v>80</v>
      </c>
      <c r="D26" s="3">
        <v>121.2</v>
      </c>
      <c r="E26" s="3">
        <v>181.3</v>
      </c>
      <c r="F26" s="3">
        <v>213.6</v>
      </c>
      <c r="G26" s="3">
        <v>749.9</v>
      </c>
      <c r="H26" s="3">
        <v>806.9</v>
      </c>
      <c r="I26" s="3">
        <v>836.7</v>
      </c>
      <c r="J26" s="3">
        <v>727.1</v>
      </c>
      <c r="K26" s="3" t="s">
        <v>81</v>
      </c>
      <c r="L26" s="3">
        <v>996.9</v>
      </c>
      <c r="M26" s="3">
        <v>827.7</v>
      </c>
    </row>
    <row r="27" spans="3:13" ht="12.75" x14ac:dyDescent="0.2">
      <c r="C27" s="3" t="s">
        <v>82</v>
      </c>
      <c r="D27" s="3" t="s">
        <v>83</v>
      </c>
      <c r="E27" s="3" t="s">
        <v>84</v>
      </c>
      <c r="F27" s="3" t="s">
        <v>85</v>
      </c>
      <c r="G27" s="3" t="s">
        <v>86</v>
      </c>
      <c r="H27" s="3" t="s">
        <v>87</v>
      </c>
      <c r="I27" s="3" t="s">
        <v>88</v>
      </c>
      <c r="J27" s="3" t="s">
        <v>89</v>
      </c>
      <c r="K27" s="3" t="s">
        <v>90</v>
      </c>
      <c r="L27" s="3" t="s">
        <v>91</v>
      </c>
      <c r="M27" s="3" t="s">
        <v>92</v>
      </c>
    </row>
    <row r="28" spans="3:13" ht="12.75" x14ac:dyDescent="0.2"/>
    <row r="29" spans="3:13" ht="12.75" x14ac:dyDescent="0.2">
      <c r="C29" s="3" t="s">
        <v>93</v>
      </c>
      <c r="D29" s="3" t="s">
        <v>94</v>
      </c>
      <c r="E29" s="3" t="s">
        <v>95</v>
      </c>
      <c r="F29" s="3" t="s">
        <v>96</v>
      </c>
      <c r="G29" s="3" t="s">
        <v>97</v>
      </c>
      <c r="H29" s="3" t="s">
        <v>98</v>
      </c>
      <c r="I29" s="3" t="s">
        <v>99</v>
      </c>
      <c r="J29" s="3" t="s">
        <v>100</v>
      </c>
      <c r="K29" s="3" t="s">
        <v>101</v>
      </c>
      <c r="L29" s="3" t="s">
        <v>102</v>
      </c>
      <c r="M29" s="3" t="s">
        <v>103</v>
      </c>
    </row>
    <row r="30" spans="3:13" ht="12.75" x14ac:dyDescent="0.2">
      <c r="C30" s="3" t="s">
        <v>104</v>
      </c>
      <c r="D30" s="3" t="s">
        <v>28</v>
      </c>
      <c r="E30" s="3" t="s">
        <v>28</v>
      </c>
      <c r="F30" s="3" t="s">
        <v>28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28</v>
      </c>
      <c r="L30" s="3" t="s">
        <v>28</v>
      </c>
      <c r="M30" s="3">
        <v>1.4</v>
      </c>
    </row>
    <row r="31" spans="3:13" ht="12.75" x14ac:dyDescent="0.2">
      <c r="C31" s="3" t="s">
        <v>105</v>
      </c>
      <c r="D31" s="3">
        <v>6</v>
      </c>
      <c r="E31" s="3" t="s">
        <v>28</v>
      </c>
      <c r="F31" s="3" t="s">
        <v>28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28</v>
      </c>
      <c r="L31" s="3" t="s">
        <v>28</v>
      </c>
      <c r="M31" s="3" t="s">
        <v>28</v>
      </c>
    </row>
    <row r="32" spans="3:13" ht="12.75" x14ac:dyDescent="0.2">
      <c r="C32" s="3" t="s">
        <v>106</v>
      </c>
      <c r="D32" s="3">
        <v>47.6</v>
      </c>
      <c r="E32" s="3">
        <v>218</v>
      </c>
      <c r="F32" s="3">
        <v>53.9</v>
      </c>
      <c r="G32" s="3">
        <v>350.4</v>
      </c>
      <c r="H32" s="3">
        <v>134</v>
      </c>
      <c r="I32" s="3">
        <v>527.4</v>
      </c>
      <c r="J32" s="3">
        <v>36.5</v>
      </c>
      <c r="K32" s="3">
        <v>570</v>
      </c>
      <c r="L32" s="3">
        <v>46.5</v>
      </c>
      <c r="M32" s="3">
        <v>581</v>
      </c>
    </row>
    <row r="33" spans="3:13" ht="12.75" x14ac:dyDescent="0.2">
      <c r="C33" s="3" t="s">
        <v>107</v>
      </c>
      <c r="D33" s="3" t="s">
        <v>28</v>
      </c>
      <c r="E33" s="3" t="s">
        <v>28</v>
      </c>
      <c r="F33" s="3" t="s">
        <v>28</v>
      </c>
      <c r="G33" s="3" t="s">
        <v>28</v>
      </c>
      <c r="H33" s="3" t="s">
        <v>28</v>
      </c>
      <c r="I33" s="3" t="s">
        <v>28</v>
      </c>
      <c r="J33" s="3" t="s">
        <v>28</v>
      </c>
      <c r="K33" s="3">
        <v>466.2</v>
      </c>
      <c r="L33" s="3">
        <v>490.5</v>
      </c>
      <c r="M33" s="3">
        <v>509.5</v>
      </c>
    </row>
    <row r="34" spans="3:13" ht="12.75" x14ac:dyDescent="0.2">
      <c r="C34" s="3" t="s">
        <v>108</v>
      </c>
      <c r="D34" s="3">
        <v>105.8</v>
      </c>
      <c r="E34" s="3">
        <v>103.4</v>
      </c>
      <c r="F34" s="3">
        <v>163</v>
      </c>
      <c r="G34" s="3">
        <v>196.1</v>
      </c>
      <c r="H34" s="3">
        <v>126.5</v>
      </c>
      <c r="I34" s="3">
        <v>181.1</v>
      </c>
      <c r="J34" s="3">
        <v>148.4</v>
      </c>
      <c r="K34" s="3">
        <v>71.900000000000006</v>
      </c>
      <c r="L34" s="3">
        <v>77.099999999999994</v>
      </c>
      <c r="M34" s="3">
        <v>158.9</v>
      </c>
    </row>
    <row r="35" spans="3:13" ht="12.75" x14ac:dyDescent="0.2">
      <c r="C35" s="3" t="s">
        <v>109</v>
      </c>
      <c r="D35" s="3" t="s">
        <v>110</v>
      </c>
      <c r="E35" s="3" t="s">
        <v>111</v>
      </c>
      <c r="F35" s="3" t="s">
        <v>112</v>
      </c>
      <c r="G35" s="3" t="s">
        <v>113</v>
      </c>
      <c r="H35" s="3" t="s">
        <v>114</v>
      </c>
      <c r="I35" s="3" t="s">
        <v>115</v>
      </c>
      <c r="J35" s="3" t="s">
        <v>116</v>
      </c>
      <c r="K35" s="3" t="s">
        <v>117</v>
      </c>
      <c r="L35" s="3" t="s">
        <v>118</v>
      </c>
      <c r="M35" s="3" t="s">
        <v>119</v>
      </c>
    </row>
    <row r="36" spans="3:13" ht="12.75" x14ac:dyDescent="0.2"/>
    <row r="37" spans="3:13" ht="12.75" x14ac:dyDescent="0.2">
      <c r="C37" s="3" t="s">
        <v>120</v>
      </c>
      <c r="D37" s="3">
        <v>915.9</v>
      </c>
      <c r="E37" s="3" t="s">
        <v>121</v>
      </c>
      <c r="F37" s="3" t="s">
        <v>98</v>
      </c>
      <c r="G37" s="3" t="s">
        <v>122</v>
      </c>
      <c r="H37" s="3" t="s">
        <v>123</v>
      </c>
      <c r="I37" s="3" t="s">
        <v>124</v>
      </c>
      <c r="J37" s="3" t="s">
        <v>125</v>
      </c>
      <c r="K37" s="3" t="s">
        <v>126</v>
      </c>
      <c r="L37" s="3" t="s">
        <v>127</v>
      </c>
      <c r="M37" s="3">
        <v>595.70000000000005</v>
      </c>
    </row>
    <row r="38" spans="3:13" ht="12.75" x14ac:dyDescent="0.2">
      <c r="C38" s="3" t="s">
        <v>128</v>
      </c>
      <c r="D38" s="3" t="s">
        <v>28</v>
      </c>
      <c r="E38" s="3" t="s">
        <v>28</v>
      </c>
      <c r="F38" s="3" t="s">
        <v>28</v>
      </c>
      <c r="G38" s="3" t="s">
        <v>28</v>
      </c>
      <c r="H38" s="3" t="s">
        <v>28</v>
      </c>
      <c r="I38" s="3" t="s">
        <v>28</v>
      </c>
      <c r="J38" s="3">
        <v>29.1</v>
      </c>
      <c r="K38" s="3" t="s">
        <v>129</v>
      </c>
      <c r="L38" s="3" t="s">
        <v>130</v>
      </c>
      <c r="M38" s="3" t="s">
        <v>131</v>
      </c>
    </row>
    <row r="39" spans="3:13" ht="12.75" x14ac:dyDescent="0.2">
      <c r="C39" s="3" t="s">
        <v>132</v>
      </c>
      <c r="D39" s="3">
        <v>543.20000000000005</v>
      </c>
      <c r="E39" s="3">
        <v>653.79999999999995</v>
      </c>
      <c r="F39" s="3">
        <v>711.8</v>
      </c>
      <c r="G39" s="3">
        <v>718.9</v>
      </c>
      <c r="H39" s="3">
        <v>765.3</v>
      </c>
      <c r="I39" s="3">
        <v>790.4</v>
      </c>
      <c r="J39" s="3">
        <v>853.7</v>
      </c>
      <c r="K39" s="3">
        <v>653.79999999999995</v>
      </c>
      <c r="L39" s="3">
        <v>591.29999999999995</v>
      </c>
      <c r="M39" s="3">
        <v>848.4</v>
      </c>
    </row>
    <row r="40" spans="3:13" ht="12.75" x14ac:dyDescent="0.2">
      <c r="C40" s="3" t="s">
        <v>133</v>
      </c>
      <c r="D40" s="3" t="s">
        <v>134</v>
      </c>
      <c r="E40" s="3" t="s">
        <v>135</v>
      </c>
      <c r="F40" s="3" t="s">
        <v>136</v>
      </c>
      <c r="G40" s="3" t="s">
        <v>137</v>
      </c>
      <c r="H40" s="3" t="s">
        <v>138</v>
      </c>
      <c r="I40" s="3" t="s">
        <v>139</v>
      </c>
      <c r="J40" s="3" t="s">
        <v>140</v>
      </c>
      <c r="K40" s="3" t="s">
        <v>141</v>
      </c>
      <c r="L40" s="3" t="s">
        <v>142</v>
      </c>
      <c r="M40" s="3" t="s">
        <v>143</v>
      </c>
    </row>
    <row r="41" spans="3:13" ht="12.75" x14ac:dyDescent="0.2"/>
    <row r="42" spans="3:13" ht="12.75" x14ac:dyDescent="0.2">
      <c r="C42" s="3" t="s">
        <v>144</v>
      </c>
      <c r="D42" s="3">
        <v>319.3</v>
      </c>
      <c r="E42" s="3" t="s">
        <v>145</v>
      </c>
      <c r="F42" s="3" t="s">
        <v>146</v>
      </c>
      <c r="G42" s="3" t="s">
        <v>147</v>
      </c>
      <c r="H42" s="3" t="s">
        <v>148</v>
      </c>
      <c r="I42" s="3" t="s">
        <v>149</v>
      </c>
      <c r="J42" s="3" t="s">
        <v>150</v>
      </c>
      <c r="K42" s="3" t="s">
        <v>151</v>
      </c>
      <c r="L42" s="3" t="s">
        <v>152</v>
      </c>
      <c r="M42" s="3" t="s">
        <v>153</v>
      </c>
    </row>
    <row r="43" spans="3:13" ht="12.75" x14ac:dyDescent="0.2">
      <c r="C43" s="3" t="s">
        <v>154</v>
      </c>
      <c r="D43" s="3">
        <v>6.7</v>
      </c>
      <c r="E43" s="3">
        <v>5</v>
      </c>
      <c r="F43" s="3">
        <v>8.1999999999999993</v>
      </c>
      <c r="G43" s="3">
        <v>22.5</v>
      </c>
      <c r="H43" s="3">
        <v>25.3</v>
      </c>
      <c r="I43" s="3">
        <v>22.9</v>
      </c>
      <c r="J43" s="3">
        <v>25.2</v>
      </c>
      <c r="K43" s="3">
        <v>23.2</v>
      </c>
      <c r="L43" s="3">
        <v>25.2</v>
      </c>
      <c r="M43" s="3">
        <v>37.200000000000003</v>
      </c>
    </row>
    <row r="44" spans="3:13" ht="12.75" x14ac:dyDescent="0.2">
      <c r="C44" s="3" t="s">
        <v>155</v>
      </c>
      <c r="D44" s="3" t="s">
        <v>156</v>
      </c>
      <c r="E44" s="3" t="s">
        <v>157</v>
      </c>
      <c r="F44" s="3" t="s">
        <v>158</v>
      </c>
      <c r="G44" s="3" t="s">
        <v>159</v>
      </c>
      <c r="H44" s="3" t="s">
        <v>160</v>
      </c>
      <c r="I44" s="3" t="s">
        <v>161</v>
      </c>
      <c r="J44" s="3" t="s">
        <v>162</v>
      </c>
      <c r="K44" s="3" t="s">
        <v>163</v>
      </c>
      <c r="L44" s="3" t="s">
        <v>164</v>
      </c>
      <c r="M44" s="3" t="s">
        <v>165</v>
      </c>
    </row>
    <row r="45" spans="3:13" ht="12.75" x14ac:dyDescent="0.2">
      <c r="C45" s="3" t="s">
        <v>166</v>
      </c>
      <c r="D45" s="3" t="s">
        <v>28</v>
      </c>
      <c r="E45" s="3" t="s">
        <v>28</v>
      </c>
      <c r="F45" s="3" t="s">
        <v>28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28</v>
      </c>
      <c r="L45" s="3" t="s">
        <v>28</v>
      </c>
      <c r="M45" s="3" t="s">
        <v>28</v>
      </c>
    </row>
    <row r="46" spans="3:13" ht="12.75" x14ac:dyDescent="0.2">
      <c r="C46" s="3" t="s">
        <v>167</v>
      </c>
      <c r="D46" s="3">
        <v>-8.1</v>
      </c>
      <c r="E46" s="3">
        <v>1</v>
      </c>
      <c r="F46" s="3">
        <v>6.3</v>
      </c>
      <c r="G46" s="3">
        <v>9.9</v>
      </c>
      <c r="H46" s="3">
        <v>11.7</v>
      </c>
      <c r="I46" s="3">
        <v>6.5</v>
      </c>
      <c r="J46" s="3">
        <v>9.4</v>
      </c>
      <c r="K46" s="3">
        <v>12.9</v>
      </c>
      <c r="L46" s="3">
        <v>13.7</v>
      </c>
      <c r="M46" s="3">
        <v>13.2</v>
      </c>
    </row>
    <row r="47" spans="3:13" ht="12.75" x14ac:dyDescent="0.2">
      <c r="C47" s="3" t="s">
        <v>168</v>
      </c>
      <c r="D47" s="3" t="s">
        <v>169</v>
      </c>
      <c r="E47" s="3" t="s">
        <v>170</v>
      </c>
      <c r="F47" s="3" t="s">
        <v>171</v>
      </c>
      <c r="G47" s="3" t="s">
        <v>172</v>
      </c>
      <c r="H47" s="3" t="s">
        <v>173</v>
      </c>
      <c r="I47" s="3" t="s">
        <v>174</v>
      </c>
      <c r="J47" s="3" t="s">
        <v>175</v>
      </c>
      <c r="K47" s="3" t="s">
        <v>176</v>
      </c>
      <c r="L47" s="3" t="s">
        <v>177</v>
      </c>
      <c r="M47" s="3" t="s">
        <v>178</v>
      </c>
    </row>
    <row r="48" spans="3:13" ht="12.75" x14ac:dyDescent="0.2">
      <c r="C48" s="3" t="s">
        <v>179</v>
      </c>
      <c r="D48" s="3" t="s">
        <v>28</v>
      </c>
      <c r="E48" s="3" t="s">
        <v>28</v>
      </c>
      <c r="F48" s="3" t="s">
        <v>28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28</v>
      </c>
      <c r="L48" s="3" t="s">
        <v>28</v>
      </c>
      <c r="M48" s="3" t="s">
        <v>28</v>
      </c>
    </row>
    <row r="49" spans="3:13" ht="12.75" x14ac:dyDescent="0.2">
      <c r="C49" s="3" t="s">
        <v>180</v>
      </c>
      <c r="D49" s="3">
        <v>31.3</v>
      </c>
      <c r="E49" s="3">
        <v>41</v>
      </c>
      <c r="F49" s="3">
        <v>53.1</v>
      </c>
      <c r="G49" s="3">
        <v>59.1</v>
      </c>
      <c r="H49" s="3">
        <v>58.5</v>
      </c>
      <c r="I49" s="3">
        <v>67</v>
      </c>
      <c r="J49" s="3">
        <v>79.7</v>
      </c>
      <c r="K49" s="3">
        <v>89.3</v>
      </c>
      <c r="L49" s="3">
        <v>125.3</v>
      </c>
      <c r="M49" s="3">
        <v>142.4</v>
      </c>
    </row>
    <row r="50" spans="3:13" ht="12.75" x14ac:dyDescent="0.2">
      <c r="C50" s="3" t="s">
        <v>181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182</v>
      </c>
      <c r="D51" s="3" t="s">
        <v>183</v>
      </c>
      <c r="E51" s="3" t="s">
        <v>184</v>
      </c>
      <c r="F51" s="3" t="s">
        <v>185</v>
      </c>
      <c r="G51" s="3" t="s">
        <v>186</v>
      </c>
      <c r="H51" s="3" t="s">
        <v>187</v>
      </c>
      <c r="I51" s="3" t="s">
        <v>188</v>
      </c>
      <c r="J51" s="3" t="s">
        <v>189</v>
      </c>
      <c r="K51" s="3" t="s">
        <v>190</v>
      </c>
      <c r="L51" s="3" t="s">
        <v>191</v>
      </c>
      <c r="M51" s="3" t="s">
        <v>192</v>
      </c>
    </row>
    <row r="52" spans="3:13" ht="12.75" x14ac:dyDescent="0.2"/>
    <row r="53" spans="3:13" ht="12.75" x14ac:dyDescent="0.2">
      <c r="C53" s="3" t="s">
        <v>193</v>
      </c>
      <c r="D53" s="3" t="s">
        <v>83</v>
      </c>
      <c r="E53" s="3" t="s">
        <v>84</v>
      </c>
      <c r="F53" s="3" t="s">
        <v>85</v>
      </c>
      <c r="G53" s="3" t="s">
        <v>86</v>
      </c>
      <c r="H53" s="3" t="s">
        <v>87</v>
      </c>
      <c r="I53" s="3" t="s">
        <v>88</v>
      </c>
      <c r="J53" s="3" t="s">
        <v>89</v>
      </c>
      <c r="K53" s="3" t="s">
        <v>90</v>
      </c>
      <c r="L53" s="3" t="s">
        <v>91</v>
      </c>
      <c r="M53" s="3" t="s">
        <v>92</v>
      </c>
    </row>
    <row r="54" spans="3:13" ht="12.75" x14ac:dyDescent="0.2"/>
    <row r="55" spans="3:13" ht="12.75" x14ac:dyDescent="0.2">
      <c r="C55" s="3" t="s">
        <v>194</v>
      </c>
      <c r="D55" s="3">
        <v>469.7</v>
      </c>
      <c r="E55" s="3">
        <v>429.3</v>
      </c>
      <c r="F55" s="3">
        <v>295.89999999999998</v>
      </c>
      <c r="G55" s="3">
        <v>264.7</v>
      </c>
      <c r="H55" s="3">
        <v>207.3</v>
      </c>
      <c r="I55" s="3">
        <v>627.9</v>
      </c>
      <c r="J55" s="3">
        <v>553.29999999999995</v>
      </c>
      <c r="K55" s="3" t="s">
        <v>26</v>
      </c>
      <c r="L55" s="3">
        <v>890.5</v>
      </c>
      <c r="M55" s="3">
        <v>812.3</v>
      </c>
    </row>
    <row r="56" spans="3:13" ht="12.75" x14ac:dyDescent="0.2">
      <c r="C56" s="3" t="s">
        <v>195</v>
      </c>
      <c r="D56" s="3">
        <v>969.5</v>
      </c>
      <c r="E56" s="3" t="s">
        <v>196</v>
      </c>
      <c r="F56" s="3" t="s">
        <v>197</v>
      </c>
      <c r="G56" s="3" t="s">
        <v>198</v>
      </c>
      <c r="H56" s="3" t="s">
        <v>199</v>
      </c>
      <c r="I56" s="3" t="s">
        <v>200</v>
      </c>
      <c r="J56" s="3" t="s">
        <v>201</v>
      </c>
      <c r="K56" s="3" t="s">
        <v>202</v>
      </c>
      <c r="L56" s="3" t="s">
        <v>203</v>
      </c>
      <c r="M56" s="3" t="s">
        <v>204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F666-AA6A-424D-B50F-658F0D3C4DE1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205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206</v>
      </c>
      <c r="D12" s="3" t="s">
        <v>207</v>
      </c>
      <c r="E12" s="3" t="s">
        <v>208</v>
      </c>
      <c r="F12" s="3" t="s">
        <v>209</v>
      </c>
      <c r="G12" s="3" t="s">
        <v>210</v>
      </c>
      <c r="H12" s="3" t="s">
        <v>211</v>
      </c>
      <c r="I12" s="3" t="s">
        <v>212</v>
      </c>
      <c r="J12" s="3" t="s">
        <v>213</v>
      </c>
      <c r="K12" s="3" t="s">
        <v>214</v>
      </c>
      <c r="L12" s="3" t="s">
        <v>215</v>
      </c>
      <c r="M12" s="3" t="s">
        <v>216</v>
      </c>
    </row>
    <row r="13" spans="3:13" x14ac:dyDescent="0.2">
      <c r="C13" s="3" t="s">
        <v>217</v>
      </c>
      <c r="D13" s="3" t="s">
        <v>218</v>
      </c>
      <c r="E13" s="3" t="s">
        <v>219</v>
      </c>
      <c r="F13" s="3" t="s">
        <v>220</v>
      </c>
      <c r="G13" s="3" t="s">
        <v>221</v>
      </c>
      <c r="H13" s="3" t="s">
        <v>222</v>
      </c>
      <c r="I13" s="3" t="s">
        <v>223</v>
      </c>
      <c r="J13" s="3" t="s">
        <v>224</v>
      </c>
      <c r="K13" s="3" t="s">
        <v>225</v>
      </c>
      <c r="L13" s="3" t="s">
        <v>226</v>
      </c>
      <c r="M13" s="3" t="s">
        <v>227</v>
      </c>
    </row>
    <row r="15" spans="3:13" x14ac:dyDescent="0.2">
      <c r="C15" s="3" t="s">
        <v>228</v>
      </c>
      <c r="D15" s="3" t="s">
        <v>229</v>
      </c>
      <c r="E15" s="3" t="s">
        <v>230</v>
      </c>
      <c r="F15" s="3" t="s">
        <v>231</v>
      </c>
      <c r="G15" s="3" t="s">
        <v>232</v>
      </c>
      <c r="H15" s="3" t="s">
        <v>233</v>
      </c>
      <c r="I15" s="3" t="s">
        <v>234</v>
      </c>
      <c r="J15" s="3" t="s">
        <v>235</v>
      </c>
      <c r="K15" s="3" t="s">
        <v>236</v>
      </c>
      <c r="L15" s="3" t="s">
        <v>237</v>
      </c>
      <c r="M15" s="3" t="s">
        <v>238</v>
      </c>
    </row>
    <row r="16" spans="3:13" x14ac:dyDescent="0.2">
      <c r="C16" s="3" t="s">
        <v>239</v>
      </c>
      <c r="D16" s="3" t="s">
        <v>240</v>
      </c>
      <c r="E16" s="3" t="s">
        <v>241</v>
      </c>
      <c r="F16" s="3" t="s">
        <v>242</v>
      </c>
      <c r="G16" s="3" t="s">
        <v>243</v>
      </c>
      <c r="H16" s="3" t="s">
        <v>244</v>
      </c>
      <c r="I16" s="3" t="s">
        <v>245</v>
      </c>
      <c r="J16" s="3" t="s">
        <v>246</v>
      </c>
      <c r="K16" s="3" t="s">
        <v>247</v>
      </c>
      <c r="L16" s="3" t="s">
        <v>248</v>
      </c>
      <c r="M16" s="3" t="s">
        <v>249</v>
      </c>
    </row>
    <row r="17" spans="3:13" x14ac:dyDescent="0.2">
      <c r="C17" s="3" t="s">
        <v>250</v>
      </c>
      <c r="D17" s="3" t="s">
        <v>251</v>
      </c>
      <c r="E17" s="3" t="s">
        <v>252</v>
      </c>
      <c r="F17" s="3" t="s">
        <v>253</v>
      </c>
      <c r="G17" s="3" t="s">
        <v>254</v>
      </c>
      <c r="H17" s="3" t="s">
        <v>252</v>
      </c>
      <c r="I17" s="3" t="s">
        <v>255</v>
      </c>
      <c r="J17" s="3" t="s">
        <v>256</v>
      </c>
      <c r="K17" s="3" t="s">
        <v>257</v>
      </c>
      <c r="L17" s="3" t="s">
        <v>258</v>
      </c>
      <c r="M17" s="3" t="s">
        <v>259</v>
      </c>
    </row>
    <row r="19" spans="3:13" x14ac:dyDescent="0.2">
      <c r="C19" s="3" t="s">
        <v>260</v>
      </c>
      <c r="D19" s="3">
        <v>-6.7</v>
      </c>
      <c r="E19" s="3">
        <v>-6.5</v>
      </c>
      <c r="F19" s="3">
        <v>-14.4</v>
      </c>
      <c r="G19" s="3">
        <v>-7.5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261</v>
      </c>
      <c r="D20" s="3" t="s">
        <v>262</v>
      </c>
      <c r="E20" s="3" t="s">
        <v>263</v>
      </c>
      <c r="F20" s="3" t="s">
        <v>264</v>
      </c>
      <c r="G20" s="3" t="s">
        <v>265</v>
      </c>
      <c r="H20" s="3" t="s">
        <v>266</v>
      </c>
      <c r="I20" s="3" t="s">
        <v>267</v>
      </c>
      <c r="J20" s="3" t="s">
        <v>268</v>
      </c>
      <c r="K20" s="3" t="s">
        <v>269</v>
      </c>
      <c r="L20" s="3" t="s">
        <v>270</v>
      </c>
      <c r="M20" s="3" t="s">
        <v>271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272</v>
      </c>
      <c r="D22" s="3">
        <v>22</v>
      </c>
      <c r="E22" s="3">
        <v>-283.2</v>
      </c>
      <c r="F22" s="3">
        <v>41.8</v>
      </c>
      <c r="G22" s="3" t="s">
        <v>273</v>
      </c>
      <c r="H22" s="3">
        <v>-10.3</v>
      </c>
      <c r="I22" s="3">
        <v>23.6</v>
      </c>
      <c r="J22" s="3">
        <v>78.8</v>
      </c>
      <c r="K22" s="3">
        <v>50.9</v>
      </c>
      <c r="L22" s="3">
        <v>37.5</v>
      </c>
      <c r="M22" s="3">
        <v>49.5</v>
      </c>
    </row>
    <row r="23" spans="3:13" x14ac:dyDescent="0.2">
      <c r="C23" s="3" t="s">
        <v>274</v>
      </c>
      <c r="D23" s="3" t="s">
        <v>275</v>
      </c>
      <c r="E23" s="3" t="s">
        <v>276</v>
      </c>
      <c r="F23" s="3" t="s">
        <v>277</v>
      </c>
      <c r="G23" s="3" t="s">
        <v>278</v>
      </c>
      <c r="H23" s="3" t="s">
        <v>279</v>
      </c>
      <c r="I23" s="3" t="s">
        <v>280</v>
      </c>
      <c r="J23" s="3" t="s">
        <v>281</v>
      </c>
      <c r="K23" s="3" t="s">
        <v>282</v>
      </c>
      <c r="L23" s="3" t="s">
        <v>283</v>
      </c>
      <c r="M23" s="3" t="s">
        <v>284</v>
      </c>
    </row>
    <row r="24" spans="3:13" x14ac:dyDescent="0.2">
      <c r="C24" s="3" t="s">
        <v>285</v>
      </c>
      <c r="D24" s="3">
        <v>564.4</v>
      </c>
      <c r="E24" s="3">
        <v>315.7</v>
      </c>
      <c r="F24" s="3">
        <v>721.4</v>
      </c>
      <c r="G24" s="3" t="s">
        <v>286</v>
      </c>
      <c r="H24" s="3">
        <v>316.5</v>
      </c>
      <c r="I24" s="3">
        <v>330.8</v>
      </c>
      <c r="J24" s="3">
        <v>638.9</v>
      </c>
      <c r="K24" s="3" t="s">
        <v>287</v>
      </c>
      <c r="L24" s="3" t="s">
        <v>288</v>
      </c>
      <c r="M24" s="3" t="s">
        <v>289</v>
      </c>
    </row>
    <row r="26" spans="3:13" x14ac:dyDescent="0.2">
      <c r="C26" s="3" t="s">
        <v>290</v>
      </c>
      <c r="D26" s="3">
        <v>-46.6</v>
      </c>
      <c r="E26" s="3">
        <v>-120.4</v>
      </c>
      <c r="F26" s="3">
        <v>-134.1</v>
      </c>
      <c r="G26" s="3">
        <v>-111.2</v>
      </c>
      <c r="H26" s="3">
        <v>-101.5</v>
      </c>
      <c r="I26" s="3">
        <v>-94.8</v>
      </c>
      <c r="J26" s="3">
        <v>-78.2</v>
      </c>
      <c r="K26" s="3">
        <v>-271.3</v>
      </c>
      <c r="L26" s="3">
        <v>-263.3</v>
      </c>
      <c r="M26" s="3">
        <v>-275.8</v>
      </c>
    </row>
    <row r="27" spans="3:13" x14ac:dyDescent="0.2">
      <c r="C27" s="3" t="s">
        <v>291</v>
      </c>
      <c r="D27" s="3">
        <v>517.79999999999995</v>
      </c>
      <c r="E27" s="3">
        <v>195.3</v>
      </c>
      <c r="F27" s="3">
        <v>587.29999999999995</v>
      </c>
      <c r="G27" s="3" t="s">
        <v>292</v>
      </c>
      <c r="H27" s="3">
        <v>215</v>
      </c>
      <c r="I27" s="3">
        <v>236</v>
      </c>
      <c r="J27" s="3">
        <v>560.70000000000005</v>
      </c>
      <c r="K27" s="3">
        <v>832.7</v>
      </c>
      <c r="L27" s="3" t="s">
        <v>293</v>
      </c>
      <c r="M27" s="3" t="s">
        <v>294</v>
      </c>
    </row>
    <row r="28" spans="3:13" x14ac:dyDescent="0.2">
      <c r="C28" s="3" t="s">
        <v>295</v>
      </c>
      <c r="D28" s="3">
        <v>7.2</v>
      </c>
      <c r="E28" s="3">
        <v>84.4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296</v>
      </c>
      <c r="D29" s="3">
        <v>-136.4</v>
      </c>
      <c r="E29" s="3">
        <v>-36.299999999999997</v>
      </c>
      <c r="F29" s="3">
        <v>-150.4</v>
      </c>
      <c r="G29" s="3">
        <v>441.3</v>
      </c>
      <c r="H29" s="3">
        <v>-42.5</v>
      </c>
      <c r="I29" s="3">
        <v>-56.2</v>
      </c>
      <c r="J29" s="3">
        <v>-144.30000000000001</v>
      </c>
      <c r="K29" s="3">
        <v>-219.9</v>
      </c>
      <c r="L29" s="3">
        <v>-265.89999999999998</v>
      </c>
      <c r="M29" s="3">
        <v>-270.3</v>
      </c>
    </row>
    <row r="30" spans="3:13" x14ac:dyDescent="0.2">
      <c r="C30" s="3" t="s">
        <v>297</v>
      </c>
      <c r="D30" s="3">
        <v>388.6</v>
      </c>
      <c r="E30" s="3">
        <v>243.4</v>
      </c>
      <c r="F30" s="3">
        <v>436.9</v>
      </c>
      <c r="G30" s="3" t="s">
        <v>298</v>
      </c>
      <c r="H30" s="3">
        <v>172.5</v>
      </c>
      <c r="I30" s="3">
        <v>179.8</v>
      </c>
      <c r="J30" s="3">
        <v>416.4</v>
      </c>
      <c r="K30" s="3">
        <v>612.79999999999995</v>
      </c>
      <c r="L30" s="3">
        <v>764.2</v>
      </c>
      <c r="M30" s="3">
        <v>811.3</v>
      </c>
    </row>
    <row r="32" spans="3:13" x14ac:dyDescent="0.2">
      <c r="C32" s="3" t="s">
        <v>299</v>
      </c>
      <c r="D32" s="3">
        <v>-9.1</v>
      </c>
      <c r="E32" s="3">
        <v>-8</v>
      </c>
      <c r="F32" s="3">
        <v>-17.899999999999999</v>
      </c>
      <c r="G32" s="3">
        <v>-16.399999999999999</v>
      </c>
      <c r="H32" s="3">
        <v>-14</v>
      </c>
      <c r="I32" s="3">
        <v>-20.3</v>
      </c>
      <c r="J32" s="3">
        <v>-29.1</v>
      </c>
      <c r="K32" s="3">
        <v>-29.3</v>
      </c>
      <c r="L32" s="3">
        <v>-62.7</v>
      </c>
      <c r="M32" s="3">
        <v>-65.5</v>
      </c>
    </row>
    <row r="33" spans="3:13" x14ac:dyDescent="0.2">
      <c r="C33" s="3" t="s">
        <v>300</v>
      </c>
      <c r="D33" s="3">
        <v>379.5</v>
      </c>
      <c r="E33" s="3">
        <v>235.4</v>
      </c>
      <c r="F33" s="3">
        <v>419</v>
      </c>
      <c r="G33" s="3" t="s">
        <v>301</v>
      </c>
      <c r="H33" s="3">
        <v>158.5</v>
      </c>
      <c r="I33" s="3">
        <v>159.5</v>
      </c>
      <c r="J33" s="3">
        <v>387.3</v>
      </c>
      <c r="K33" s="3">
        <v>583.5</v>
      </c>
      <c r="L33" s="3">
        <v>701.5</v>
      </c>
      <c r="M33" s="3">
        <v>745.8</v>
      </c>
    </row>
    <row r="35" spans="3:13" x14ac:dyDescent="0.2">
      <c r="C35" s="3" t="s">
        <v>302</v>
      </c>
      <c r="D35" s="3">
        <v>-7.2</v>
      </c>
      <c r="E35" s="3">
        <v>-84.4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303</v>
      </c>
      <c r="D36" s="3">
        <v>372.3</v>
      </c>
      <c r="E36" s="3">
        <v>151</v>
      </c>
      <c r="F36" s="3">
        <v>419</v>
      </c>
      <c r="G36" s="3" t="s">
        <v>301</v>
      </c>
      <c r="H36" s="3">
        <v>158.5</v>
      </c>
      <c r="I36" s="3">
        <v>159.5</v>
      </c>
      <c r="J36" s="3">
        <v>387.3</v>
      </c>
      <c r="K36" s="3">
        <v>583.5</v>
      </c>
      <c r="L36" s="3">
        <v>701.5</v>
      </c>
      <c r="M36" s="3">
        <v>745.8</v>
      </c>
    </row>
    <row r="38" spans="3:13" x14ac:dyDescent="0.2">
      <c r="C38" s="3" t="s">
        <v>304</v>
      </c>
      <c r="D38" s="3">
        <v>1.83</v>
      </c>
      <c r="E38" s="3">
        <v>0.63</v>
      </c>
      <c r="F38" s="3">
        <v>1.51</v>
      </c>
      <c r="G38" s="3">
        <v>-7.78</v>
      </c>
      <c r="H38" s="3">
        <v>0.57999999999999996</v>
      </c>
      <c r="I38" s="3">
        <v>0.59</v>
      </c>
      <c r="J38" s="3">
        <v>1.42</v>
      </c>
      <c r="K38" s="3">
        <v>2.16</v>
      </c>
      <c r="L38" s="3">
        <v>2.61</v>
      </c>
      <c r="M38" s="3">
        <v>2.81</v>
      </c>
    </row>
    <row r="39" spans="3:13" x14ac:dyDescent="0.2">
      <c r="C39" s="3" t="s">
        <v>305</v>
      </c>
      <c r="D39" s="3">
        <v>1.82</v>
      </c>
      <c r="E39" s="3">
        <v>0.63</v>
      </c>
      <c r="F39" s="3">
        <v>1.51</v>
      </c>
      <c r="G39" s="3">
        <v>-7.78</v>
      </c>
      <c r="H39" s="3">
        <v>0.57999999999999996</v>
      </c>
      <c r="I39" s="3">
        <v>0.59</v>
      </c>
      <c r="J39" s="3">
        <v>1.42</v>
      </c>
      <c r="K39" s="3">
        <v>2.15</v>
      </c>
      <c r="L39" s="3">
        <v>2.6</v>
      </c>
      <c r="M39" s="3">
        <v>2.8</v>
      </c>
    </row>
    <row r="40" spans="3:13" x14ac:dyDescent="0.2">
      <c r="C40" s="3" t="s">
        <v>306</v>
      </c>
      <c r="D40" s="3">
        <v>203.846</v>
      </c>
      <c r="E40" s="3">
        <v>240.148</v>
      </c>
      <c r="F40" s="3">
        <v>276.988</v>
      </c>
      <c r="G40" s="3">
        <v>273.851</v>
      </c>
      <c r="H40" s="3">
        <v>271.94799999999998</v>
      </c>
      <c r="I40" s="3">
        <v>271.78399999999999</v>
      </c>
      <c r="J40" s="3">
        <v>271.94099999999997</v>
      </c>
      <c r="K40" s="3">
        <v>270.44099999999997</v>
      </c>
      <c r="L40" s="3">
        <v>268.32600000000002</v>
      </c>
      <c r="M40" s="3">
        <v>265.17099999999999</v>
      </c>
    </row>
    <row r="41" spans="3:13" x14ac:dyDescent="0.2">
      <c r="C41" s="3" t="s">
        <v>307</v>
      </c>
      <c r="D41" s="3">
        <v>204.25</v>
      </c>
      <c r="E41" s="3">
        <v>240.62700000000001</v>
      </c>
      <c r="F41" s="3">
        <v>277.15499999999997</v>
      </c>
      <c r="G41" s="3">
        <v>274.04700000000003</v>
      </c>
      <c r="H41" s="3">
        <v>271.952</v>
      </c>
      <c r="I41" s="3">
        <v>272.06200000000001</v>
      </c>
      <c r="J41" s="3">
        <v>272.55500000000001</v>
      </c>
      <c r="K41" s="3">
        <v>271.41399999999999</v>
      </c>
      <c r="L41" s="3">
        <v>269.29399999999998</v>
      </c>
      <c r="M41" s="3">
        <v>266.17599999999999</v>
      </c>
    </row>
    <row r="43" spans="3:13" x14ac:dyDescent="0.2">
      <c r="C43" s="3" t="s">
        <v>308</v>
      </c>
      <c r="D43" s="3">
        <v>878.9</v>
      </c>
      <c r="E43" s="3">
        <v>996.4</v>
      </c>
      <c r="F43" s="3" t="s">
        <v>309</v>
      </c>
      <c r="G43" s="3" t="s">
        <v>310</v>
      </c>
      <c r="H43" s="3">
        <v>719.6</v>
      </c>
      <c r="I43" s="3">
        <v>694.9</v>
      </c>
      <c r="J43" s="3">
        <v>927.7</v>
      </c>
      <c r="K43" s="3" t="s">
        <v>311</v>
      </c>
      <c r="L43" s="3" t="s">
        <v>312</v>
      </c>
      <c r="M43" s="3" t="s">
        <v>313</v>
      </c>
    </row>
    <row r="44" spans="3:13" x14ac:dyDescent="0.2">
      <c r="C44" s="3" t="s">
        <v>314</v>
      </c>
      <c r="D44" s="3">
        <v>549.1</v>
      </c>
      <c r="E44" s="3">
        <v>605.4</v>
      </c>
      <c r="F44" s="3">
        <v>694</v>
      </c>
      <c r="G44" s="3">
        <v>636.4</v>
      </c>
      <c r="H44" s="3">
        <v>326.8</v>
      </c>
      <c r="I44" s="3">
        <v>307.2</v>
      </c>
      <c r="J44" s="3">
        <v>560.1</v>
      </c>
      <c r="K44" s="3" t="s">
        <v>315</v>
      </c>
      <c r="L44" s="3" t="s">
        <v>316</v>
      </c>
      <c r="M44" s="3" t="s">
        <v>317</v>
      </c>
    </row>
    <row r="46" spans="3:13" x14ac:dyDescent="0.2">
      <c r="C46" s="3" t="s">
        <v>318</v>
      </c>
      <c r="D46" s="3" t="s">
        <v>207</v>
      </c>
      <c r="E46" s="3" t="s">
        <v>208</v>
      </c>
      <c r="F46" s="3" t="s">
        <v>209</v>
      </c>
      <c r="G46" s="3" t="s">
        <v>210</v>
      </c>
      <c r="H46" s="3" t="s">
        <v>211</v>
      </c>
      <c r="I46" s="3" t="s">
        <v>212</v>
      </c>
      <c r="J46" s="3" t="s">
        <v>213</v>
      </c>
      <c r="K46" s="3" t="s">
        <v>214</v>
      </c>
      <c r="L46" s="3" t="s">
        <v>215</v>
      </c>
      <c r="M46" s="3" t="s">
        <v>216</v>
      </c>
    </row>
    <row r="47" spans="3:13" x14ac:dyDescent="0.2">
      <c r="C47" s="3" t="s">
        <v>319</v>
      </c>
      <c r="D47" s="3">
        <v>573.20000000000005</v>
      </c>
      <c r="E47" s="3">
        <v>328.5</v>
      </c>
      <c r="F47" s="3">
        <v>742.4</v>
      </c>
      <c r="G47" s="3" t="s">
        <v>320</v>
      </c>
      <c r="H47" s="3">
        <v>333</v>
      </c>
      <c r="I47" s="3">
        <v>346.5</v>
      </c>
      <c r="J47" s="3">
        <v>652.29999999999995</v>
      </c>
      <c r="K47" s="3" t="s">
        <v>321</v>
      </c>
      <c r="L47" s="3" t="s">
        <v>322</v>
      </c>
      <c r="M47" s="3" t="s">
        <v>323</v>
      </c>
    </row>
    <row r="48" spans="3:13" x14ac:dyDescent="0.2">
      <c r="C48" s="3" t="s">
        <v>324</v>
      </c>
      <c r="D48" s="3">
        <v>549.1</v>
      </c>
      <c r="E48" s="3">
        <v>605.4</v>
      </c>
      <c r="F48" s="3">
        <v>694</v>
      </c>
      <c r="G48" s="3">
        <v>636.4</v>
      </c>
      <c r="H48" s="3">
        <v>326.8</v>
      </c>
      <c r="I48" s="3">
        <v>307.2</v>
      </c>
      <c r="J48" s="3">
        <v>560.1</v>
      </c>
      <c r="K48" s="3" t="s">
        <v>315</v>
      </c>
      <c r="L48" s="3" t="s">
        <v>316</v>
      </c>
      <c r="M48" s="3" t="s">
        <v>317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C3F2-180B-4836-BDE1-417B75593364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325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300</v>
      </c>
      <c r="D12" s="3">
        <v>379.5</v>
      </c>
      <c r="E12" s="3">
        <v>235.4</v>
      </c>
      <c r="F12" s="3">
        <v>419</v>
      </c>
      <c r="G12" s="3" t="s">
        <v>301</v>
      </c>
      <c r="H12" s="3">
        <v>158.5</v>
      </c>
      <c r="I12" s="3">
        <v>159.5</v>
      </c>
      <c r="J12" s="3">
        <v>387.3</v>
      </c>
      <c r="K12" s="3">
        <v>583.5</v>
      </c>
      <c r="L12" s="3">
        <v>701.5</v>
      </c>
      <c r="M12" s="3">
        <v>745.8</v>
      </c>
    </row>
    <row r="13" spans="3:13" x14ac:dyDescent="0.2">
      <c r="C13" s="3" t="s">
        <v>326</v>
      </c>
      <c r="D13" s="3">
        <v>329.8</v>
      </c>
      <c r="E13" s="3">
        <v>391</v>
      </c>
      <c r="F13" s="3">
        <v>439.2</v>
      </c>
      <c r="G13" s="3">
        <v>424.4</v>
      </c>
      <c r="H13" s="3">
        <v>392.8</v>
      </c>
      <c r="I13" s="3">
        <v>387.7</v>
      </c>
      <c r="J13" s="3">
        <v>367.6</v>
      </c>
      <c r="K13" s="3">
        <v>734.2</v>
      </c>
      <c r="L13" s="3">
        <v>796.2</v>
      </c>
      <c r="M13" s="3">
        <v>911.9</v>
      </c>
    </row>
    <row r="14" spans="3:13" x14ac:dyDescent="0.2">
      <c r="C14" s="3" t="s">
        <v>327</v>
      </c>
      <c r="D14" s="3">
        <v>30.4</v>
      </c>
      <c r="E14" s="3">
        <v>46.7</v>
      </c>
      <c r="F14" s="3">
        <v>56</v>
      </c>
      <c r="G14" s="3">
        <v>62.2</v>
      </c>
      <c r="H14" s="3">
        <v>64.2</v>
      </c>
      <c r="I14" s="3">
        <v>58.7</v>
      </c>
      <c r="J14" s="3">
        <v>51.4</v>
      </c>
      <c r="K14" s="3">
        <v>49.6</v>
      </c>
      <c r="L14" s="3">
        <v>50.3</v>
      </c>
      <c r="M14" s="3">
        <v>57</v>
      </c>
    </row>
    <row r="15" spans="3:13" x14ac:dyDescent="0.2">
      <c r="C15" s="3" t="s">
        <v>328</v>
      </c>
      <c r="D15" s="3">
        <v>4.0999999999999996</v>
      </c>
      <c r="E15" s="3">
        <v>10.7</v>
      </c>
      <c r="F15" s="3">
        <v>17.2</v>
      </c>
      <c r="G15" s="3">
        <v>6.1</v>
      </c>
      <c r="H15" s="3">
        <v>14.8</v>
      </c>
      <c r="I15" s="3">
        <v>16.399999999999999</v>
      </c>
      <c r="J15" s="3">
        <v>23.6</v>
      </c>
      <c r="K15" s="3">
        <v>20.3</v>
      </c>
      <c r="L15" s="3">
        <v>46.5</v>
      </c>
      <c r="M15" s="3">
        <v>33.5</v>
      </c>
    </row>
    <row r="16" spans="3:13" x14ac:dyDescent="0.2">
      <c r="C16" s="3" t="s">
        <v>329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330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331</v>
      </c>
      <c r="D18" s="3">
        <v>-73.599999999999994</v>
      </c>
      <c r="E18" s="3">
        <v>36.299999999999997</v>
      </c>
      <c r="F18" s="3">
        <v>-14.5</v>
      </c>
      <c r="G18" s="3">
        <v>-132.19999999999999</v>
      </c>
      <c r="H18" s="3">
        <v>0.5</v>
      </c>
      <c r="I18" s="3">
        <v>88.1</v>
      </c>
      <c r="J18" s="3">
        <v>16.5</v>
      </c>
      <c r="K18" s="3">
        <v>279.3</v>
      </c>
      <c r="L18" s="3">
        <v>-80.900000000000006</v>
      </c>
      <c r="M18" s="3">
        <v>-46.8</v>
      </c>
    </row>
    <row r="19" spans="3:13" x14ac:dyDescent="0.2">
      <c r="C19" s="3" t="s">
        <v>332</v>
      </c>
      <c r="D19" s="3">
        <v>110.8</v>
      </c>
      <c r="E19" s="3">
        <v>65.2</v>
      </c>
      <c r="F19" s="3">
        <v>241.2</v>
      </c>
      <c r="G19" s="3" t="s">
        <v>333</v>
      </c>
      <c r="H19" s="3">
        <v>77.7</v>
      </c>
      <c r="I19" s="3">
        <v>169.3</v>
      </c>
      <c r="J19" s="3">
        <v>39.200000000000003</v>
      </c>
      <c r="K19" s="3">
        <v>422.5</v>
      </c>
      <c r="L19" s="3">
        <v>346</v>
      </c>
      <c r="M19" s="3">
        <v>405.7</v>
      </c>
    </row>
    <row r="20" spans="3:13" x14ac:dyDescent="0.2">
      <c r="C20" s="3" t="s">
        <v>334</v>
      </c>
      <c r="D20" s="3">
        <v>781</v>
      </c>
      <c r="E20" s="3">
        <v>785.3</v>
      </c>
      <c r="F20" s="3" t="s">
        <v>335</v>
      </c>
      <c r="G20" s="3">
        <v>896.8</v>
      </c>
      <c r="H20" s="3">
        <v>708.5</v>
      </c>
      <c r="I20" s="3">
        <v>879.7</v>
      </c>
      <c r="J20" s="3">
        <v>885.6</v>
      </c>
      <c r="K20" s="3" t="s">
        <v>336</v>
      </c>
      <c r="L20" s="3" t="s">
        <v>337</v>
      </c>
      <c r="M20" s="3" t="s">
        <v>338</v>
      </c>
    </row>
    <row r="22" spans="3:13" x14ac:dyDescent="0.2">
      <c r="C22" s="3" t="s">
        <v>339</v>
      </c>
      <c r="D22" s="3">
        <v>-531.9</v>
      </c>
      <c r="E22" s="3">
        <v>-563.1</v>
      </c>
      <c r="F22" s="3">
        <v>-497.2</v>
      </c>
      <c r="G22" s="3">
        <v>-616.5</v>
      </c>
      <c r="H22" s="3">
        <v>-460.7</v>
      </c>
      <c r="I22" s="3">
        <v>-239.8</v>
      </c>
      <c r="J22" s="3">
        <v>-411.1</v>
      </c>
      <c r="K22" s="3">
        <v>-548.79999999999995</v>
      </c>
      <c r="L22" s="3">
        <v>-566.29999999999995</v>
      </c>
      <c r="M22" s="3">
        <v>-633</v>
      </c>
    </row>
    <row r="23" spans="3:13" x14ac:dyDescent="0.2">
      <c r="C23" s="3" t="s">
        <v>340</v>
      </c>
      <c r="D23" s="3">
        <v>-30.8</v>
      </c>
      <c r="E23" s="3" t="s">
        <v>341</v>
      </c>
      <c r="F23" s="3">
        <v>-11.7</v>
      </c>
      <c r="G23" s="3">
        <v>-90.7</v>
      </c>
      <c r="H23" s="3">
        <v>-21.9</v>
      </c>
      <c r="I23" s="3">
        <v>-3.8</v>
      </c>
      <c r="J23" s="3">
        <v>-778.6</v>
      </c>
      <c r="K23" s="3">
        <v>-19.2</v>
      </c>
      <c r="L23" s="3">
        <v>-15.9</v>
      </c>
      <c r="M23" s="3">
        <v>-242</v>
      </c>
    </row>
    <row r="24" spans="3:13" x14ac:dyDescent="0.2">
      <c r="C24" s="3" t="s">
        <v>342</v>
      </c>
      <c r="D24" s="3">
        <v>14.5</v>
      </c>
      <c r="E24" s="3" t="s">
        <v>343</v>
      </c>
      <c r="F24" s="3">
        <v>668.7</v>
      </c>
      <c r="G24" s="3">
        <v>84.6</v>
      </c>
      <c r="H24" s="3">
        <v>446.9</v>
      </c>
      <c r="I24" s="3">
        <v>204.2</v>
      </c>
      <c r="J24" s="3">
        <v>95.7</v>
      </c>
      <c r="K24" s="3">
        <v>191.7</v>
      </c>
      <c r="L24" s="3">
        <v>79.900000000000006</v>
      </c>
      <c r="M24" s="3">
        <v>-16.399999999999999</v>
      </c>
    </row>
    <row r="25" spans="3:13" x14ac:dyDescent="0.2">
      <c r="C25" s="3" t="s">
        <v>344</v>
      </c>
      <c r="D25" s="3">
        <v>-548.20000000000005</v>
      </c>
      <c r="E25" s="3" t="s">
        <v>345</v>
      </c>
      <c r="F25" s="3">
        <v>159.80000000000001</v>
      </c>
      <c r="G25" s="3">
        <v>-622.6</v>
      </c>
      <c r="H25" s="3">
        <v>-35.700000000000003</v>
      </c>
      <c r="I25" s="3">
        <v>-39.4</v>
      </c>
      <c r="J25" s="3" t="s">
        <v>346</v>
      </c>
      <c r="K25" s="3">
        <v>-376.3</v>
      </c>
      <c r="L25" s="3">
        <v>-502.3</v>
      </c>
      <c r="M25" s="3">
        <v>-891.4</v>
      </c>
    </row>
    <row r="27" spans="3:13" x14ac:dyDescent="0.2">
      <c r="C27" s="3" t="s">
        <v>347</v>
      </c>
      <c r="D27" s="3">
        <v>-65.2</v>
      </c>
      <c r="E27" s="3">
        <v>-83.3</v>
      </c>
      <c r="F27" s="3">
        <v>-99.7</v>
      </c>
      <c r="G27" s="3">
        <v>-109.4</v>
      </c>
      <c r="H27" s="3">
        <v>-111.3</v>
      </c>
      <c r="I27" s="3">
        <v>-114</v>
      </c>
      <c r="J27" s="3">
        <v>-119.5</v>
      </c>
      <c r="K27" s="3">
        <v>-129.69999999999999</v>
      </c>
      <c r="L27" s="3">
        <v>-139.4</v>
      </c>
      <c r="M27" s="3">
        <v>-156.80000000000001</v>
      </c>
    </row>
    <row r="28" spans="3:13" x14ac:dyDescent="0.2">
      <c r="C28" s="3" t="s">
        <v>348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349</v>
      </c>
      <c r="D29" s="3">
        <v>133.69999999999999</v>
      </c>
      <c r="E29" s="3" t="s">
        <v>350</v>
      </c>
      <c r="F29" s="3">
        <v>409.4</v>
      </c>
      <c r="G29" s="3">
        <v>150.80000000000001</v>
      </c>
      <c r="H29" s="3">
        <v>55.6</v>
      </c>
      <c r="I29" s="3">
        <v>106.8</v>
      </c>
      <c r="J29" s="3">
        <v>958.3</v>
      </c>
      <c r="K29" s="3">
        <v>80.8</v>
      </c>
      <c r="L29" s="3">
        <v>86.4</v>
      </c>
      <c r="M29" s="3">
        <v>94.6</v>
      </c>
    </row>
    <row r="30" spans="3:13" x14ac:dyDescent="0.2">
      <c r="C30" s="3" t="s">
        <v>351</v>
      </c>
      <c r="D30" s="3">
        <v>-303</v>
      </c>
      <c r="E30" s="3">
        <v>-798.6</v>
      </c>
      <c r="F30" s="3" t="s">
        <v>352</v>
      </c>
      <c r="G30" s="3">
        <v>-94.5</v>
      </c>
      <c r="H30" s="3">
        <v>-562.20000000000005</v>
      </c>
      <c r="I30" s="3">
        <v>-313.2</v>
      </c>
      <c r="J30" s="3">
        <v>-605.20000000000005</v>
      </c>
      <c r="K30" s="3">
        <v>-790.4</v>
      </c>
      <c r="L30" s="3">
        <v>-957.3</v>
      </c>
      <c r="M30" s="3">
        <v>-662.8</v>
      </c>
    </row>
    <row r="31" spans="3:13" x14ac:dyDescent="0.2">
      <c r="C31" s="3" t="s">
        <v>353</v>
      </c>
      <c r="D31" s="3" t="s">
        <v>3</v>
      </c>
      <c r="E31" s="3" t="s">
        <v>3</v>
      </c>
      <c r="F31" s="3" t="s">
        <v>3</v>
      </c>
      <c r="G31" s="3">
        <v>-148.1</v>
      </c>
      <c r="H31" s="3">
        <v>-10.7</v>
      </c>
      <c r="I31" s="3">
        <v>-0.1</v>
      </c>
      <c r="J31" s="3">
        <v>-0.1</v>
      </c>
      <c r="K31" s="3">
        <v>-100</v>
      </c>
      <c r="L31" s="3">
        <v>-153.6</v>
      </c>
      <c r="M31" s="3">
        <v>-248.9</v>
      </c>
    </row>
    <row r="32" spans="3:13" x14ac:dyDescent="0.2">
      <c r="C32" s="3" t="s">
        <v>354</v>
      </c>
      <c r="D32" s="3">
        <v>-53.3</v>
      </c>
      <c r="E32" s="3" t="s">
        <v>355</v>
      </c>
      <c r="F32" s="3">
        <v>-125.5</v>
      </c>
      <c r="G32" s="3">
        <v>-104.2</v>
      </c>
      <c r="H32" s="3">
        <v>-101.6</v>
      </c>
      <c r="I32" s="3">
        <v>-99.2</v>
      </c>
      <c r="J32" s="3">
        <v>-99.7</v>
      </c>
      <c r="K32" s="3">
        <v>-318.7</v>
      </c>
      <c r="L32" s="3">
        <v>-311.3</v>
      </c>
      <c r="M32" s="3">
        <v>-320</v>
      </c>
    </row>
    <row r="33" spans="3:13" x14ac:dyDescent="0.2">
      <c r="C33" s="3" t="s">
        <v>356</v>
      </c>
      <c r="D33" s="3">
        <v>-287.8</v>
      </c>
      <c r="E33" s="3" t="s">
        <v>357</v>
      </c>
      <c r="F33" s="3" t="s">
        <v>358</v>
      </c>
      <c r="G33" s="3">
        <v>-305.39999999999998</v>
      </c>
      <c r="H33" s="3">
        <v>-730.2</v>
      </c>
      <c r="I33" s="3">
        <v>-419.7</v>
      </c>
      <c r="J33" s="3">
        <v>133.80000000000001</v>
      </c>
      <c r="K33" s="3" t="s">
        <v>359</v>
      </c>
      <c r="L33" s="3" t="s">
        <v>360</v>
      </c>
      <c r="M33" s="3" t="s">
        <v>361</v>
      </c>
    </row>
    <row r="35" spans="3:13" x14ac:dyDescent="0.2">
      <c r="C35" s="3" t="s">
        <v>362</v>
      </c>
      <c r="D35" s="3">
        <v>510.2</v>
      </c>
      <c r="E35" s="3">
        <v>455.2</v>
      </c>
      <c r="F35" s="3">
        <v>429.3</v>
      </c>
      <c r="G35" s="3">
        <v>295.89999999999998</v>
      </c>
      <c r="H35" s="3">
        <v>264.7</v>
      </c>
      <c r="I35" s="3">
        <v>207.3</v>
      </c>
      <c r="J35" s="3">
        <v>627.9</v>
      </c>
      <c r="K35" s="3">
        <v>553.29999999999995</v>
      </c>
      <c r="L35" s="3" t="s">
        <v>26</v>
      </c>
      <c r="M35" s="3">
        <v>890.5</v>
      </c>
    </row>
    <row r="36" spans="3:13" x14ac:dyDescent="0.2">
      <c r="C36" s="3" t="s">
        <v>363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364</v>
      </c>
      <c r="D37" s="3">
        <v>-55</v>
      </c>
      <c r="E37" s="3">
        <v>-25.9</v>
      </c>
      <c r="F37" s="3">
        <v>-133.4</v>
      </c>
      <c r="G37" s="3">
        <v>-31.2</v>
      </c>
      <c r="H37" s="3">
        <v>-57.4</v>
      </c>
      <c r="I37" s="3">
        <v>420.6</v>
      </c>
      <c r="J37" s="3">
        <v>-74.599999999999994</v>
      </c>
      <c r="K37" s="3">
        <v>455.1</v>
      </c>
      <c r="L37" s="3">
        <v>-117.9</v>
      </c>
      <c r="M37" s="3">
        <v>-78.2</v>
      </c>
    </row>
    <row r="38" spans="3:13" x14ac:dyDescent="0.2">
      <c r="C38" s="3" t="s">
        <v>365</v>
      </c>
      <c r="D38" s="3">
        <v>455.2</v>
      </c>
      <c r="E38" s="3">
        <v>429.3</v>
      </c>
      <c r="F38" s="3">
        <v>295.89999999999998</v>
      </c>
      <c r="G38" s="3">
        <v>264.7</v>
      </c>
      <c r="H38" s="3">
        <v>207.3</v>
      </c>
      <c r="I38" s="3">
        <v>627.9</v>
      </c>
      <c r="J38" s="3">
        <v>553.29999999999995</v>
      </c>
      <c r="K38" s="3" t="s">
        <v>26</v>
      </c>
      <c r="L38" s="3">
        <v>890.5</v>
      </c>
      <c r="M38" s="3">
        <v>812.3</v>
      </c>
    </row>
    <row r="40" spans="3:13" x14ac:dyDescent="0.2">
      <c r="C40" s="3" t="s">
        <v>366</v>
      </c>
      <c r="D40" s="3">
        <v>249.1</v>
      </c>
      <c r="E40" s="3">
        <v>222.2</v>
      </c>
      <c r="F40" s="3">
        <v>660.9</v>
      </c>
      <c r="G40" s="3">
        <v>280.3</v>
      </c>
      <c r="H40" s="3">
        <v>247.8</v>
      </c>
      <c r="I40" s="3">
        <v>639.9</v>
      </c>
      <c r="J40" s="3">
        <v>474.5</v>
      </c>
      <c r="K40" s="3" t="s">
        <v>367</v>
      </c>
      <c r="L40" s="3" t="s">
        <v>368</v>
      </c>
      <c r="M40" s="3" t="s">
        <v>369</v>
      </c>
    </row>
    <row r="41" spans="3:13" x14ac:dyDescent="0.2">
      <c r="C41" s="3" t="s">
        <v>370</v>
      </c>
      <c r="D41" s="3">
        <v>54.9</v>
      </c>
      <c r="E41" s="3">
        <v>102.3</v>
      </c>
      <c r="F41" s="3">
        <v>118.8</v>
      </c>
      <c r="G41" s="3">
        <v>92.4</v>
      </c>
      <c r="H41" s="3">
        <v>87</v>
      </c>
      <c r="I41" s="3">
        <v>87.4</v>
      </c>
      <c r="J41" s="3">
        <v>90.9</v>
      </c>
      <c r="K41" s="3">
        <v>301.7</v>
      </c>
      <c r="L41" s="3">
        <v>288.7</v>
      </c>
      <c r="M41" s="3">
        <v>287.8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4AB1-392E-44F0-8C73-381CCE373568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371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372</v>
      </c>
      <c r="D12" s="3">
        <v>22.83</v>
      </c>
      <c r="E12" s="3">
        <v>23.11</v>
      </c>
      <c r="F12" s="3">
        <v>29.06</v>
      </c>
      <c r="G12" s="3">
        <v>20.85</v>
      </c>
      <c r="H12" s="3">
        <v>21.03</v>
      </c>
      <c r="I12" s="3">
        <v>24.83</v>
      </c>
      <c r="J12" s="3">
        <v>29.8</v>
      </c>
      <c r="K12" s="3">
        <v>30.73</v>
      </c>
      <c r="L12" s="3">
        <v>38.659999999999997</v>
      </c>
      <c r="M12" s="3">
        <v>42.43</v>
      </c>
    </row>
    <row r="13" spans="3:13" ht="12.75" x14ac:dyDescent="0.2">
      <c r="C13" s="3" t="s">
        <v>373</v>
      </c>
      <c r="D13" s="3" t="s">
        <v>374</v>
      </c>
      <c r="E13" s="3" t="s">
        <v>375</v>
      </c>
      <c r="F13" s="3" t="s">
        <v>376</v>
      </c>
      <c r="G13" s="3" t="s">
        <v>377</v>
      </c>
      <c r="H13" s="3" t="s">
        <v>378</v>
      </c>
      <c r="I13" s="3" t="s">
        <v>379</v>
      </c>
      <c r="J13" s="3" t="s">
        <v>380</v>
      </c>
      <c r="K13" s="3" t="s">
        <v>381</v>
      </c>
      <c r="L13" s="3" t="s">
        <v>382</v>
      </c>
      <c r="M13" s="3" t="s">
        <v>383</v>
      </c>
    </row>
    <row r="14" spans="3:13" ht="12.75" x14ac:dyDescent="0.2"/>
    <row r="15" spans="3:13" ht="12.75" x14ac:dyDescent="0.2">
      <c r="C15" s="3" t="s">
        <v>384</v>
      </c>
      <c r="D15" s="3" t="s">
        <v>385</v>
      </c>
      <c r="E15" s="3" t="s">
        <v>386</v>
      </c>
      <c r="F15" s="3" t="s">
        <v>387</v>
      </c>
      <c r="G15" s="3" t="s">
        <v>388</v>
      </c>
      <c r="H15" s="3" t="s">
        <v>389</v>
      </c>
      <c r="I15" s="3" t="s">
        <v>390</v>
      </c>
      <c r="J15" s="3" t="s">
        <v>391</v>
      </c>
      <c r="K15" s="3" t="s">
        <v>392</v>
      </c>
      <c r="L15" s="3" t="s">
        <v>393</v>
      </c>
      <c r="M15" s="3" t="s">
        <v>394</v>
      </c>
    </row>
    <row r="16" spans="3:13" ht="12.75" x14ac:dyDescent="0.2">
      <c r="C16" s="3" t="s">
        <v>395</v>
      </c>
      <c r="D16" s="3" t="s">
        <v>396</v>
      </c>
      <c r="E16" s="3" t="s">
        <v>397</v>
      </c>
      <c r="F16" s="3" t="s">
        <v>398</v>
      </c>
      <c r="G16" s="3" t="s">
        <v>399</v>
      </c>
      <c r="H16" s="3" t="s">
        <v>400</v>
      </c>
      <c r="I16" s="3" t="s">
        <v>401</v>
      </c>
      <c r="J16" s="3" t="s">
        <v>402</v>
      </c>
      <c r="K16" s="3" t="s">
        <v>403</v>
      </c>
      <c r="L16" s="3" t="s">
        <v>404</v>
      </c>
      <c r="M16" s="3" t="s">
        <v>405</v>
      </c>
    </row>
    <row r="17" spans="3:13" ht="12.75" x14ac:dyDescent="0.2">
      <c r="C17" s="3" t="s">
        <v>406</v>
      </c>
      <c r="D17" s="3" t="s">
        <v>407</v>
      </c>
      <c r="E17" s="3" t="s">
        <v>408</v>
      </c>
      <c r="F17" s="3" t="s">
        <v>409</v>
      </c>
      <c r="G17" s="3" t="s">
        <v>410</v>
      </c>
      <c r="H17" s="3" t="s">
        <v>411</v>
      </c>
      <c r="I17" s="3" t="s">
        <v>412</v>
      </c>
      <c r="J17" s="3" t="s">
        <v>413</v>
      </c>
      <c r="K17" s="3" t="s">
        <v>414</v>
      </c>
      <c r="L17" s="3" t="s">
        <v>415</v>
      </c>
      <c r="M17" s="3" t="s">
        <v>415</v>
      </c>
    </row>
    <row r="18" spans="3:13" ht="12.75" x14ac:dyDescent="0.2">
      <c r="C18" s="3" t="s">
        <v>416</v>
      </c>
      <c r="D18" s="3" t="s">
        <v>417</v>
      </c>
      <c r="E18" s="3" t="s">
        <v>418</v>
      </c>
      <c r="F18" s="3" t="s">
        <v>419</v>
      </c>
      <c r="G18" s="3" t="s">
        <v>420</v>
      </c>
      <c r="H18" s="3" t="s">
        <v>421</v>
      </c>
      <c r="I18" s="3" t="s">
        <v>422</v>
      </c>
      <c r="J18" s="3" t="s">
        <v>423</v>
      </c>
      <c r="K18" s="3" t="s">
        <v>424</v>
      </c>
      <c r="L18" s="3" t="s">
        <v>425</v>
      </c>
      <c r="M18" s="3" t="s">
        <v>426</v>
      </c>
    </row>
    <row r="19" spans="3:13" ht="12.75" x14ac:dyDescent="0.2">
      <c r="C19" s="3" t="s">
        <v>427</v>
      </c>
      <c r="D19" s="3" t="s">
        <v>428</v>
      </c>
      <c r="E19" s="3" t="s">
        <v>429</v>
      </c>
      <c r="F19" s="3" t="s">
        <v>413</v>
      </c>
      <c r="G19" s="3" t="s">
        <v>430</v>
      </c>
      <c r="H19" s="3" t="s">
        <v>431</v>
      </c>
      <c r="I19" s="3" t="s">
        <v>432</v>
      </c>
      <c r="J19" s="3" t="s">
        <v>433</v>
      </c>
      <c r="K19" s="3" t="s">
        <v>434</v>
      </c>
      <c r="L19" s="3" t="s">
        <v>434</v>
      </c>
      <c r="M19" s="3" t="s">
        <v>435</v>
      </c>
    </row>
    <row r="20" spans="3:13" ht="12.75" x14ac:dyDescent="0.2">
      <c r="C20" s="3" t="s">
        <v>436</v>
      </c>
      <c r="D20" s="3" t="s">
        <v>437</v>
      </c>
      <c r="E20" s="3" t="s">
        <v>438</v>
      </c>
      <c r="F20" s="3" t="s">
        <v>439</v>
      </c>
      <c r="G20" s="3" t="s">
        <v>432</v>
      </c>
      <c r="H20" s="3" t="s">
        <v>440</v>
      </c>
      <c r="I20" s="3" t="s">
        <v>441</v>
      </c>
      <c r="J20" s="3" t="s">
        <v>442</v>
      </c>
      <c r="K20" s="3" t="s">
        <v>443</v>
      </c>
      <c r="L20" s="3" t="s">
        <v>444</v>
      </c>
      <c r="M20" s="3" t="s">
        <v>445</v>
      </c>
    </row>
    <row r="21" spans="3:13" ht="12.75" x14ac:dyDescent="0.2">
      <c r="C21" s="3" t="s">
        <v>446</v>
      </c>
      <c r="D21" s="3" t="s">
        <v>447</v>
      </c>
      <c r="E21" s="3" t="s">
        <v>448</v>
      </c>
      <c r="F21" s="3" t="s">
        <v>449</v>
      </c>
      <c r="G21" s="3" t="s">
        <v>447</v>
      </c>
      <c r="H21" s="3" t="s">
        <v>450</v>
      </c>
      <c r="I21" s="3" t="s">
        <v>451</v>
      </c>
      <c r="J21" s="3" t="s">
        <v>452</v>
      </c>
      <c r="K21" s="3" t="s">
        <v>453</v>
      </c>
      <c r="L21" s="3" t="s">
        <v>451</v>
      </c>
      <c r="M21" s="3" t="s">
        <v>453</v>
      </c>
    </row>
    <row r="22" spans="3:13" ht="12.75" x14ac:dyDescent="0.2">
      <c r="C22" s="3" t="s">
        <v>454</v>
      </c>
      <c r="D22" s="3" t="s">
        <v>455</v>
      </c>
      <c r="E22" s="3" t="s">
        <v>456</v>
      </c>
      <c r="F22" s="3" t="s">
        <v>457</v>
      </c>
      <c r="G22" s="3" t="s">
        <v>455</v>
      </c>
      <c r="H22" s="3" t="s">
        <v>455</v>
      </c>
      <c r="I22" s="3" t="s">
        <v>455</v>
      </c>
      <c r="J22" s="3" t="s">
        <v>457</v>
      </c>
      <c r="K22" s="3" t="s">
        <v>456</v>
      </c>
      <c r="L22" s="3" t="s">
        <v>458</v>
      </c>
      <c r="M22" s="3" t="s">
        <v>458</v>
      </c>
    </row>
    <row r="23" spans="3:13" ht="12.75" x14ac:dyDescent="0.2"/>
    <row r="24" spans="3:13" ht="12.75" x14ac:dyDescent="0.2">
      <c r="C24" s="3" t="s">
        <v>459</v>
      </c>
      <c r="D24" s="3" t="s">
        <v>460</v>
      </c>
      <c r="E24" s="3" t="s">
        <v>461</v>
      </c>
      <c r="F24" s="3" t="s">
        <v>462</v>
      </c>
      <c r="G24" s="3" t="s">
        <v>463</v>
      </c>
      <c r="H24" s="3" t="s">
        <v>464</v>
      </c>
      <c r="I24" s="3" t="s">
        <v>465</v>
      </c>
      <c r="J24" s="3" t="s">
        <v>466</v>
      </c>
      <c r="K24" s="3" t="s">
        <v>422</v>
      </c>
      <c r="L24" s="3" t="s">
        <v>467</v>
      </c>
      <c r="M24" s="3" t="s">
        <v>435</v>
      </c>
    </row>
    <row r="25" spans="3:13" ht="12.75" x14ac:dyDescent="0.2">
      <c r="C25" s="3" t="s">
        <v>468</v>
      </c>
      <c r="D25" s="3" t="s">
        <v>450</v>
      </c>
      <c r="E25" s="3" t="s">
        <v>447</v>
      </c>
      <c r="F25" s="3" t="s">
        <v>453</v>
      </c>
      <c r="G25" s="3" t="s">
        <v>449</v>
      </c>
      <c r="H25" s="3" t="s">
        <v>451</v>
      </c>
      <c r="I25" s="3" t="s">
        <v>469</v>
      </c>
      <c r="J25" s="3" t="s">
        <v>470</v>
      </c>
      <c r="K25" s="3" t="s">
        <v>471</v>
      </c>
      <c r="L25" s="3" t="s">
        <v>472</v>
      </c>
      <c r="M25" s="3" t="s">
        <v>473</v>
      </c>
    </row>
    <row r="26" spans="3:13" ht="12.75" x14ac:dyDescent="0.2">
      <c r="C26" s="3" t="s">
        <v>474</v>
      </c>
      <c r="D26" s="3" t="s">
        <v>475</v>
      </c>
      <c r="E26" s="3" t="s">
        <v>476</v>
      </c>
      <c r="F26" s="3" t="s">
        <v>477</v>
      </c>
      <c r="G26" s="3" t="s">
        <v>478</v>
      </c>
      <c r="H26" s="3" t="s">
        <v>409</v>
      </c>
      <c r="I26" s="3" t="s">
        <v>479</v>
      </c>
      <c r="J26" s="3" t="s">
        <v>480</v>
      </c>
      <c r="K26" s="3" t="s">
        <v>481</v>
      </c>
      <c r="L26" s="3" t="s">
        <v>482</v>
      </c>
      <c r="M26" s="3" t="s">
        <v>483</v>
      </c>
    </row>
    <row r="27" spans="3:13" ht="12.75" x14ac:dyDescent="0.2">
      <c r="C27" s="3" t="s">
        <v>484</v>
      </c>
      <c r="D27" s="3" t="s">
        <v>455</v>
      </c>
      <c r="E27" s="3" t="s">
        <v>455</v>
      </c>
      <c r="F27" s="3" t="s">
        <v>455</v>
      </c>
      <c r="G27" s="3" t="s">
        <v>485</v>
      </c>
      <c r="H27" s="3" t="s">
        <v>485</v>
      </c>
      <c r="I27" s="3" t="s">
        <v>455</v>
      </c>
      <c r="J27" s="3" t="s">
        <v>455</v>
      </c>
      <c r="K27" s="3" t="s">
        <v>455</v>
      </c>
      <c r="L27" s="3" t="s">
        <v>457</v>
      </c>
      <c r="M27" s="3" t="s">
        <v>457</v>
      </c>
    </row>
    <row r="28" spans="3:13" ht="12.75" x14ac:dyDescent="0.2"/>
    <row r="29" spans="3:13" ht="12.75" x14ac:dyDescent="0.2">
      <c r="C29" s="3" t="s">
        <v>486</v>
      </c>
      <c r="D29" s="3">
        <v>7.2</v>
      </c>
      <c r="E29" s="3">
        <v>6.4</v>
      </c>
      <c r="F29" s="3">
        <v>6.8</v>
      </c>
      <c r="G29" s="3">
        <v>5.0999999999999996</v>
      </c>
      <c r="H29" s="3">
        <v>4.8</v>
      </c>
      <c r="I29" s="3">
        <v>4.7</v>
      </c>
      <c r="J29" s="3">
        <v>5.4</v>
      </c>
      <c r="K29" s="3">
        <v>4.3</v>
      </c>
      <c r="L29" s="3">
        <v>4.8</v>
      </c>
      <c r="M29" s="3">
        <v>4.5999999999999996</v>
      </c>
    </row>
    <row r="30" spans="3:13" ht="12.75" x14ac:dyDescent="0.2">
      <c r="C30" s="3" t="s">
        <v>487</v>
      </c>
      <c r="D30" s="3">
        <v>7</v>
      </c>
      <c r="E30" s="3">
        <v>4</v>
      </c>
      <c r="F30" s="3">
        <v>7</v>
      </c>
      <c r="G30" s="3">
        <v>5</v>
      </c>
      <c r="H30" s="3">
        <v>6</v>
      </c>
      <c r="I30" s="3">
        <v>7</v>
      </c>
      <c r="J30" s="3">
        <v>5</v>
      </c>
      <c r="K30" s="3">
        <v>5</v>
      </c>
      <c r="L30" s="3">
        <v>9</v>
      </c>
      <c r="M30" s="3">
        <v>6</v>
      </c>
    </row>
    <row r="31" spans="3:13" ht="12.75" x14ac:dyDescent="0.2">
      <c r="C31" s="3" t="s">
        <v>488</v>
      </c>
      <c r="D31" s="3" t="s">
        <v>3</v>
      </c>
      <c r="E31" s="3">
        <v>0.26</v>
      </c>
      <c r="F31" s="3">
        <v>0.36</v>
      </c>
      <c r="G31" s="3">
        <v>0.4</v>
      </c>
      <c r="H31" s="3">
        <v>0.41</v>
      </c>
      <c r="I31" s="3">
        <v>0.42</v>
      </c>
      <c r="J31" s="3">
        <v>0.44</v>
      </c>
      <c r="K31" s="3">
        <v>0.48</v>
      </c>
      <c r="L31" s="3">
        <v>0.52</v>
      </c>
      <c r="M31" s="3">
        <v>0.6</v>
      </c>
    </row>
    <row r="32" spans="3:13" ht="12.75" x14ac:dyDescent="0.2">
      <c r="C32" s="3" t="s">
        <v>489</v>
      </c>
      <c r="D32" s="3" t="s">
        <v>490</v>
      </c>
      <c r="E32" s="3" t="s">
        <v>491</v>
      </c>
      <c r="F32" s="3" t="s">
        <v>492</v>
      </c>
      <c r="G32" s="3" t="s">
        <v>493</v>
      </c>
      <c r="H32" s="3" t="s">
        <v>494</v>
      </c>
      <c r="I32" s="3" t="s">
        <v>495</v>
      </c>
      <c r="J32" s="3" t="s">
        <v>496</v>
      </c>
      <c r="K32" s="3" t="s">
        <v>496</v>
      </c>
      <c r="L32" s="3" t="s">
        <v>492</v>
      </c>
      <c r="M32" s="3" t="s">
        <v>492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B00A-ADB0-4B5F-9831-7BC81B90262A}">
  <dimension ref="A3:BJ22"/>
  <sheetViews>
    <sheetView showGridLines="0" tabSelected="1" topLeftCell="X1" workbookViewId="0">
      <selection activeCell="AN22" sqref="AN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497</v>
      </c>
      <c r="C3" s="9"/>
      <c r="D3" s="9"/>
      <c r="E3" s="9"/>
      <c r="F3" s="9"/>
      <c r="H3" s="9" t="s">
        <v>498</v>
      </c>
      <c r="I3" s="9"/>
      <c r="J3" s="9"/>
      <c r="K3" s="9"/>
      <c r="L3" s="9"/>
      <c r="N3" s="11" t="s">
        <v>499</v>
      </c>
      <c r="O3" s="11"/>
      <c r="P3" s="11"/>
      <c r="Q3" s="11"/>
      <c r="R3" s="11"/>
      <c r="S3" s="11"/>
      <c r="T3" s="11"/>
      <c r="V3" s="9" t="s">
        <v>500</v>
      </c>
      <c r="W3" s="9"/>
      <c r="X3" s="9"/>
      <c r="Y3" s="9"/>
      <c r="AA3" s="9" t="s">
        <v>501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502</v>
      </c>
      <c r="C4" s="15" t="s">
        <v>503</v>
      </c>
      <c r="D4" s="14" t="s">
        <v>504</v>
      </c>
      <c r="E4" s="15" t="s">
        <v>505</v>
      </c>
      <c r="F4" s="14" t="s">
        <v>506</v>
      </c>
      <c r="H4" s="16" t="s">
        <v>507</v>
      </c>
      <c r="I4" s="17" t="s">
        <v>508</v>
      </c>
      <c r="J4" s="16" t="s">
        <v>509</v>
      </c>
      <c r="K4" s="17" t="s">
        <v>510</v>
      </c>
      <c r="L4" s="16" t="s">
        <v>511</v>
      </c>
      <c r="N4" s="18" t="s">
        <v>512</v>
      </c>
      <c r="O4" s="19" t="s">
        <v>513</v>
      </c>
      <c r="P4" s="18" t="s">
        <v>514</v>
      </c>
      <c r="Q4" s="19" t="s">
        <v>515</v>
      </c>
      <c r="R4" s="18" t="s">
        <v>516</v>
      </c>
      <c r="S4" s="19" t="s">
        <v>517</v>
      </c>
      <c r="T4" s="18" t="s">
        <v>518</v>
      </c>
      <c r="V4" s="19" t="s">
        <v>519</v>
      </c>
      <c r="W4" s="18" t="s">
        <v>520</v>
      </c>
      <c r="X4" s="19" t="s">
        <v>521</v>
      </c>
      <c r="Y4" s="18" t="s">
        <v>522</v>
      </c>
      <c r="AA4" s="20" t="s">
        <v>308</v>
      </c>
      <c r="AB4" s="21" t="s">
        <v>406</v>
      </c>
      <c r="AC4" s="20" t="s">
        <v>416</v>
      </c>
      <c r="AD4" s="21" t="s">
        <v>436</v>
      </c>
      <c r="AE4" s="20" t="s">
        <v>446</v>
      </c>
      <c r="AF4" s="21" t="s">
        <v>454</v>
      </c>
      <c r="AG4" s="20" t="s">
        <v>459</v>
      </c>
      <c r="AH4" s="21" t="s">
        <v>468</v>
      </c>
      <c r="AI4" s="20" t="s">
        <v>488</v>
      </c>
      <c r="AJ4" s="22"/>
      <c r="AK4" s="21" t="s">
        <v>486</v>
      </c>
      <c r="AL4" s="20" t="s">
        <v>487</v>
      </c>
    </row>
    <row r="5" spans="1:62" ht="63" x14ac:dyDescent="0.2">
      <c r="A5" s="23" t="s">
        <v>523</v>
      </c>
      <c r="B5" s="18" t="s">
        <v>524</v>
      </c>
      <c r="C5" s="24" t="s">
        <v>525</v>
      </c>
      <c r="D5" s="25" t="s">
        <v>526</v>
      </c>
      <c r="E5" s="19" t="s">
        <v>527</v>
      </c>
      <c r="F5" s="18" t="s">
        <v>524</v>
      </c>
      <c r="H5" s="19" t="s">
        <v>528</v>
      </c>
      <c r="I5" s="18" t="s">
        <v>529</v>
      </c>
      <c r="J5" s="19" t="s">
        <v>530</v>
      </c>
      <c r="K5" s="18" t="s">
        <v>531</v>
      </c>
      <c r="L5" s="19" t="s">
        <v>532</v>
      </c>
      <c r="N5" s="18" t="s">
        <v>533</v>
      </c>
      <c r="O5" s="19" t="s">
        <v>534</v>
      </c>
      <c r="P5" s="18" t="s">
        <v>535</v>
      </c>
      <c r="Q5" s="19" t="s">
        <v>536</v>
      </c>
      <c r="R5" s="18" t="s">
        <v>537</v>
      </c>
      <c r="S5" s="19" t="s">
        <v>538</v>
      </c>
      <c r="T5" s="18" t="s">
        <v>539</v>
      </c>
      <c r="V5" s="19" t="s">
        <v>540</v>
      </c>
      <c r="W5" s="18" t="s">
        <v>541</v>
      </c>
      <c r="X5" s="19" t="s">
        <v>542</v>
      </c>
      <c r="Y5" s="18" t="s">
        <v>543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1.018283814668606</v>
      </c>
      <c r="C7" s="31">
        <f>(sheet!D18-sheet!D15)/sheet!D35</f>
        <v>0.55038437564928322</v>
      </c>
      <c r="D7" s="31">
        <f>sheet!D12/sheet!D35</f>
        <v>0.2364429669644712</v>
      </c>
      <c r="E7" s="31">
        <f>Sheet2!D20/sheet!D35</f>
        <v>0.40567213795969248</v>
      </c>
      <c r="F7" s="31">
        <f>sheet!D18/sheet!D35</f>
        <v>1.018283814668606</v>
      </c>
      <c r="G7" s="29"/>
      <c r="H7" s="32">
        <f>Sheet1!D33/sheet!D51</f>
        <v>0.10103564867815021</v>
      </c>
      <c r="I7" s="32">
        <f>Sheet1!D33/Sheet1!D12</f>
        <v>2.1719721163421586E-2</v>
      </c>
      <c r="J7" s="32">
        <f>Sheet1!D12/sheet!D27</f>
        <v>2.4470057699848748</v>
      </c>
      <c r="K7" s="32">
        <f>Sheet1!D30/sheet!D27</f>
        <v>5.442272141616717E-2</v>
      </c>
      <c r="L7" s="32">
        <f>Sheet1!D38</f>
        <v>1.83</v>
      </c>
      <c r="M7" s="29"/>
      <c r="N7" s="32">
        <f>sheet!D40/sheet!D27</f>
        <v>0.47396504397512751</v>
      </c>
      <c r="O7" s="32">
        <f>sheet!D51/sheet!D27</f>
        <v>0.5260349560248726</v>
      </c>
      <c r="P7" s="32">
        <f>sheet!D40/sheet!D51</f>
        <v>0.90101434999068186</v>
      </c>
      <c r="Q7" s="31">
        <f>Sheet1!D24/Sheet1!D26</f>
        <v>-12.111587982832617</v>
      </c>
      <c r="R7" s="31">
        <f>ABS(Sheet2!D20/(Sheet1!D26+Sheet2!D30))</f>
        <v>2.2339816933638441</v>
      </c>
      <c r="S7" s="31">
        <f>sheet!D40/Sheet1!D43</f>
        <v>3.8506087154397544</v>
      </c>
      <c r="T7" s="31">
        <f>Sheet2!D20/sheet!D40</f>
        <v>0.23077150370830007</v>
      </c>
      <c r="V7" s="31">
        <f>ABS(Sheet1!D15/sheet!D15)</f>
        <v>14.793849911190053</v>
      </c>
      <c r="W7" s="31">
        <f>Sheet1!D12/sheet!D14</f>
        <v>45.775740110034057</v>
      </c>
      <c r="X7" s="31">
        <f>Sheet1!D12/sheet!D27</f>
        <v>2.4470057699848748</v>
      </c>
      <c r="Y7" s="31">
        <f>Sheet1!D12/(sheet!D18-sheet!D35)</f>
        <v>496.38068181818113</v>
      </c>
      <c r="AA7" s="17">
        <f>Sheet1!D43</f>
        <v>878.9</v>
      </c>
      <c r="AB7" s="17" t="str">
        <f>Sheet3!D17</f>
        <v>5.4x</v>
      </c>
      <c r="AC7" s="17" t="str">
        <f>Sheet3!D18</f>
        <v>8.9x</v>
      </c>
      <c r="AD7" s="17" t="str">
        <f>Sheet3!D20</f>
        <v>NA</v>
      </c>
      <c r="AE7" s="17" t="str">
        <f>Sheet3!D21</f>
        <v>1.1x</v>
      </c>
      <c r="AF7" s="17" t="str">
        <f>Sheet3!D22</f>
        <v>0.3x</v>
      </c>
      <c r="AG7" s="17" t="str">
        <f>Sheet3!D24</f>
        <v>12.9x</v>
      </c>
      <c r="AH7" s="17" t="str">
        <f>Sheet3!D25</f>
        <v>1.3x</v>
      </c>
      <c r="AI7" s="17" t="str">
        <f>Sheet3!D31</f>
        <v/>
      </c>
      <c r="AK7" s="17">
        <f>Sheet3!D29</f>
        <v>7.2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1.0102871838834118</v>
      </c>
      <c r="C8" s="34">
        <f>(sheet!E18-sheet!E15)/sheet!E35</f>
        <v>0.49974671706347645</v>
      </c>
      <c r="D8" s="34">
        <f>sheet!E12/sheet!E35</f>
        <v>0.16728363792230058</v>
      </c>
      <c r="E8" s="34">
        <f>Sheet2!E20/sheet!E35</f>
        <v>0.3060047539258855</v>
      </c>
      <c r="F8" s="34">
        <f>sheet!E18/sheet!E35</f>
        <v>1.0102871838834118</v>
      </c>
      <c r="G8" s="29"/>
      <c r="H8" s="35">
        <f>Sheet1!E33/sheet!E51</f>
        <v>4.0999738744230602E-2</v>
      </c>
      <c r="I8" s="35">
        <f>Sheet1!E33/Sheet1!E12</f>
        <v>1.1183269752438324E-2</v>
      </c>
      <c r="J8" s="35">
        <f>Sheet1!E12/sheet!E27</f>
        <v>1.7191943611816687</v>
      </c>
      <c r="K8" s="35">
        <f>Sheet1!E30/sheet!E27</f>
        <v>1.9879611555330495E-2</v>
      </c>
      <c r="L8" s="35">
        <f>Sheet1!E38</f>
        <v>0.63</v>
      </c>
      <c r="M8" s="29"/>
      <c r="N8" s="35">
        <f>sheet!E40/sheet!E27</f>
        <v>0.5310649558548477</v>
      </c>
      <c r="O8" s="35">
        <f>sheet!E51/sheet!E27</f>
        <v>0.46893504414515219</v>
      </c>
      <c r="P8" s="35">
        <f>sheet!E40/sheet!E51</f>
        <v>1.1324915091874945</v>
      </c>
      <c r="Q8" s="34">
        <f>Sheet1!E24/Sheet1!E26</f>
        <v>-2.6220930232558137</v>
      </c>
      <c r="R8" s="34">
        <f>ABS(Sheet2!E20/(Sheet1!E26+Sheet2!E30))</f>
        <v>0.85451577801958645</v>
      </c>
      <c r="S8" s="34">
        <f>sheet!E40/Sheet1!E43</f>
        <v>6.5256924929747093</v>
      </c>
      <c r="T8" s="34">
        <f>Sheet2!E20/sheet!E40</f>
        <v>0.12077450708990803</v>
      </c>
      <c r="U8" s="12"/>
      <c r="V8" s="34">
        <f>ABS(Sheet1!E15/sheet!E15)</f>
        <v>12.15402228667379</v>
      </c>
      <c r="W8" s="34">
        <f>Sheet1!E12/sheet!E14</f>
        <v>45.829087742216416</v>
      </c>
      <c r="X8" s="34">
        <f>Sheet1!E12/sheet!E27</f>
        <v>1.7191943611816687</v>
      </c>
      <c r="Y8" s="34">
        <f>Sheet1!E12/(sheet!E18-sheet!E35)</f>
        <v>797.32196969698066</v>
      </c>
      <c r="Z8" s="12"/>
      <c r="AA8" s="36">
        <f>Sheet1!E43</f>
        <v>996.4</v>
      </c>
      <c r="AB8" s="36" t="str">
        <f>Sheet3!E17</f>
        <v>10.6x</v>
      </c>
      <c r="AC8" s="36" t="str">
        <f>Sheet3!E18</f>
        <v>17.9x</v>
      </c>
      <c r="AD8" s="36" t="str">
        <f>Sheet3!E20</f>
        <v>-24.5x</v>
      </c>
      <c r="AE8" s="36" t="str">
        <f>Sheet3!E21</f>
        <v>1.0x</v>
      </c>
      <c r="AF8" s="36" t="str">
        <f>Sheet3!E22</f>
        <v>0.5x</v>
      </c>
      <c r="AG8" s="36" t="str">
        <f>Sheet3!E24</f>
        <v>25.4x</v>
      </c>
      <c r="AH8" s="36" t="str">
        <f>Sheet3!E25</f>
        <v>1.1x</v>
      </c>
      <c r="AI8" s="36">
        <f>Sheet3!E31</f>
        <v>0.26</v>
      </c>
      <c r="AK8" s="36">
        <f>Sheet3!E29</f>
        <v>6.4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0.91393343540978311</v>
      </c>
      <c r="C9" s="31">
        <f>(sheet!F18-sheet!F15)/sheet!F35</f>
        <v>0.40599564831976787</v>
      </c>
      <c r="D9" s="31">
        <f>sheet!F12/sheet!F35</f>
        <v>0.1192279796921589</v>
      </c>
      <c r="E9" s="31">
        <f>Sheet2!F20/sheet!F35</f>
        <v>0.46663711822064624</v>
      </c>
      <c r="F9" s="31">
        <f>sheet!F18/sheet!F35</f>
        <v>0.91393343540978311</v>
      </c>
      <c r="G9" s="29"/>
      <c r="H9" s="32">
        <f>Sheet1!F33/sheet!F51</f>
        <v>6.9406483460054E-2</v>
      </c>
      <c r="I9" s="32">
        <f>Sheet1!F33/Sheet1!F12</f>
        <v>1.7424935540214587E-2</v>
      </c>
      <c r="J9" s="32">
        <f>Sheet1!F12/sheet!F27</f>
        <v>2.0981266414791415</v>
      </c>
      <c r="K9" s="32">
        <f>Sheet1!F30/sheet!F27</f>
        <v>3.8121580706239583E-2</v>
      </c>
      <c r="L9" s="32">
        <f>Sheet1!F38</f>
        <v>1.51</v>
      </c>
      <c r="M9" s="29"/>
      <c r="N9" s="32">
        <f>sheet!F40/sheet!F27</f>
        <v>0.47325207011788112</v>
      </c>
      <c r="O9" s="32">
        <f>sheet!F51/sheet!F27</f>
        <v>0.52674792988211883</v>
      </c>
      <c r="P9" s="32">
        <f>sheet!F40/sheet!F51</f>
        <v>0.89844125296095689</v>
      </c>
      <c r="Q9" s="31">
        <f>Sheet1!F24/Sheet1!F26</f>
        <v>-5.3795674869500374</v>
      </c>
      <c r="R9" s="31">
        <f>ABS(Sheet2!F20/(Sheet1!F26+Sheet2!F30))</f>
        <v>0.65444168173598549</v>
      </c>
      <c r="S9" s="31">
        <f>sheet!F40/Sheet1!F43</f>
        <v>4.7862689728203316</v>
      </c>
      <c r="T9" s="31">
        <f>Sheet2!F20/sheet!F40</f>
        <v>0.21352188502525901</v>
      </c>
      <c r="V9" s="31">
        <f>ABS(Sheet1!F15/sheet!F15)</f>
        <v>14.228303982230685</v>
      </c>
      <c r="W9" s="31">
        <f>Sheet1!F12/sheet!F14</f>
        <v>48.120872523514109</v>
      </c>
      <c r="X9" s="31">
        <f>Sheet1!F12/sheet!F27</f>
        <v>2.0981266414791415</v>
      </c>
      <c r="Y9" s="31">
        <f>Sheet1!F12/(sheet!F18-sheet!F35)</f>
        <v>-112.57490636704101</v>
      </c>
      <c r="AA9" s="17" t="str">
        <f>Sheet1!F43</f>
        <v>1,133.2</v>
      </c>
      <c r="AB9" s="17" t="str">
        <f>Sheet3!F17</f>
        <v>7.9x</v>
      </c>
      <c r="AC9" s="17" t="str">
        <f>Sheet3!F18</f>
        <v>12.2x</v>
      </c>
      <c r="AD9" s="17" t="str">
        <f>Sheet3!F20</f>
        <v>12.6x</v>
      </c>
      <c r="AE9" s="17" t="str">
        <f>Sheet3!F21</f>
        <v>1.2x</v>
      </c>
      <c r="AF9" s="17" t="str">
        <f>Sheet3!F22</f>
        <v>0.4x</v>
      </c>
      <c r="AG9" s="17" t="str">
        <f>Sheet3!F24</f>
        <v>22.0x</v>
      </c>
      <c r="AH9" s="17" t="str">
        <f>Sheet3!F25</f>
        <v>1.4x</v>
      </c>
      <c r="AI9" s="17">
        <f>Sheet3!F31</f>
        <v>0.36</v>
      </c>
      <c r="AK9" s="17">
        <f>Sheet3!F29</f>
        <v>6.8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0.95753051919399912</v>
      </c>
      <c r="C10" s="34">
        <f>(sheet!G18-sheet!G15)/sheet!G35</f>
        <v>0.484188851301662</v>
      </c>
      <c r="D10" s="34">
        <f>sheet!G12/sheet!G35</f>
        <v>9.7330489777908522E-2</v>
      </c>
      <c r="E10" s="34">
        <f>Sheet2!G20/sheet!G35</f>
        <v>0.32975437564347698</v>
      </c>
      <c r="F10" s="34">
        <f>sheet!G18/sheet!G35</f>
        <v>0.95753051919399912</v>
      </c>
      <c r="G10" s="29"/>
      <c r="H10" s="35">
        <f>Sheet1!G33/sheet!G51</f>
        <v>-0.57860439858810753</v>
      </c>
      <c r="I10" s="35">
        <f>Sheet1!G33/Sheet1!G12</f>
        <v>-8.6158100721286032E-2</v>
      </c>
      <c r="J10" s="35">
        <f>Sheet1!G12/sheet!G27</f>
        <v>2.7065273294304317</v>
      </c>
      <c r="K10" s="35">
        <f>Sheet1!G30/sheet!G27</f>
        <v>-0.23139464901241996</v>
      </c>
      <c r="L10" s="35">
        <f>Sheet1!G38</f>
        <v>-7.78</v>
      </c>
      <c r="M10" s="29"/>
      <c r="N10" s="35">
        <f>sheet!G40/sheet!G27</f>
        <v>0.59697981069103245</v>
      </c>
      <c r="O10" s="35">
        <f>sheet!G51/sheet!G27</f>
        <v>0.40302018930896755</v>
      </c>
      <c r="P10" s="35">
        <f>sheet!G40/sheet!G51</f>
        <v>1.4812652728753732</v>
      </c>
      <c r="Q10" s="34">
        <f>Sheet1!G24/Sheet1!G26</f>
        <v>21.984712230215827</v>
      </c>
      <c r="R10" s="34">
        <f>ABS(Sheet2!G20/(Sheet1!G26+Sheet2!G30))</f>
        <v>4.3597472046669905</v>
      </c>
      <c r="S10" s="34">
        <f>sheet!G40/Sheet1!G43</f>
        <v>5.1428167420814486</v>
      </c>
      <c r="T10" s="34">
        <f>Sheet2!G20/sheet!G40</f>
        <v>0.16438456603427731</v>
      </c>
      <c r="U10" s="12"/>
      <c r="V10" s="34">
        <f>ABS(Sheet1!G15/sheet!G15)</f>
        <v>14.496387788394316</v>
      </c>
      <c r="W10" s="34">
        <f>Sheet1!G12/sheet!G14</f>
        <v>50.538618716796073</v>
      </c>
      <c r="X10" s="34">
        <f>Sheet1!G12/sheet!G27</f>
        <v>2.7065273294304317</v>
      </c>
      <c r="Y10" s="34">
        <f>Sheet1!G12/(sheet!G18-sheet!G35)</f>
        <v>-214.14372294372293</v>
      </c>
      <c r="Z10" s="12"/>
      <c r="AA10" s="36" t="str">
        <f>Sheet1!G43</f>
        <v>1,060.8</v>
      </c>
      <c r="AB10" s="36" t="str">
        <f>Sheet3!G17</f>
        <v>7.1x</v>
      </c>
      <c r="AC10" s="36" t="str">
        <f>Sheet3!G18</f>
        <v>12.4x</v>
      </c>
      <c r="AD10" s="36" t="str">
        <f>Sheet3!G20</f>
        <v>12.3x</v>
      </c>
      <c r="AE10" s="36" t="str">
        <f>Sheet3!G21</f>
        <v>1.1x</v>
      </c>
      <c r="AF10" s="36" t="str">
        <f>Sheet3!G22</f>
        <v>0.3x</v>
      </c>
      <c r="AG10" s="36" t="str">
        <f>Sheet3!G24</f>
        <v>-5.0x</v>
      </c>
      <c r="AH10" s="36" t="str">
        <f>Sheet3!G25</f>
        <v>1.2x</v>
      </c>
      <c r="AI10" s="36">
        <f>Sheet3!G31</f>
        <v>0.4</v>
      </c>
      <c r="AK10" s="36">
        <f>Sheet3!G29</f>
        <v>5.0999999999999996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0.86983578913558446</v>
      </c>
      <c r="C11" s="31">
        <f>(sheet!H18-sheet!H15)/sheet!H35</f>
        <v>0.33898100935479986</v>
      </c>
      <c r="D11" s="31">
        <f>sheet!H12/sheet!H35</f>
        <v>8.322961416469267E-2</v>
      </c>
      <c r="E11" s="31">
        <f>Sheet2!H20/sheet!H35</f>
        <v>0.28445818444613968</v>
      </c>
      <c r="F11" s="31">
        <f>sheet!H18/sheet!H35</f>
        <v>0.86983578913558446</v>
      </c>
      <c r="G11" s="29"/>
      <c r="H11" s="32">
        <f>Sheet1!H33/sheet!H51</f>
        <v>4.2806600588759555E-2</v>
      </c>
      <c r="I11" s="32">
        <f>Sheet1!H33/Sheet1!H12</f>
        <v>6.629330500357607E-3</v>
      </c>
      <c r="J11" s="32">
        <f>Sheet1!H12/sheet!H27</f>
        <v>2.7495716175033063</v>
      </c>
      <c r="K11" s="32">
        <f>Sheet1!H30/sheet!H27</f>
        <v>1.9837847162325339E-2</v>
      </c>
      <c r="L11" s="32">
        <f>Sheet1!H38</f>
        <v>0.57999999999999996</v>
      </c>
      <c r="M11" s="29"/>
      <c r="N11" s="32">
        <f>sheet!H40/sheet!H27</f>
        <v>0.57418204818584329</v>
      </c>
      <c r="O11" s="32">
        <f>sheet!H51/sheet!H27</f>
        <v>0.42581795181415671</v>
      </c>
      <c r="P11" s="32">
        <f>sheet!H40/sheet!H51</f>
        <v>1.3484214222054178</v>
      </c>
      <c r="Q11" s="31">
        <f>Sheet1!H24/Sheet1!H26</f>
        <v>-3.1182266009852215</v>
      </c>
      <c r="R11" s="31">
        <f>ABS(Sheet2!H20/(Sheet1!H26+Sheet2!H30))</f>
        <v>1.067500376676209</v>
      </c>
      <c r="S11" s="31">
        <f>sheet!H40/Sheet1!H43</f>
        <v>6.9382990550305728</v>
      </c>
      <c r="T11" s="31">
        <f>Sheet2!H20/sheet!H40</f>
        <v>0.1419043422528441</v>
      </c>
      <c r="V11" s="31">
        <f>ABS(Sheet1!H15/sheet!H15)</f>
        <v>13.688549387384661</v>
      </c>
      <c r="W11" s="31">
        <f>Sheet1!H12/sheet!H14</f>
        <v>57.80681818181818</v>
      </c>
      <c r="X11" s="31">
        <f>Sheet1!H12/sheet!H27</f>
        <v>2.7495716175033063</v>
      </c>
      <c r="Y11" s="31">
        <f>Sheet1!H12/(sheet!H18-sheet!H35)</f>
        <v>-73.747378161628674</v>
      </c>
      <c r="AA11" s="17">
        <f>Sheet1!H43</f>
        <v>719.6</v>
      </c>
      <c r="AB11" s="17" t="str">
        <f>Sheet3!H17</f>
        <v>8.6x</v>
      </c>
      <c r="AC11" s="17" t="str">
        <f>Sheet3!H18</f>
        <v>17.1x</v>
      </c>
      <c r="AD11" s="17" t="str">
        <f>Sheet3!H20</f>
        <v>47.3x</v>
      </c>
      <c r="AE11" s="17" t="str">
        <f>Sheet3!H21</f>
        <v>1.3x</v>
      </c>
      <c r="AF11" s="17" t="str">
        <f>Sheet3!H22</f>
        <v>0.3x</v>
      </c>
      <c r="AG11" s="17" t="str">
        <f>Sheet3!H24</f>
        <v>-7.0x</v>
      </c>
      <c r="AH11" s="17" t="str">
        <f>Sheet3!H25</f>
        <v>1.5x</v>
      </c>
      <c r="AI11" s="17">
        <f>Sheet3!H31</f>
        <v>0.41</v>
      </c>
      <c r="AK11" s="17">
        <f>Sheet3!H29</f>
        <v>4.8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0.84258852918340477</v>
      </c>
      <c r="C12" s="34">
        <f>(sheet!I18-sheet!I15)/sheet!I35</f>
        <v>0.42007899267461096</v>
      </c>
      <c r="D12" s="34">
        <f>sheet!I12/sheet!I35</f>
        <v>0.21196367687270024</v>
      </c>
      <c r="E12" s="34">
        <f>Sheet2!I20/sheet!I35</f>
        <v>0.29696519596259663</v>
      </c>
      <c r="F12" s="34">
        <f>sheet!I18/sheet!I35</f>
        <v>0.84258852918340477</v>
      </c>
      <c r="G12" s="29"/>
      <c r="H12" s="35">
        <f>Sheet1!I33/sheet!I51</f>
        <v>4.2309936866677278E-2</v>
      </c>
      <c r="I12" s="35">
        <f>Sheet1!I33/Sheet1!I12</f>
        <v>6.560330360962127E-3</v>
      </c>
      <c r="J12" s="35">
        <f>Sheet1!I12/sheet!I27</f>
        <v>2.8068344493188637</v>
      </c>
      <c r="K12" s="35">
        <f>Sheet1!I30/sheet!I27</f>
        <v>2.0757330870468715E-2</v>
      </c>
      <c r="L12" s="35">
        <f>Sheet1!I38</f>
        <v>0.59</v>
      </c>
      <c r="M12" s="29"/>
      <c r="N12" s="35">
        <f>sheet!I40/sheet!I27</f>
        <v>0.56478873239436622</v>
      </c>
      <c r="O12" s="35">
        <f>sheet!I51/sheet!I27</f>
        <v>0.43521126760563383</v>
      </c>
      <c r="P12" s="35">
        <f>sheet!I40/sheet!I51</f>
        <v>1.297734627831715</v>
      </c>
      <c r="Q12" s="34">
        <f>Sheet1!I24/Sheet1!I26</f>
        <v>-3.4894514767932492</v>
      </c>
      <c r="R12" s="34">
        <f>ABS(Sheet2!I20/(Sheet1!I26+Sheet2!I30))</f>
        <v>2.1561274509803923</v>
      </c>
      <c r="S12" s="34">
        <f>sheet!I40/Sheet1!I43</f>
        <v>7.0401496618218449</v>
      </c>
      <c r="T12" s="34">
        <f>Sheet2!I20/sheet!I40</f>
        <v>0.17981685131433711</v>
      </c>
      <c r="U12" s="12"/>
      <c r="V12" s="34">
        <f>ABS(Sheet1!I15/sheet!I15)</f>
        <v>14.632550335570469</v>
      </c>
      <c r="W12" s="34">
        <f>Sheet1!I12/sheet!I14</f>
        <v>56.123730378578024</v>
      </c>
      <c r="X12" s="34">
        <f>Sheet1!I12/sheet!I27</f>
        <v>2.8068344493188637</v>
      </c>
      <c r="Y12" s="34">
        <f>Sheet1!I12/(sheet!I18-sheet!I35)</f>
        <v>-52.139824147544481</v>
      </c>
      <c r="Z12" s="12"/>
      <c r="AA12" s="36">
        <f>Sheet1!I43</f>
        <v>694.9</v>
      </c>
      <c r="AB12" s="36" t="str">
        <f>Sheet3!I17</f>
        <v>8.7x</v>
      </c>
      <c r="AC12" s="36" t="str">
        <f>Sheet3!I18</f>
        <v>15.7x</v>
      </c>
      <c r="AD12" s="36" t="str">
        <f>Sheet3!I20</f>
        <v>14.4x</v>
      </c>
      <c r="AE12" s="36" t="str">
        <f>Sheet3!I21</f>
        <v>1.5x</v>
      </c>
      <c r="AF12" s="36" t="str">
        <f>Sheet3!I22</f>
        <v>0.3x</v>
      </c>
      <c r="AG12" s="36" t="str">
        <f>Sheet3!I24</f>
        <v>57.1x</v>
      </c>
      <c r="AH12" s="36" t="str">
        <f>Sheet3!I25</f>
        <v>1.8x</v>
      </c>
      <c r="AI12" s="36">
        <f>Sheet3!I31</f>
        <v>0.42</v>
      </c>
      <c r="AK12" s="36">
        <f>Sheet3!I29</f>
        <v>4.7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0.98441054712266429</v>
      </c>
      <c r="C13" s="31">
        <f>(sheet!J18-sheet!J15)/sheet!J35</f>
        <v>0.44668630888002087</v>
      </c>
      <c r="D13" s="31">
        <f>sheet!J12/sheet!J35</f>
        <v>0.20635512624473201</v>
      </c>
      <c r="E13" s="31">
        <f>Sheet2!J20/sheet!J35</f>
        <v>0.330287547085369</v>
      </c>
      <c r="F13" s="31">
        <f>sheet!J18/sheet!J35</f>
        <v>0.98441054712266429</v>
      </c>
      <c r="G13" s="29"/>
      <c r="H13" s="32">
        <f>Sheet1!J33/sheet!J51</f>
        <v>9.4856722997795739E-2</v>
      </c>
      <c r="I13" s="32">
        <f>Sheet1!J33/Sheet1!J12</f>
        <v>1.5339039102074117E-2</v>
      </c>
      <c r="J13" s="32">
        <f>Sheet1!J12/sheet!J27</f>
        <v>2.629478047154878</v>
      </c>
      <c r="K13" s="32">
        <f>Sheet1!J30/sheet!J27</f>
        <v>4.3364158960259934E-2</v>
      </c>
      <c r="L13" s="32">
        <f>Sheet1!J38</f>
        <v>1.42</v>
      </c>
      <c r="M13" s="29"/>
      <c r="N13" s="32">
        <f>sheet!J40/sheet!J27</f>
        <v>0.57479380154961257</v>
      </c>
      <c r="O13" s="32">
        <f>sheet!J51/sheet!J27</f>
        <v>0.42520619845038743</v>
      </c>
      <c r="P13" s="32">
        <f>sheet!J40/sheet!J51</f>
        <v>1.3518001469507714</v>
      </c>
      <c r="Q13" s="31">
        <f>Sheet1!J24/Sheet1!J26</f>
        <v>-8.1700767263427103</v>
      </c>
      <c r="R13" s="31">
        <f>ABS(Sheet2!J20/(Sheet1!J26+Sheet2!J30))</f>
        <v>1.2958735733099209</v>
      </c>
      <c r="S13" s="31">
        <f>sheet!J40/Sheet1!J43</f>
        <v>5.9495526571089785</v>
      </c>
      <c r="T13" s="31">
        <f>Sheet2!J20/sheet!J40</f>
        <v>0.16045222306772478</v>
      </c>
      <c r="V13" s="31">
        <f>ABS(Sheet1!J15/sheet!J15)</f>
        <v>13.218476903870163</v>
      </c>
      <c r="W13" s="31">
        <f>Sheet1!J12/sheet!J14</f>
        <v>56.842188203511931</v>
      </c>
      <c r="X13" s="31">
        <f>Sheet1!J12/sheet!J27</f>
        <v>2.629478047154878</v>
      </c>
      <c r="Y13" s="31">
        <f>Sheet1!J12/(sheet!J18-sheet!J35)</f>
        <v>-604.05023923444708</v>
      </c>
      <c r="AA13" s="17">
        <f>Sheet1!J43</f>
        <v>927.7</v>
      </c>
      <c r="AB13" s="17" t="str">
        <f>Sheet3!J17</f>
        <v>13.8x</v>
      </c>
      <c r="AC13" s="17" t="str">
        <f>Sheet3!J18</f>
        <v>30.5x</v>
      </c>
      <c r="AD13" s="17" t="str">
        <f>Sheet3!J20</f>
        <v>31.8x</v>
      </c>
      <c r="AE13" s="17" t="str">
        <f>Sheet3!J21</f>
        <v>1.6x</v>
      </c>
      <c r="AF13" s="17" t="str">
        <f>Sheet3!J22</f>
        <v>0.4x</v>
      </c>
      <c r="AG13" s="17" t="str">
        <f>Sheet3!J24</f>
        <v>24.1x</v>
      </c>
      <c r="AH13" s="17" t="str">
        <f>Sheet3!J25</f>
        <v>2.1x</v>
      </c>
      <c r="AI13" s="17">
        <f>Sheet3!J31</f>
        <v>0.44</v>
      </c>
      <c r="AK13" s="17">
        <f>Sheet3!J29</f>
        <v>5.4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0.80184729064039406</v>
      </c>
      <c r="C14" s="34">
        <f>(sheet!K18-sheet!K15)/sheet!K35</f>
        <v>0.435</v>
      </c>
      <c r="D14" s="34">
        <f>sheet!K12/sheet!K35</f>
        <v>0.24837438423645319</v>
      </c>
      <c r="E14" s="34">
        <f>Sheet2!K20/sheet!K35</f>
        <v>0.51463054187192125</v>
      </c>
      <c r="F14" s="34">
        <f>sheet!K18/sheet!K35</f>
        <v>0.80184729064039406</v>
      </c>
      <c r="G14" s="29"/>
      <c r="H14" s="35">
        <f>Sheet1!K33/sheet!K51</f>
        <v>0.14536983980667181</v>
      </c>
      <c r="I14" s="35">
        <f>Sheet1!K33/Sheet1!K12</f>
        <v>2.1872364351982008E-2</v>
      </c>
      <c r="J14" s="35">
        <f>Sheet1!K12/sheet!K27</f>
        <v>1.8231177688633149</v>
      </c>
      <c r="K14" s="35">
        <f>Sheet1!K30/sheet!K27</f>
        <v>4.187823329620239E-2</v>
      </c>
      <c r="L14" s="35">
        <f>Sheet1!K38</f>
        <v>2.16</v>
      </c>
      <c r="M14" s="29"/>
      <c r="N14" s="35">
        <f>sheet!K40/sheet!K27</f>
        <v>0.72569347156066122</v>
      </c>
      <c r="O14" s="35">
        <f>sheet!K51/sheet!K27</f>
        <v>0.27430652843933878</v>
      </c>
      <c r="P14" s="35">
        <f>sheet!K40/sheet!K51</f>
        <v>2.6455566905005106</v>
      </c>
      <c r="Q14" s="34">
        <f>Sheet1!K24/Sheet1!K26</f>
        <v>-4.0692959823074082</v>
      </c>
      <c r="R14" s="34">
        <f>ABS(Sheet2!K20/(Sheet1!K26+Sheet2!K30))</f>
        <v>1.96797588772723</v>
      </c>
      <c r="S14" s="34">
        <f>sheet!K40/Sheet1!K43</f>
        <v>7.4425287356321839</v>
      </c>
      <c r="T14" s="34">
        <f>Sheet2!K20/sheet!K40</f>
        <v>0.1967605235897919</v>
      </c>
      <c r="U14" s="12"/>
      <c r="V14" s="34">
        <f>ABS(Sheet1!K15/sheet!K15)</f>
        <v>13.397945481401907</v>
      </c>
      <c r="W14" s="34">
        <f>Sheet1!K12/sheet!K14</f>
        <v>44.189995030644354</v>
      </c>
      <c r="X14" s="34">
        <f>Sheet1!K12/sheet!K27</f>
        <v>1.8231177688633149</v>
      </c>
      <c r="Y14" s="34">
        <f>Sheet1!K12/(sheet!K18-sheet!K35)</f>
        <v>-33.160348042262278</v>
      </c>
      <c r="Z14" s="12"/>
      <c r="AA14" s="36" t="str">
        <f>Sheet1!K43</f>
        <v>1,426.8</v>
      </c>
      <c r="AB14" s="36" t="str">
        <f>Sheet3!K17</f>
        <v>9.1x</v>
      </c>
      <c r="AC14" s="36" t="str">
        <f>Sheet3!K18</f>
        <v>15.3x</v>
      </c>
      <c r="AD14" s="36" t="str">
        <f>Sheet3!K20</f>
        <v>23.4x</v>
      </c>
      <c r="AE14" s="36" t="str">
        <f>Sheet3!K21</f>
        <v>1.4x</v>
      </c>
      <c r="AF14" s="36" t="str">
        <f>Sheet3!K22</f>
        <v>0.5x</v>
      </c>
      <c r="AG14" s="36" t="str">
        <f>Sheet3!K24</f>
        <v>15.7x</v>
      </c>
      <c r="AH14" s="36" t="str">
        <f>Sheet3!K25</f>
        <v>2.2x</v>
      </c>
      <c r="AI14" s="36">
        <f>Sheet3!K31</f>
        <v>0.48</v>
      </c>
      <c r="AK14" s="36">
        <f>Sheet3!K29</f>
        <v>4.3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0.91551516541482714</v>
      </c>
      <c r="C15" s="31">
        <f>(sheet!L18-sheet!L15)/sheet!L35</f>
        <v>0.48546528295395913</v>
      </c>
      <c r="D15" s="31">
        <f>sheet!L12/sheet!L35</f>
        <v>0.25528926093687287</v>
      </c>
      <c r="E15" s="31">
        <f>Sheet2!L20/sheet!L35</f>
        <v>0.53311163350725299</v>
      </c>
      <c r="F15" s="31">
        <f>sheet!L18/sheet!L35</f>
        <v>0.91551516541482714</v>
      </c>
      <c r="G15" s="29"/>
      <c r="H15" s="32">
        <f>Sheet1!L33/sheet!L51</f>
        <v>0.15595820364606491</v>
      </c>
      <c r="I15" s="32">
        <f>Sheet1!L33/Sheet1!L12</f>
        <v>2.4756842981973209E-2</v>
      </c>
      <c r="J15" s="32">
        <f>Sheet1!L12/sheet!L27</f>
        <v>1.867390716954771</v>
      </c>
      <c r="K15" s="32">
        <f>Sheet1!L30/sheet!L27</f>
        <v>5.0362794008132386E-2</v>
      </c>
      <c r="L15" s="32">
        <f>Sheet1!L38</f>
        <v>2.61</v>
      </c>
      <c r="M15" s="29"/>
      <c r="N15" s="32">
        <f>sheet!L40/sheet!L27</f>
        <v>0.70356994576213105</v>
      </c>
      <c r="O15" s="32">
        <f>sheet!L51/sheet!L27</f>
        <v>0.296430054237869</v>
      </c>
      <c r="P15" s="32">
        <f>sheet!L40/sheet!L51</f>
        <v>2.3734771009337483</v>
      </c>
      <c r="Q15" s="31">
        <f>Sheet1!L24/Sheet1!L26</f>
        <v>-4.9122673756171666</v>
      </c>
      <c r="R15" s="31">
        <f>ABS(Sheet2!L20/(Sheet1!L26+Sheet2!L30))</f>
        <v>1.5235130263804686</v>
      </c>
      <c r="S15" s="31">
        <f>sheet!L40/Sheet1!L43</f>
        <v>6.4608448317598635</v>
      </c>
      <c r="T15" s="31">
        <f>Sheet2!L20/sheet!L40</f>
        <v>0.17418671962082821</v>
      </c>
      <c r="V15" s="31">
        <f>ABS(Sheet1!L15/sheet!L15)</f>
        <v>14.045063662422505</v>
      </c>
      <c r="W15" s="31">
        <f>Sheet1!L12/sheet!L14</f>
        <v>44.413166144200623</v>
      </c>
      <c r="X15" s="31">
        <f>Sheet1!L12/sheet!L27</f>
        <v>1.867390716954771</v>
      </c>
      <c r="Y15" s="31">
        <f>Sheet1!L12/(sheet!L18-sheet!L35)</f>
        <v>-96.150661689854147</v>
      </c>
      <c r="AA15" s="17" t="str">
        <f>Sheet1!L43</f>
        <v>1,652.4</v>
      </c>
      <c r="AB15" s="17" t="str">
        <f>Sheet3!L17</f>
        <v>9.6x</v>
      </c>
      <c r="AC15" s="17" t="str">
        <f>Sheet3!L18</f>
        <v>12.7x</v>
      </c>
      <c r="AD15" s="17" t="str">
        <f>Sheet3!L20</f>
        <v>16.0x</v>
      </c>
      <c r="AE15" s="17" t="str">
        <f>Sheet3!L21</f>
        <v>1.5x</v>
      </c>
      <c r="AF15" s="17" t="str">
        <f>Sheet3!L22</f>
        <v>0.6x</v>
      </c>
      <c r="AG15" s="17" t="str">
        <f>Sheet3!L24</f>
        <v>14.6x</v>
      </c>
      <c r="AH15" s="17" t="str">
        <f>Sheet3!L25</f>
        <v>2.4x</v>
      </c>
      <c r="AI15" s="17">
        <f>Sheet3!L31</f>
        <v>0.52</v>
      </c>
      <c r="AK15" s="17">
        <f>Sheet3!L29</f>
        <v>4.8</v>
      </c>
      <c r="AL15" s="17">
        <f>Sheet3!L30</f>
        <v>9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0.75776587966129683</v>
      </c>
      <c r="C16" s="34">
        <f>(sheet!M18-sheet!M15)/sheet!M35</f>
        <v>0.38238554614713305</v>
      </c>
      <c r="D16" s="34">
        <f>sheet!M12/sheet!M35</f>
        <v>0.19159374484043681</v>
      </c>
      <c r="E16" s="34">
        <f>Sheet2!M20/sheet!M35</f>
        <v>0.49699271174847276</v>
      </c>
      <c r="F16" s="34">
        <f>sheet!M18/sheet!M35</f>
        <v>0.75776587966129683</v>
      </c>
      <c r="G16" s="29"/>
      <c r="H16" s="35">
        <f>Sheet1!M33/sheet!M51</f>
        <v>0.14526967802255594</v>
      </c>
      <c r="I16" s="35">
        <f>Sheet1!M33/Sheet1!M12</f>
        <v>2.4636465139633062E-2</v>
      </c>
      <c r="J16" s="35">
        <f>Sheet1!M12/sheet!M27</f>
        <v>1.8243298621155146</v>
      </c>
      <c r="K16" s="35">
        <f>Sheet1!M30/sheet!M27</f>
        <v>4.8892344036254941E-2</v>
      </c>
      <c r="L16" s="35">
        <f>Sheet1!M38</f>
        <v>2.81</v>
      </c>
      <c r="M16" s="29"/>
      <c r="N16" s="35">
        <f>sheet!M40/sheet!M27</f>
        <v>0.69060963262944763</v>
      </c>
      <c r="O16" s="35">
        <f>sheet!M51/sheet!M27</f>
        <v>0.30939036737055253</v>
      </c>
      <c r="P16" s="35">
        <f>sheet!M40/sheet!M51</f>
        <v>2.2321626833401509</v>
      </c>
      <c r="Q16" s="34">
        <f>Sheet1!M24/Sheet1!M26</f>
        <v>-4.9216823785351709</v>
      </c>
      <c r="R16" s="34">
        <f>ABS(Sheet2!M20/(Sheet1!M26+Sheet2!M30))</f>
        <v>2.2449392712550607</v>
      </c>
      <c r="S16" s="34">
        <f>sheet!M40/Sheet1!M43</f>
        <v>6.3753546592489574</v>
      </c>
      <c r="T16" s="34">
        <f>Sheet2!M20/sheet!M40</f>
        <v>0.18387043290836583</v>
      </c>
      <c r="U16" s="12"/>
      <c r="V16" s="34">
        <f>ABS(Sheet1!M15/sheet!M15)</f>
        <v>14.139302544769086</v>
      </c>
      <c r="W16" s="34">
        <f>Sheet1!M12/sheet!M14</f>
        <v>47.853619981030668</v>
      </c>
      <c r="X16" s="34">
        <f>Sheet1!M12/sheet!M27</f>
        <v>1.8243298621155146</v>
      </c>
      <c r="Y16" s="34">
        <f>Sheet1!M12/(sheet!M18-sheet!M35)</f>
        <v>-29.476338851022398</v>
      </c>
      <c r="Z16" s="12"/>
      <c r="AA16" s="36" t="str">
        <f>Sheet1!M43</f>
        <v>1,797.5</v>
      </c>
      <c r="AB16" s="36" t="str">
        <f>Sheet3!M17</f>
        <v>9.6x</v>
      </c>
      <c r="AC16" s="36" t="str">
        <f>Sheet3!M18</f>
        <v>13.1x</v>
      </c>
      <c r="AD16" s="36" t="str">
        <f>Sheet3!M20</f>
        <v>17.5x</v>
      </c>
      <c r="AE16" s="36" t="str">
        <f>Sheet3!M21</f>
        <v>1.4x</v>
      </c>
      <c r="AF16" s="36" t="str">
        <f>Sheet3!M22</f>
        <v>0.6x</v>
      </c>
      <c r="AG16" s="36" t="str">
        <f>Sheet3!M24</f>
        <v>14.7x</v>
      </c>
      <c r="AH16" s="36" t="str">
        <f>Sheet3!M25</f>
        <v>2.3x</v>
      </c>
      <c r="AI16" s="36">
        <f>Sheet3!M31</f>
        <v>0.6</v>
      </c>
      <c r="AK16" s="36">
        <f>Sheet3!M29</f>
        <v>4.5999999999999996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2023-04-25T19:33:11Z</dcterms:created>
  <dcterms:modified xsi:type="dcterms:W3CDTF">2023-05-06T21:26:37Z</dcterms:modified>
  <cp:category/>
  <dc:identifier/>
  <cp:version/>
</cp:coreProperties>
</file>