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Consumer Non-cyclicals/"/>
    </mc:Choice>
  </mc:AlternateContent>
  <xr:revisionPtr revIDLastSave="8" documentId="8_{B6F9526B-FC31-49A2-ACD7-0C4C67D66EB1}" xr6:coauthVersionLast="47" xr6:coauthVersionMax="47" xr10:uidLastSave="{53CC505E-A2C9-43DE-87F1-484D45BBB686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3" l="1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<sst xmlns="http://schemas.openxmlformats.org/spreadsheetml/2006/main" count="690" uniqueCount="385">
  <si>
    <t>Maple Leaf Foods Inc.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</si>
  <si>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</si>
  <si>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</si>
  <si>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</si>
  <si>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</si>
  <si>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</si>
  <si>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</si>
  <si>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</si>
  <si>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</si>
  <si>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</si>
  <si>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</si>
  <si>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</si>
  <si>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</si>
  <si>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</si>
  <si>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</si>
  <si>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</si>
  <si>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</si>
  <si>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</si>
  <si>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</si>
  <si>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</si>
  <si>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</si>
  <si>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</si>
  <si>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</si>
  <si>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</si>
  <si>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</si>
  <si>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</si>
  <si>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</si>
  <si>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</si>
  <si>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</si>
  <si>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</si>
  <si>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</si>
  <si>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</si>
  <si>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</si>
  <si>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1,183.171</t>
  </si>
  <si>
    <t>1,064.341</t>
  </si>
  <si>
    <t>1,045.758</t>
  </si>
  <si>
    <t>Property Plant And Equipment, Net</t>
  </si>
  <si>
    <t>1,323.318</t>
  </si>
  <si>
    <t>1,042.506</t>
  </si>
  <si>
    <t>1,082.36</t>
  </si>
  <si>
    <t>1,085.275</t>
  </si>
  <si>
    <t>1,116.309</t>
  </si>
  <si>
    <t>1,283.95</t>
  </si>
  <si>
    <t>1,613.908</t>
  </si>
  <si>
    <t>1,944.192</t>
  </si>
  <si>
    <t>2,350.827</t>
  </si>
  <si>
    <t>2,462.623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</si>
  <si>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</si>
  <si>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</si>
  <si>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</si>
  <si>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</si>
  <si>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</si>
  <si>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</si>
  <si>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</si>
  <si>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3,599.092</t>
  </si>
  <si>
    <t>2,876.49</t>
  </si>
  <si>
    <t>2,619.048</t>
  </si>
  <si>
    <t>2,632.621</t>
  </si>
  <si>
    <t>2,632.57</t>
  </si>
  <si>
    <t>3,139.998</t>
  </si>
  <si>
    <t>3,514.035</t>
  </si>
  <si>
    <t>3,860.205</t>
  </si>
  <si>
    <t>4,385.806</t>
  </si>
  <si>
    <t>4,439.436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</si>
  <si>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</si>
  <si>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</si>
  <si>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</si>
  <si>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</si>
  <si>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</si>
  <si>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</si>
  <si>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</si>
  <si>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</si>
  <si>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1,248.13</t>
  </si>
  <si>
    <t>1,709.493</t>
  </si>
  <si>
    <t>Capital Leases</t>
  </si>
  <si>
    <t>Other Non-current Liabilities</t>
  </si>
  <si>
    <t>Total Liabilities</t>
  </si>
  <si>
    <t>1,957.1</t>
  </si>
  <si>
    <t>1,133.159</t>
  </si>
  <si>
    <t>1,564.165</t>
  </si>
  <si>
    <t>1,927.741</t>
  </si>
  <si>
    <t>2,349.88</t>
  </si>
  <si>
    <t>2,778.848</t>
  </si>
  <si>
    <t>Common Stock</t>
  </si>
  <si>
    <t>Additional Paid In Capital</t>
  </si>
  <si>
    <t>Retained Earnings</t>
  </si>
  <si>
    <t>1,228.815</t>
  </si>
  <si>
    <t>1,161.047</t>
  </si>
  <si>
    <t>1,247.737</t>
  </si>
  <si>
    <t>1,253.035</t>
  </si>
  <si>
    <t>1,178.389</t>
  </si>
  <si>
    <t>1,137.45</t>
  </si>
  <si>
    <t>1,124.973</t>
  </si>
  <si>
    <t>1,212.244</t>
  </si>
  <si>
    <t>Treasury Stock</t>
  </si>
  <si>
    <t>Other Common Equity Adj</t>
  </si>
  <si>
    <t>Common Equity</t>
  </si>
  <si>
    <t>1,581.129</t>
  </si>
  <si>
    <t>2,244.496</t>
  </si>
  <si>
    <t>2,041.317</t>
  </si>
  <si>
    <t>2,088.023</t>
  </si>
  <si>
    <t>2,051.608</t>
  </si>
  <si>
    <t>2,006.839</t>
  </si>
  <si>
    <t>1,949.87</t>
  </si>
  <si>
    <t>1,932.464</t>
  </si>
  <si>
    <t>2,035.926</t>
  </si>
  <si>
    <t>1,660.588</t>
  </si>
  <si>
    <t>Total Preferred Equity</t>
  </si>
  <si>
    <t>Minority Interest, Total</t>
  </si>
  <si>
    <t>Other Equity</t>
  </si>
  <si>
    <t>Total Equity</t>
  </si>
  <si>
    <t>1,641.992</t>
  </si>
  <si>
    <t>Total Liabilities And Equity</t>
  </si>
  <si>
    <t>Cash And Short Term Investments</t>
  </si>
  <si>
    <t>Total Debt</t>
  </si>
  <si>
    <t>1,008.807</t>
  </si>
  <si>
    <t>1,445.247</t>
  </si>
  <si>
    <t>1,899.83</t>
  </si>
  <si>
    <t>Income Statement</t>
  </si>
  <si>
    <t>Revenue</t>
  </si>
  <si>
    <t>2,954.777</t>
  </si>
  <si>
    <t>3,157.241</t>
  </si>
  <si>
    <t>3,292.932</t>
  </si>
  <si>
    <t>3,331.812</t>
  </si>
  <si>
    <t>3,522.226</t>
  </si>
  <si>
    <t>3,495.519</t>
  </si>
  <si>
    <t>3,941.545</t>
  </si>
  <si>
    <t>4,303.722</t>
  </si>
  <si>
    <t>4,521.082</t>
  </si>
  <si>
    <t>4,739.063</t>
  </si>
  <si>
    <t>Revenue Growth (YoY)</t>
  </si>
  <si>
    <t>-35.1%</t>
  </si>
  <si>
    <t>6.9%</t>
  </si>
  <si>
    <t>4.3%</t>
  </si>
  <si>
    <t>1.2%</t>
  </si>
  <si>
    <t>5.7%</t>
  </si>
  <si>
    <t>-0.8%</t>
  </si>
  <si>
    <t>12.8%</t>
  </si>
  <si>
    <t>9.2%</t>
  </si>
  <si>
    <t>5.1%</t>
  </si>
  <si>
    <t>4.8%</t>
  </si>
  <si>
    <t>Cost of Revenues</t>
  </si>
  <si>
    <t>-2,773.934</t>
  </si>
  <si>
    <t>-2,938.964</t>
  </si>
  <si>
    <t>-2,911.791</t>
  </si>
  <si>
    <t>-2,740.866</t>
  </si>
  <si>
    <t>-2,934.747</t>
  </si>
  <si>
    <t>-2,943.722</t>
  </si>
  <si>
    <t>-3,350.566</t>
  </si>
  <si>
    <t>-3,600.669</t>
  </si>
  <si>
    <t>-3,862.007</t>
  </si>
  <si>
    <t>-4,314.925</t>
  </si>
  <si>
    <t>Gross Profit</t>
  </si>
  <si>
    <t>Gross Profit Margin</t>
  </si>
  <si>
    <t>6.1%</t>
  </si>
  <si>
    <t>11.6%</t>
  </si>
  <si>
    <t>17.7%</t>
  </si>
  <si>
    <t>16.7%</t>
  </si>
  <si>
    <t>15.8%</t>
  </si>
  <si>
    <t>15.0%</t>
  </si>
  <si>
    <t>16.3%</t>
  </si>
  <si>
    <t>14.6%</t>
  </si>
  <si>
    <t>8.9%</t>
  </si>
  <si>
    <t>R&amp;D Expenses</t>
  </si>
  <si>
    <t>Selling, 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</si>
  <si>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</si>
  <si>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</si>
  <si>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</si>
  <si>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</si>
  <si>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</si>
  <si>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</si>
  <si>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</si>
  <si>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</si>
  <si>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</si>
  <si>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</si>
  <si>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</si>
  <si>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</si>
  <si>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</si>
  <si>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</si>
  <si>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</si>
  <si>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</si>
  <si>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</si>
  <si>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</si>
  <si>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</si>
  <si>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</si>
  <si>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</si>
  <si>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</si>
  <si>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</si>
  <si>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</si>
  <si>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</si>
  <si>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</si>
  <si>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</si>
  <si>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</si>
  <si>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</si>
  <si>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</si>
  <si>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</si>
  <si>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</si>
  <si>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</si>
  <si>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1,605.641</t>
  </si>
  <si>
    <t>Cash from Investing</t>
  </si>
  <si>
    <t>1,340.956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</si>
  <si>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</si>
  <si>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</si>
  <si>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</si>
  <si>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</si>
  <si>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</si>
  <si>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</si>
  <si>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</si>
  <si>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</si>
  <si>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</si>
  <si>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</si>
  <si>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</si>
  <si>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</si>
  <si>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</si>
  <si>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</si>
  <si>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</si>
  <si>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</si>
  <si>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2,351.789</t>
  </si>
  <si>
    <t>2,751.22</t>
  </si>
  <si>
    <t>3,219.639</t>
  </si>
  <si>
    <t>3,781.184</t>
  </si>
  <si>
    <t>4,560.821</t>
  </si>
  <si>
    <t>3,376.341</t>
  </si>
  <si>
    <t>3,198.383</t>
  </si>
  <si>
    <t>3,470.389</t>
  </si>
  <si>
    <t>3,648.644</t>
  </si>
  <si>
    <t>2,993.589</t>
  </si>
  <si>
    <t>Total Enterprise Value (TEV)</t>
  </si>
  <si>
    <t>3,605.742</t>
  </si>
  <si>
    <t>2,262.846</t>
  </si>
  <si>
    <t>2,937.932</t>
  </si>
  <si>
    <t>3,346.393</t>
  </si>
  <si>
    <t>4,359.784</t>
  </si>
  <si>
    <t>3,441.813</t>
  </si>
  <si>
    <t>3,846.9</t>
  </si>
  <si>
    <t>4,275.1</t>
  </si>
  <si>
    <t>4,937.353</t>
  </si>
  <si>
    <t>4,703.181</t>
  </si>
  <si>
    <t>Enterprise Value (EV)</t>
  </si>
  <si>
    <t>5,126.159</t>
  </si>
  <si>
    <t>EV/EBITDA</t>
  </si>
  <si>
    <t>27.2x</t>
  </si>
  <si>
    <t>1,393.4x</t>
  </si>
  <si>
    <t>27.8x</t>
  </si>
  <si>
    <t>11.1x</t>
  </si>
  <si>
    <t>11.8x</t>
  </si>
  <si>
    <t>10.5x</t>
  </si>
  <si>
    <t>13.8x</t>
  </si>
  <si>
    <t>13.4x</t>
  </si>
  <si>
    <t>14.1x</t>
  </si>
  <si>
    <t>33.0x</t>
  </si>
  <si>
    <t>EV / EBIT</t>
  </si>
  <si>
    <t>-458.1x</t>
  </si>
  <si>
    <t>-21.9x</t>
  </si>
  <si>
    <t>562.4x</t>
  </si>
  <si>
    <t>15.2x</t>
  </si>
  <si>
    <t>16.1x</t>
  </si>
  <si>
    <t>15.7x</t>
  </si>
  <si>
    <t>22.9x</t>
  </si>
  <si>
    <t>23.3x</t>
  </si>
  <si>
    <t>23.8x</t>
  </si>
  <si>
    <t>-233.7x</t>
  </si>
  <si>
    <t>EV / LTM EBITDA - CAPEX</t>
  </si>
  <si>
    <t>-13.7x</t>
  </si>
  <si>
    <t>-7.1x</t>
  </si>
  <si>
    <t>-75.1x</t>
  </si>
  <si>
    <t>18.0x</t>
  </si>
  <si>
    <t>17.2x</t>
  </si>
  <si>
    <t>25.3x</t>
  </si>
  <si>
    <t>92.9x</t>
  </si>
  <si>
    <t>-183.5x</t>
  </si>
  <si>
    <t>-16.1x</t>
  </si>
  <si>
    <t>-23.0x</t>
  </si>
  <si>
    <t>EV / Free Cash Flow</t>
  </si>
  <si>
    <t>-15.1x</t>
  </si>
  <si>
    <t>-5.7x</t>
  </si>
  <si>
    <t>-2,166.2x</t>
  </si>
  <si>
    <t>26.8x</t>
  </si>
  <si>
    <t>25.1x</t>
  </si>
  <si>
    <t>45.7x</t>
  </si>
  <si>
    <t>-40.4x</t>
  </si>
  <si>
    <t>1,934.7x</t>
  </si>
  <si>
    <t>-13.1x</t>
  </si>
  <si>
    <t>-12.1x</t>
  </si>
  <si>
    <t>EV / Invested Capital</t>
  </si>
  <si>
    <t>1.3x</t>
  </si>
  <si>
    <t>1.0x</t>
  </si>
  <si>
    <t>1.4x</t>
  </si>
  <si>
    <t>1.6x</t>
  </si>
  <si>
    <t>2.1x</t>
  </si>
  <si>
    <t>1.5x</t>
  </si>
  <si>
    <t>EV / Revenue</t>
  </si>
  <si>
    <t>1.1x</t>
  </si>
  <si>
    <t>0.7x</t>
  </si>
  <si>
    <t>0.9x</t>
  </si>
  <si>
    <t>P/E Ratio</t>
  </si>
  <si>
    <t>-39.1x</t>
  </si>
  <si>
    <t>-10.9x</t>
  </si>
  <si>
    <t>-219.1x</t>
  </si>
  <si>
    <t>25.2x</t>
  </si>
  <si>
    <t>22.7x</t>
  </si>
  <si>
    <t>46.3x</t>
  </si>
  <si>
    <t>32.9x</t>
  </si>
  <si>
    <t>28.9x</t>
  </si>
  <si>
    <t>-10.6x</t>
  </si>
  <si>
    <t>Price/Book</t>
  </si>
  <si>
    <t>2.3x</t>
  </si>
  <si>
    <t>1.2x</t>
  </si>
  <si>
    <t>1.8x</t>
  </si>
  <si>
    <t>2.2x</t>
  </si>
  <si>
    <t>1.7x</t>
  </si>
  <si>
    <t>2.0x</t>
  </si>
  <si>
    <t>Price / Operating Cash Flow</t>
  </si>
  <si>
    <t>8.4x</t>
  </si>
  <si>
    <t>-8.3x</t>
  </si>
  <si>
    <t>10.4x</t>
  </si>
  <si>
    <t>12.8x</t>
  </si>
  <si>
    <t>11.4x</t>
  </si>
  <si>
    <t>10.8x</t>
  </si>
  <si>
    <t>10.9x</t>
  </si>
  <si>
    <t>16.5x</t>
  </si>
  <si>
    <t>67.3x</t>
  </si>
  <si>
    <t>Price / LTM Sales</t>
  </si>
  <si>
    <t>0.8x</t>
  </si>
  <si>
    <t>Altman Z-Score</t>
  </si>
  <si>
    <t>Piotroski Score</t>
  </si>
  <si>
    <t>Dividend Per Share</t>
  </si>
  <si>
    <t>Dividend Yield</t>
  </si>
  <si>
    <t>0.6%</t>
  </si>
  <si>
    <t>1.0%</t>
  </si>
  <si>
    <t>1.6%</t>
  </si>
  <si>
    <t>1.5%</t>
  </si>
  <si>
    <t>1.4%</t>
  </si>
  <si>
    <t>2.1%</t>
  </si>
  <si>
    <t>2.5%</t>
  </si>
  <si>
    <t>2.4%</t>
  </si>
  <si>
    <t>2.6%</t>
  </si>
  <si>
    <t>3.3%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</si>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</sst>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5D56ECD7-0AF4-C478-EC7C-021500295E3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506.67</v>
      </c>
      <c r="E12" s="3">
        <v>496.32799999999997</v>
      </c>
      <c r="F12" s="3">
        <v>292.26900000000001</v>
      </c>
      <c r="G12" s="3">
        <v>403.62099999999998</v>
      </c>
      <c r="H12" s="3">
        <v>203.42500000000001</v>
      </c>
      <c r="I12" s="3">
        <v>72.578000000000003</v>
      </c>
      <c r="J12" s="3">
        <v>97.284999999999997</v>
      </c>
      <c r="K12" s="3">
        <v>100.828</v>
      </c>
      <c r="L12" s="3">
        <v>162.03100000000001</v>
      </c>
      <c r="M12" s="3">
        <v>91.075999999999993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3">
        <v>152.607</v>
      </c>
      <c r="E14" s="3">
        <v>130.703</v>
      </c>
      <c r="F14" s="3">
        <v>129.238</v>
      </c>
      <c r="G14" s="3">
        <v>122.943</v>
      </c>
      <c r="H14" s="3">
        <v>119.77500000000001</v>
      </c>
      <c r="I14" s="3">
        <v>138.69200000000001</v>
      </c>
      <c r="J14" s="3">
        <v>152.209</v>
      </c>
      <c r="K14" s="3">
        <v>145.767</v>
      </c>
      <c r="L14" s="3">
        <v>153.28299999999999</v>
      </c>
      <c r="M14" s="3">
        <v>176.27600000000001</v>
      </c>
    </row>
    <row r="15" spans="3:13" ht="12.75" x14ac:dyDescent="0.2">
      <c r="C15" s="3" t="s">
        <v>29</v>
      </c>
      <c r="D15" s="3">
        <v>383.52600000000001</v>
      </c>
      <c r="E15" s="3">
        <v>376.14400000000001</v>
      </c>
      <c r="F15" s="3">
        <v>361.548</v>
      </c>
      <c r="G15" s="3">
        <v>373.16399999999999</v>
      </c>
      <c r="H15" s="3">
        <v>385.1</v>
      </c>
      <c r="I15" s="3">
        <v>460.39400000000001</v>
      </c>
      <c r="J15" s="3">
        <v>504.55</v>
      </c>
      <c r="K15" s="3">
        <v>523.71799999999996</v>
      </c>
      <c r="L15" s="3">
        <v>547.88599999999997</v>
      </c>
      <c r="M15" s="3">
        <v>630.14800000000002</v>
      </c>
    </row>
    <row r="16" spans="3:13" ht="12.75" x14ac:dyDescent="0.2">
      <c r="C16" s="3" t="s">
        <v>30</v>
      </c>
      <c r="D16" s="3">
        <v>17.920999999999999</v>
      </c>
      <c r="E16" s="3">
        <v>20.157</v>
      </c>
      <c r="F16" s="3">
        <v>14.946</v>
      </c>
      <c r="G16" s="3">
        <v>30.372</v>
      </c>
      <c r="H16" s="3">
        <v>19.457999999999998</v>
      </c>
      <c r="I16" s="3">
        <v>29.667000000000002</v>
      </c>
      <c r="J16" s="3">
        <v>45.296999999999997</v>
      </c>
      <c r="K16" s="3">
        <v>59.286999999999999</v>
      </c>
      <c r="L16" s="3">
        <v>21.521000000000001</v>
      </c>
      <c r="M16" s="3">
        <v>32.149000000000001</v>
      </c>
    </row>
    <row r="17" spans="3:13" ht="12.75" x14ac:dyDescent="0.2">
      <c r="C17" s="3" t="s">
        <v>31</v>
      </c>
      <c r="D17" s="3">
        <v>122.447</v>
      </c>
      <c r="E17" s="3">
        <v>41.009</v>
      </c>
      <c r="F17" s="3">
        <v>32.555999999999997</v>
      </c>
      <c r="G17" s="3">
        <v>42.128</v>
      </c>
      <c r="H17" s="3">
        <v>38.045999999999999</v>
      </c>
      <c r="I17" s="3">
        <v>46.65</v>
      </c>
      <c r="J17" s="3">
        <v>74.948999999999998</v>
      </c>
      <c r="K17" s="3">
        <v>53.167999999999999</v>
      </c>
      <c r="L17" s="3">
        <v>52.39</v>
      </c>
      <c r="M17" s="3">
        <v>116.10899999999999</v>
      </c>
    </row>
    <row r="18" spans="3:13" ht="12.75" x14ac:dyDescent="0.2">
      <c r="C18" s="3" t="s">
        <v>32</v>
      </c>
      <c r="D18" s="3" t="s">
        <v>33</v>
      </c>
      <c r="E18" s="3" t="s">
        <v>34</v>
      </c>
      <c r="F18" s="3">
        <v>830.55700000000002</v>
      </c>
      <c r="G18" s="3">
        <v>972.22799999999995</v>
      </c>
      <c r="H18" s="3">
        <v>765.80399999999997</v>
      </c>
      <c r="I18" s="3">
        <v>747.98099999999999</v>
      </c>
      <c r="J18" s="3">
        <v>874.29</v>
      </c>
      <c r="K18" s="3">
        <v>882.76800000000003</v>
      </c>
      <c r="L18" s="3">
        <v>937.11099999999999</v>
      </c>
      <c r="M18" s="3" t="s">
        <v>35</v>
      </c>
    </row>
    <row r="19" spans="3:13" ht="12.75" x14ac:dyDescent="0.2"/>
    <row r="20" spans="3:13" ht="12.75" x14ac:dyDescent="0.2">
      <c r="C20" s="3" t="s">
        <v>36</v>
      </c>
      <c r="D20" s="3" t="s">
        <v>37</v>
      </c>
      <c r="E20" s="3" t="s">
        <v>38</v>
      </c>
      <c r="F20" s="3" t="s">
        <v>39</v>
      </c>
      <c r="G20" s="3" t="s">
        <v>40</v>
      </c>
      <c r="H20" s="3" t="s">
        <v>41</v>
      </c>
      <c r="I20" s="3" t="s">
        <v>42</v>
      </c>
      <c r="J20" s="3" t="s">
        <v>43</v>
      </c>
      <c r="K20" s="3" t="s">
        <v>44</v>
      </c>
      <c r="L20" s="3" t="s">
        <v>45</v>
      </c>
      <c r="M20" s="3" t="s">
        <v>46</v>
      </c>
    </row>
    <row r="21" spans="3:13" ht="12.75" x14ac:dyDescent="0.2">
      <c r="C21" s="3" t="s">
        <v>47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48</v>
      </c>
      <c r="D22" s="3">
        <v>118.1</v>
      </c>
      <c r="E22" s="3">
        <v>98.212999999999994</v>
      </c>
      <c r="F22" s="3">
        <v>71.302000000000007</v>
      </c>
      <c r="G22" s="3">
        <v>61.231999999999999</v>
      </c>
      <c r="H22" s="3">
        <v>57.673999999999999</v>
      </c>
      <c r="I22" s="3">
        <v>59.759</v>
      </c>
      <c r="J22" s="3">
        <v>65.231999999999999</v>
      </c>
      <c r="K22" s="3">
        <v>67.331999999999994</v>
      </c>
      <c r="L22" s="3">
        <v>59.404000000000003</v>
      </c>
      <c r="M22" s="3">
        <v>54.576999999999998</v>
      </c>
    </row>
    <row r="23" spans="3:13" ht="12.75" x14ac:dyDescent="0.2">
      <c r="C23" s="3" t="s">
        <v>49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27</v>
      </c>
      <c r="I23" s="3" t="s">
        <v>27</v>
      </c>
      <c r="J23" s="3">
        <v>3.448</v>
      </c>
      <c r="K23" s="3">
        <v>15.91</v>
      </c>
      <c r="L23" s="3">
        <v>22.326000000000001</v>
      </c>
      <c r="M23" s="3">
        <v>23.712</v>
      </c>
    </row>
    <row r="24" spans="3:13" ht="12.75" x14ac:dyDescent="0.2">
      <c r="C24" s="3" t="s">
        <v>50</v>
      </c>
      <c r="D24" s="3">
        <v>720.798</v>
      </c>
      <c r="E24" s="3">
        <v>428.23599999999999</v>
      </c>
      <c r="F24" s="3">
        <v>428.23599999999999</v>
      </c>
      <c r="G24" s="3">
        <v>428.23599999999999</v>
      </c>
      <c r="H24" s="3">
        <v>517.38699999999994</v>
      </c>
      <c r="I24" s="3">
        <v>664.87900000000002</v>
      </c>
      <c r="J24" s="3">
        <v>657.17899999999997</v>
      </c>
      <c r="K24" s="3">
        <v>652.50099999999998</v>
      </c>
      <c r="L24" s="3">
        <v>658.673</v>
      </c>
      <c r="M24" s="3">
        <v>477.35300000000001</v>
      </c>
    </row>
    <row r="25" spans="3:13" ht="12.75" x14ac:dyDescent="0.2">
      <c r="C25" s="3" t="s">
        <v>51</v>
      </c>
      <c r="D25" s="3">
        <v>198.578</v>
      </c>
      <c r="E25" s="3">
        <v>165.066</v>
      </c>
      <c r="F25" s="3">
        <v>138.155</v>
      </c>
      <c r="G25" s="3">
        <v>128.08500000000001</v>
      </c>
      <c r="H25" s="3">
        <v>215.197</v>
      </c>
      <c r="I25" s="3">
        <v>424.61599999999999</v>
      </c>
      <c r="J25" s="3">
        <v>352.71300000000002</v>
      </c>
      <c r="K25" s="3">
        <v>341.19600000000003</v>
      </c>
      <c r="L25" s="3">
        <v>365.31799999999998</v>
      </c>
      <c r="M25" s="3">
        <v>360.56099999999998</v>
      </c>
    </row>
    <row r="26" spans="3:13" ht="12.75" x14ac:dyDescent="0.2">
      <c r="C26" s="3" t="s">
        <v>52</v>
      </c>
      <c r="D26" s="3">
        <v>55.127000000000002</v>
      </c>
      <c r="E26" s="3">
        <v>78.128</v>
      </c>
      <c r="F26" s="3">
        <v>68.438000000000002</v>
      </c>
      <c r="G26" s="3">
        <v>-42.435000000000002</v>
      </c>
      <c r="H26" s="3">
        <v>-39.801000000000002</v>
      </c>
      <c r="I26" s="3">
        <v>-41.186999999999998</v>
      </c>
      <c r="J26" s="3">
        <v>-52.734999999999999</v>
      </c>
      <c r="K26" s="3">
        <v>-43.694000000000003</v>
      </c>
      <c r="L26" s="3">
        <v>-7.8529999999999998</v>
      </c>
      <c r="M26" s="3">
        <v>14.852</v>
      </c>
    </row>
    <row r="27" spans="3:13" ht="12.75" x14ac:dyDescent="0.2">
      <c r="C27" s="3" t="s">
        <v>53</v>
      </c>
      <c r="D27" s="3" t="s">
        <v>54</v>
      </c>
      <c r="E27" s="3" t="s">
        <v>55</v>
      </c>
      <c r="F27" s="3" t="s">
        <v>56</v>
      </c>
      <c r="G27" s="3" t="s">
        <v>57</v>
      </c>
      <c r="H27" s="3" t="s">
        <v>58</v>
      </c>
      <c r="I27" s="3" t="s">
        <v>59</v>
      </c>
      <c r="J27" s="3" t="s">
        <v>60</v>
      </c>
      <c r="K27" s="3" t="s">
        <v>61</v>
      </c>
      <c r="L27" s="3" t="s">
        <v>62</v>
      </c>
      <c r="M27" s="3" t="s">
        <v>63</v>
      </c>
    </row>
    <row r="28" spans="3:13" ht="12.75" x14ac:dyDescent="0.2"/>
    <row r="29" spans="3:13" ht="12.75" x14ac:dyDescent="0.2">
      <c r="C29" s="3" t="s">
        <v>64</v>
      </c>
      <c r="D29" s="3">
        <v>649.55399999999997</v>
      </c>
      <c r="E29" s="3">
        <v>244.84899999999999</v>
      </c>
      <c r="F29" s="3">
        <v>253.57300000000001</v>
      </c>
      <c r="G29" s="3">
        <v>255.26300000000001</v>
      </c>
      <c r="H29" s="3">
        <v>286.65899999999999</v>
      </c>
      <c r="I29" s="3">
        <v>311.95999999999998</v>
      </c>
      <c r="J29" s="3">
        <v>435.67399999999998</v>
      </c>
      <c r="K29" s="3">
        <v>484.72899999999998</v>
      </c>
      <c r="L29" s="3">
        <v>518.48900000000003</v>
      </c>
      <c r="M29" s="3">
        <v>475.01400000000001</v>
      </c>
    </row>
    <row r="30" spans="3:13" ht="12.75" x14ac:dyDescent="0.2">
      <c r="C30" s="3" t="s">
        <v>65</v>
      </c>
      <c r="D30" s="3" t="s">
        <v>27</v>
      </c>
      <c r="E30" s="3">
        <v>6.4690000000000003</v>
      </c>
      <c r="F30" s="3" t="s">
        <v>27</v>
      </c>
      <c r="G30" s="3" t="s">
        <v>27</v>
      </c>
      <c r="H30" s="3" t="s">
        <v>27</v>
      </c>
      <c r="I30" s="3" t="s">
        <v>27</v>
      </c>
      <c r="J30" s="3" t="s">
        <v>27</v>
      </c>
      <c r="K30" s="3" t="s">
        <v>27</v>
      </c>
      <c r="L30" s="3" t="s">
        <v>27</v>
      </c>
      <c r="M30" s="3" t="s">
        <v>27</v>
      </c>
    </row>
    <row r="31" spans="3:13" ht="12.75" x14ac:dyDescent="0.2">
      <c r="C31" s="3" t="s">
        <v>66</v>
      </c>
      <c r="D31" s="3">
        <v>4.4080000000000004</v>
      </c>
      <c r="E31" s="3" t="s">
        <v>27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</row>
    <row r="32" spans="3:13" ht="12.75" x14ac:dyDescent="0.2">
      <c r="C32" s="3" t="s">
        <v>67</v>
      </c>
      <c r="D32" s="3">
        <v>247.459</v>
      </c>
      <c r="E32" s="3">
        <v>5.2119999999999997</v>
      </c>
      <c r="F32" s="3">
        <v>7.1310000000000002</v>
      </c>
      <c r="G32" s="3">
        <v>6.6870000000000003</v>
      </c>
      <c r="H32" s="3">
        <v>0.80500000000000005</v>
      </c>
      <c r="I32" s="3">
        <v>80.897000000000006</v>
      </c>
      <c r="J32" s="3">
        <v>0.89900000000000002</v>
      </c>
      <c r="K32" s="3">
        <v>0.9</v>
      </c>
      <c r="L32" s="3">
        <v>21.350999999999999</v>
      </c>
      <c r="M32" s="3">
        <v>7.4470000000000001</v>
      </c>
    </row>
    <row r="33" spans="3:13" ht="12.75" x14ac:dyDescent="0.2">
      <c r="C33" s="3" t="s">
        <v>68</v>
      </c>
      <c r="D33" s="3" t="s">
        <v>27</v>
      </c>
      <c r="E33" s="3" t="s">
        <v>27</v>
      </c>
      <c r="F33" s="3" t="s">
        <v>27</v>
      </c>
      <c r="G33" s="3" t="s">
        <v>27</v>
      </c>
      <c r="H33" s="3" t="s">
        <v>27</v>
      </c>
      <c r="I33" s="3" t="s">
        <v>27</v>
      </c>
      <c r="J33" s="3">
        <v>39.505000000000003</v>
      </c>
      <c r="K33" s="3">
        <v>79.600999999999999</v>
      </c>
      <c r="L33" s="3">
        <v>31.375</v>
      </c>
      <c r="M33" s="3">
        <v>38.320999999999998</v>
      </c>
    </row>
    <row r="34" spans="3:13" ht="12.75" x14ac:dyDescent="0.2">
      <c r="C34" s="3" t="s">
        <v>69</v>
      </c>
      <c r="D34" s="3">
        <v>65.100999999999999</v>
      </c>
      <c r="E34" s="3">
        <v>130.631</v>
      </c>
      <c r="F34" s="3">
        <v>68.42</v>
      </c>
      <c r="G34" s="3">
        <v>113.297</v>
      </c>
      <c r="H34" s="3">
        <v>62.786999999999999</v>
      </c>
      <c r="I34" s="3">
        <v>102.872</v>
      </c>
      <c r="J34" s="3">
        <v>58.975999999999999</v>
      </c>
      <c r="K34" s="3">
        <v>101.81699999999999</v>
      </c>
      <c r="L34" s="3">
        <v>97.484999999999999</v>
      </c>
      <c r="M34" s="3">
        <v>113.158</v>
      </c>
    </row>
    <row r="35" spans="3:13" ht="12.75" x14ac:dyDescent="0.2">
      <c r="C35" s="3" t="s">
        <v>70</v>
      </c>
      <c r="D35" s="3">
        <v>966.52200000000005</v>
      </c>
      <c r="E35" s="3">
        <v>387.161</v>
      </c>
      <c r="F35" s="3">
        <v>329.12400000000002</v>
      </c>
      <c r="G35" s="3">
        <v>375.24700000000001</v>
      </c>
      <c r="H35" s="3">
        <v>350.25099999999998</v>
      </c>
      <c r="I35" s="3">
        <v>495.72899999999998</v>
      </c>
      <c r="J35" s="3">
        <v>535.05399999999997</v>
      </c>
      <c r="K35" s="3">
        <v>667.04700000000003</v>
      </c>
      <c r="L35" s="3">
        <v>668.7</v>
      </c>
      <c r="M35" s="3">
        <v>633.94000000000005</v>
      </c>
    </row>
    <row r="36" spans="3:13" ht="12.75" x14ac:dyDescent="0.2"/>
    <row r="37" spans="3:13" ht="12.75" x14ac:dyDescent="0.2">
      <c r="C37" s="3" t="s">
        <v>71</v>
      </c>
      <c r="D37" s="3">
        <v>756.94</v>
      </c>
      <c r="E37" s="3">
        <v>17.765000000000001</v>
      </c>
      <c r="F37" s="3">
        <v>16.323</v>
      </c>
      <c r="G37" s="3">
        <v>9.1189999999999998</v>
      </c>
      <c r="H37" s="3">
        <v>8.4429999999999996</v>
      </c>
      <c r="I37" s="3">
        <v>302.524</v>
      </c>
      <c r="J37" s="3">
        <v>538.42899999999997</v>
      </c>
      <c r="K37" s="3">
        <v>745.048</v>
      </c>
      <c r="L37" s="3" t="s">
        <v>72</v>
      </c>
      <c r="M37" s="3" t="s">
        <v>73</v>
      </c>
    </row>
    <row r="38" spans="3:13" ht="12.75" x14ac:dyDescent="0.2">
      <c r="C38" s="3" t="s">
        <v>74</v>
      </c>
      <c r="D38" s="3" t="s">
        <v>27</v>
      </c>
      <c r="E38" s="3" t="s">
        <v>27</v>
      </c>
      <c r="F38" s="3" t="s">
        <v>27</v>
      </c>
      <c r="G38" s="3" t="s">
        <v>27</v>
      </c>
      <c r="H38" s="3">
        <v>3.0169999999999999</v>
      </c>
      <c r="I38" s="3">
        <v>43.790999999999997</v>
      </c>
      <c r="J38" s="3">
        <v>204.01300000000001</v>
      </c>
      <c r="K38" s="3">
        <v>160.636</v>
      </c>
      <c r="L38" s="3">
        <v>144.39099999999999</v>
      </c>
      <c r="M38" s="3">
        <v>144.56899999999999</v>
      </c>
    </row>
    <row r="39" spans="3:13" ht="12.75" x14ac:dyDescent="0.2">
      <c r="C39" s="3" t="s">
        <v>75</v>
      </c>
      <c r="D39" s="3">
        <v>233.63800000000001</v>
      </c>
      <c r="E39" s="3">
        <v>227.06800000000001</v>
      </c>
      <c r="F39" s="3">
        <v>232.28399999999999</v>
      </c>
      <c r="G39" s="3">
        <v>160.232</v>
      </c>
      <c r="H39" s="3">
        <v>219.251</v>
      </c>
      <c r="I39" s="3">
        <v>291.11500000000001</v>
      </c>
      <c r="J39" s="3">
        <v>286.66899999999998</v>
      </c>
      <c r="K39" s="3">
        <v>355.01</v>
      </c>
      <c r="L39" s="3">
        <v>288.65899999999999</v>
      </c>
      <c r="M39" s="3">
        <v>290.846</v>
      </c>
    </row>
    <row r="40" spans="3:13" ht="12.75" x14ac:dyDescent="0.2">
      <c r="C40" s="3" t="s">
        <v>76</v>
      </c>
      <c r="D40" s="3" t="s">
        <v>77</v>
      </c>
      <c r="E40" s="3">
        <v>631.99400000000003</v>
      </c>
      <c r="F40" s="3">
        <v>577.73099999999999</v>
      </c>
      <c r="G40" s="3">
        <v>544.59799999999996</v>
      </c>
      <c r="H40" s="3">
        <v>580.96199999999999</v>
      </c>
      <c r="I40" s="3" t="s">
        <v>78</v>
      </c>
      <c r="J40" s="3" t="s">
        <v>79</v>
      </c>
      <c r="K40" s="3" t="s">
        <v>80</v>
      </c>
      <c r="L40" s="3" t="s">
        <v>81</v>
      </c>
      <c r="M40" s="3" t="s">
        <v>82</v>
      </c>
    </row>
    <row r="41" spans="3:13" ht="12.75" x14ac:dyDescent="0.2"/>
    <row r="42" spans="3:13" ht="12.75" x14ac:dyDescent="0.2">
      <c r="C42" s="3" t="s">
        <v>83</v>
      </c>
      <c r="D42" s="3">
        <v>905.21600000000001</v>
      </c>
      <c r="E42" s="3">
        <v>936.47900000000004</v>
      </c>
      <c r="F42" s="3">
        <v>882.77</v>
      </c>
      <c r="G42" s="3">
        <v>853.63300000000004</v>
      </c>
      <c r="H42" s="3">
        <v>835.154</v>
      </c>
      <c r="I42" s="3">
        <v>849.65499999999997</v>
      </c>
      <c r="J42" s="3">
        <v>840.005</v>
      </c>
      <c r="K42" s="3">
        <v>838.96900000000005</v>
      </c>
      <c r="L42" s="3">
        <v>847.01599999999996</v>
      </c>
      <c r="M42" s="3">
        <v>850.08600000000001</v>
      </c>
    </row>
    <row r="43" spans="3:13" ht="12.75" x14ac:dyDescent="0.2">
      <c r="C43" s="3" t="s">
        <v>84</v>
      </c>
      <c r="D43" s="3">
        <v>79.138999999999996</v>
      </c>
      <c r="E43" s="3">
        <v>79.652000000000001</v>
      </c>
      <c r="F43" s="3" t="s">
        <v>27</v>
      </c>
      <c r="G43" s="3" t="s">
        <v>27</v>
      </c>
      <c r="H43" s="3" t="s">
        <v>27</v>
      </c>
      <c r="I43" s="3">
        <v>4.649</v>
      </c>
      <c r="J43" s="3" t="s">
        <v>27</v>
      </c>
      <c r="K43" s="3">
        <v>5.8659999999999997</v>
      </c>
      <c r="L43" s="3">
        <v>5.3710000000000004</v>
      </c>
      <c r="M43" s="3" t="s">
        <v>27</v>
      </c>
    </row>
    <row r="44" spans="3:13" ht="12.75" x14ac:dyDescent="0.2">
      <c r="C44" s="3" t="s">
        <v>85</v>
      </c>
      <c r="D44" s="3">
        <v>602.71699999999998</v>
      </c>
      <c r="E44" s="3" t="s">
        <v>86</v>
      </c>
      <c r="F44" s="3" t="s">
        <v>87</v>
      </c>
      <c r="G44" s="3" t="s">
        <v>88</v>
      </c>
      <c r="H44" s="3" t="s">
        <v>89</v>
      </c>
      <c r="I44" s="3" t="s">
        <v>90</v>
      </c>
      <c r="J44" s="3" t="s">
        <v>91</v>
      </c>
      <c r="K44" s="3" t="s">
        <v>92</v>
      </c>
      <c r="L44" s="3" t="s">
        <v>93</v>
      </c>
      <c r="M44" s="3">
        <v>809.61599999999999</v>
      </c>
    </row>
    <row r="45" spans="3:13" ht="12.75" x14ac:dyDescent="0.2">
      <c r="C45" s="3" t="s">
        <v>94</v>
      </c>
      <c r="D45" s="3">
        <v>-1.35</v>
      </c>
      <c r="E45" s="3">
        <v>-0.224</v>
      </c>
      <c r="F45" s="3">
        <v>-2.0859999999999999</v>
      </c>
      <c r="G45" s="3">
        <v>-14.965999999999999</v>
      </c>
      <c r="H45" s="3">
        <v>-26.960999999999999</v>
      </c>
      <c r="I45" s="3">
        <v>-29.385999999999999</v>
      </c>
      <c r="J45" s="3">
        <v>-30.378</v>
      </c>
      <c r="K45" s="3">
        <v>-23.93</v>
      </c>
      <c r="L45" s="3">
        <v>-26.245999999999999</v>
      </c>
      <c r="M45" s="3">
        <v>-25.916</v>
      </c>
    </row>
    <row r="46" spans="3:13" ht="12.75" x14ac:dyDescent="0.2">
      <c r="C46" s="3" t="s">
        <v>95</v>
      </c>
      <c r="D46" s="3">
        <v>-4.593</v>
      </c>
      <c r="E46" s="3">
        <v>-0.22600000000000001</v>
      </c>
      <c r="F46" s="3">
        <v>-0.41399999999999998</v>
      </c>
      <c r="G46" s="3">
        <v>1.619</v>
      </c>
      <c r="H46" s="3">
        <v>-9.6199999999999992</v>
      </c>
      <c r="I46" s="3">
        <v>3.532</v>
      </c>
      <c r="J46" s="3">
        <v>2.7930000000000001</v>
      </c>
      <c r="K46" s="3">
        <v>-13.414</v>
      </c>
      <c r="L46" s="3">
        <v>-2.4590000000000001</v>
      </c>
      <c r="M46" s="3">
        <v>26.802</v>
      </c>
    </row>
    <row r="47" spans="3:13" ht="12.75" x14ac:dyDescent="0.2">
      <c r="C47" s="3" t="s">
        <v>96</v>
      </c>
      <c r="D47" s="3" t="s">
        <v>97</v>
      </c>
      <c r="E47" s="3" t="s">
        <v>98</v>
      </c>
      <c r="F47" s="3" t="s">
        <v>99</v>
      </c>
      <c r="G47" s="3" t="s">
        <v>100</v>
      </c>
      <c r="H47" s="3" t="s">
        <v>101</v>
      </c>
      <c r="I47" s="3" t="s">
        <v>102</v>
      </c>
      <c r="J47" s="3" t="s">
        <v>103</v>
      </c>
      <c r="K47" s="3" t="s">
        <v>104</v>
      </c>
      <c r="L47" s="3" t="s">
        <v>105</v>
      </c>
      <c r="M47" s="3" t="s">
        <v>106</v>
      </c>
    </row>
    <row r="48" spans="3:13" ht="12.75" x14ac:dyDescent="0.2">
      <c r="C48" s="3" t="s">
        <v>107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108</v>
      </c>
      <c r="D49" s="3">
        <v>60.863</v>
      </c>
      <c r="E49" s="3" t="s">
        <v>27</v>
      </c>
      <c r="F49" s="3" t="s">
        <v>27</v>
      </c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</row>
    <row r="50" spans="3:13" ht="12.75" x14ac:dyDescent="0.2">
      <c r="C50" s="3" t="s">
        <v>109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110</v>
      </c>
      <c r="D51" s="3" t="s">
        <v>111</v>
      </c>
      <c r="E51" s="3" t="s">
        <v>98</v>
      </c>
      <c r="F51" s="3" t="s">
        <v>99</v>
      </c>
      <c r="G51" s="3" t="s">
        <v>100</v>
      </c>
      <c r="H51" s="3" t="s">
        <v>101</v>
      </c>
      <c r="I51" s="3" t="s">
        <v>102</v>
      </c>
      <c r="J51" s="3" t="s">
        <v>103</v>
      </c>
      <c r="K51" s="3" t="s">
        <v>104</v>
      </c>
      <c r="L51" s="3" t="s">
        <v>105</v>
      </c>
      <c r="M51" s="3" t="s">
        <v>106</v>
      </c>
    </row>
    <row r="52" spans="3:13" ht="12.75" x14ac:dyDescent="0.2"/>
    <row r="53" spans="3:13" ht="12.75" x14ac:dyDescent="0.2">
      <c r="C53" s="3" t="s">
        <v>112</v>
      </c>
      <c r="D53" s="3" t="s">
        <v>54</v>
      </c>
      <c r="E53" s="3" t="s">
        <v>55</v>
      </c>
      <c r="F53" s="3" t="s">
        <v>56</v>
      </c>
      <c r="G53" s="3" t="s">
        <v>57</v>
      </c>
      <c r="H53" s="3" t="s">
        <v>58</v>
      </c>
      <c r="I53" s="3" t="s">
        <v>59</v>
      </c>
      <c r="J53" s="3" t="s">
        <v>60</v>
      </c>
      <c r="K53" s="3" t="s">
        <v>61</v>
      </c>
      <c r="L53" s="3" t="s">
        <v>62</v>
      </c>
      <c r="M53" s="3" t="s">
        <v>63</v>
      </c>
    </row>
    <row r="54" spans="3:13" ht="12.75" x14ac:dyDescent="0.2"/>
    <row r="55" spans="3:13" ht="12.75" x14ac:dyDescent="0.2">
      <c r="C55" s="3" t="s">
        <v>113</v>
      </c>
      <c r="D55" s="3">
        <v>515.11599999999999</v>
      </c>
      <c r="E55" s="3">
        <v>498.63600000000002</v>
      </c>
      <c r="F55" s="3">
        <v>292.70400000000001</v>
      </c>
      <c r="G55" s="3">
        <v>404.04300000000001</v>
      </c>
      <c r="H55" s="3">
        <v>203.42500000000001</v>
      </c>
      <c r="I55" s="3">
        <v>72.578000000000003</v>
      </c>
      <c r="J55" s="3">
        <v>97.284999999999997</v>
      </c>
      <c r="K55" s="3">
        <v>100.828</v>
      </c>
      <c r="L55" s="3">
        <v>162.03100000000001</v>
      </c>
      <c r="M55" s="3">
        <v>91.075999999999993</v>
      </c>
    </row>
    <row r="56" spans="3:13" ht="12.75" x14ac:dyDescent="0.2">
      <c r="C56" s="3" t="s">
        <v>114</v>
      </c>
      <c r="D56" s="3" t="s">
        <v>115</v>
      </c>
      <c r="E56" s="3">
        <v>22.977</v>
      </c>
      <c r="F56" s="3">
        <v>23.454000000000001</v>
      </c>
      <c r="G56" s="3">
        <v>15.805999999999999</v>
      </c>
      <c r="H56" s="3">
        <v>12.265000000000001</v>
      </c>
      <c r="I56" s="3">
        <v>427.21199999999999</v>
      </c>
      <c r="J56" s="3">
        <v>782.846</v>
      </c>
      <c r="K56" s="3">
        <v>986.18499999999995</v>
      </c>
      <c r="L56" s="3" t="s">
        <v>116</v>
      </c>
      <c r="M56" s="3" t="s">
        <v>117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AA92-3BFF-4C07-9AA8-91B4526FBC69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118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119</v>
      </c>
      <c r="D12" s="3" t="s">
        <v>120</v>
      </c>
      <c r="E12" s="3" t="s">
        <v>121</v>
      </c>
      <c r="F12" s="3" t="s">
        <v>122</v>
      </c>
      <c r="G12" s="3" t="s">
        <v>123</v>
      </c>
      <c r="H12" s="3" t="s">
        <v>124</v>
      </c>
      <c r="I12" s="3" t="s">
        <v>125</v>
      </c>
      <c r="J12" s="3" t="s">
        <v>126</v>
      </c>
      <c r="K12" s="3" t="s">
        <v>127</v>
      </c>
      <c r="L12" s="3" t="s">
        <v>128</v>
      </c>
      <c r="M12" s="3" t="s">
        <v>129</v>
      </c>
    </row>
    <row r="13" spans="3:13" x14ac:dyDescent="0.2">
      <c r="C13" s="3" t="s">
        <v>130</v>
      </c>
      <c r="D13" s="3" t="s">
        <v>131</v>
      </c>
      <c r="E13" s="3" t="s">
        <v>132</v>
      </c>
      <c r="F13" s="3" t="s">
        <v>133</v>
      </c>
      <c r="G13" s="3" t="s">
        <v>134</v>
      </c>
      <c r="H13" s="3" t="s">
        <v>135</v>
      </c>
      <c r="I13" s="3" t="s">
        <v>136</v>
      </c>
      <c r="J13" s="3" t="s">
        <v>137</v>
      </c>
      <c r="K13" s="3" t="s">
        <v>138</v>
      </c>
      <c r="L13" s="3" t="s">
        <v>139</v>
      </c>
      <c r="M13" s="3" t="s">
        <v>140</v>
      </c>
    </row>
    <row r="15" spans="3:13" x14ac:dyDescent="0.2">
      <c r="C15" s="3" t="s">
        <v>141</v>
      </c>
      <c r="D15" s="3" t="s">
        <v>142</v>
      </c>
      <c r="E15" s="3" t="s">
        <v>143</v>
      </c>
      <c r="F15" s="3" t="s">
        <v>144</v>
      </c>
      <c r="G15" s="3" t="s">
        <v>145</v>
      </c>
      <c r="H15" s="3" t="s">
        <v>146</v>
      </c>
      <c r="I15" s="3" t="s">
        <v>147</v>
      </c>
      <c r="J15" s="3" t="s">
        <v>148</v>
      </c>
      <c r="K15" s="3" t="s">
        <v>149</v>
      </c>
      <c r="L15" s="3" t="s">
        <v>150</v>
      </c>
      <c r="M15" s="3" t="s">
        <v>151</v>
      </c>
    </row>
    <row r="16" spans="3:13" x14ac:dyDescent="0.2">
      <c r="C16" s="3" t="s">
        <v>152</v>
      </c>
      <c r="D16" s="3">
        <v>180.84299999999999</v>
      </c>
      <c r="E16" s="3">
        <v>218.27699999999999</v>
      </c>
      <c r="F16" s="3">
        <v>381.14100000000002</v>
      </c>
      <c r="G16" s="3">
        <v>590.94600000000003</v>
      </c>
      <c r="H16" s="3">
        <v>587.47900000000004</v>
      </c>
      <c r="I16" s="3">
        <v>551.79700000000003</v>
      </c>
      <c r="J16" s="3">
        <v>590.97900000000004</v>
      </c>
      <c r="K16" s="3">
        <v>703.053</v>
      </c>
      <c r="L16" s="3">
        <v>659.07500000000005</v>
      </c>
      <c r="M16" s="3">
        <v>424.13799999999998</v>
      </c>
    </row>
    <row r="17" spans="3:13" x14ac:dyDescent="0.2">
      <c r="C17" s="3" t="s">
        <v>153</v>
      </c>
      <c r="D17" s="3" t="s">
        <v>154</v>
      </c>
      <c r="E17" s="3" t="s">
        <v>132</v>
      </c>
      <c r="F17" s="3" t="s">
        <v>155</v>
      </c>
      <c r="G17" s="3" t="s">
        <v>156</v>
      </c>
      <c r="H17" s="3" t="s">
        <v>157</v>
      </c>
      <c r="I17" s="3" t="s">
        <v>158</v>
      </c>
      <c r="J17" s="3" t="s">
        <v>159</v>
      </c>
      <c r="K17" s="3" t="s">
        <v>160</v>
      </c>
      <c r="L17" s="3" t="s">
        <v>161</v>
      </c>
      <c r="M17" s="3" t="s">
        <v>162</v>
      </c>
    </row>
    <row r="19" spans="3:13" x14ac:dyDescent="0.2">
      <c r="C19" s="3" t="s">
        <v>163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164</v>
      </c>
      <c r="D20" s="3">
        <v>-303.44799999999998</v>
      </c>
      <c r="E20" s="3">
        <v>-289.14699999999999</v>
      </c>
      <c r="F20" s="3">
        <v>-288.05500000000001</v>
      </c>
      <c r="G20" s="3">
        <v>-324.82</v>
      </c>
      <c r="H20" s="3">
        <v>-348.61500000000001</v>
      </c>
      <c r="I20" s="3">
        <v>-341.49200000000002</v>
      </c>
      <c r="J20" s="3">
        <v>-457.68099999999998</v>
      </c>
      <c r="K20" s="3">
        <v>-490.65899999999999</v>
      </c>
      <c r="L20" s="3">
        <v>-466.18700000000001</v>
      </c>
      <c r="M20" s="3">
        <v>-431.71499999999997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165</v>
      </c>
      <c r="D22" s="3">
        <v>-9.6059999999999999</v>
      </c>
      <c r="E22" s="3">
        <v>-176.352</v>
      </c>
      <c r="F22" s="3">
        <v>-38.850999999999999</v>
      </c>
      <c r="G22" s="3">
        <v>-14.331</v>
      </c>
      <c r="H22" s="3">
        <v>-20.715</v>
      </c>
      <c r="I22" s="3">
        <v>-59.427</v>
      </c>
      <c r="J22" s="3">
        <v>-17.449000000000002</v>
      </c>
      <c r="K22" s="3">
        <v>-27.306000000000001</v>
      </c>
      <c r="L22" s="3">
        <v>-24.585999999999999</v>
      </c>
      <c r="M22" s="3">
        <v>-238.375</v>
      </c>
    </row>
    <row r="23" spans="3:13" x14ac:dyDescent="0.2">
      <c r="C23" s="3" t="s">
        <v>166</v>
      </c>
      <c r="D23" s="3">
        <v>-313.05399999999997</v>
      </c>
      <c r="E23" s="3">
        <v>-465.49900000000002</v>
      </c>
      <c r="F23" s="3">
        <v>-326.90600000000001</v>
      </c>
      <c r="G23" s="3">
        <v>-339.15100000000001</v>
      </c>
      <c r="H23" s="3">
        <v>-369.33</v>
      </c>
      <c r="I23" s="3">
        <v>-400.91899999999998</v>
      </c>
      <c r="J23" s="3">
        <v>-475.13</v>
      </c>
      <c r="K23" s="3">
        <v>-517.96500000000003</v>
      </c>
      <c r="L23" s="3">
        <v>-490.77300000000002</v>
      </c>
      <c r="M23" s="3">
        <v>-670.09</v>
      </c>
    </row>
    <row r="24" spans="3:13" x14ac:dyDescent="0.2">
      <c r="C24" s="3" t="s">
        <v>167</v>
      </c>
      <c r="D24" s="3">
        <v>-132.21100000000001</v>
      </c>
      <c r="E24" s="3">
        <v>-247.22200000000001</v>
      </c>
      <c r="F24" s="3">
        <v>54.234999999999999</v>
      </c>
      <c r="G24" s="3">
        <v>251.79499999999999</v>
      </c>
      <c r="H24" s="3">
        <v>218.149</v>
      </c>
      <c r="I24" s="3">
        <v>150.87799999999999</v>
      </c>
      <c r="J24" s="3">
        <v>115.849</v>
      </c>
      <c r="K24" s="3">
        <v>185.08799999999999</v>
      </c>
      <c r="L24" s="3">
        <v>168.30199999999999</v>
      </c>
      <c r="M24" s="3">
        <v>-245.952</v>
      </c>
    </row>
    <row r="26" spans="3:13" x14ac:dyDescent="0.2">
      <c r="C26" s="3" t="s">
        <v>168</v>
      </c>
      <c r="D26" s="3">
        <v>-60.713999999999999</v>
      </c>
      <c r="E26" s="3">
        <v>-41.146999999999998</v>
      </c>
      <c r="F26" s="3">
        <v>-1.5840000000000001</v>
      </c>
      <c r="G26" s="3">
        <v>-2.202</v>
      </c>
      <c r="H26" s="3">
        <v>-3.8679999999999999</v>
      </c>
      <c r="I26" s="3">
        <v>-9.7750000000000004</v>
      </c>
      <c r="J26" s="3">
        <v>-28.853999999999999</v>
      </c>
      <c r="K26" s="3">
        <v>-25.215</v>
      </c>
      <c r="L26" s="3">
        <v>-18.596</v>
      </c>
      <c r="M26" s="3">
        <v>-53.015999999999998</v>
      </c>
    </row>
    <row r="27" spans="3:13" x14ac:dyDescent="0.2">
      <c r="C27" s="3" t="s">
        <v>169</v>
      </c>
      <c r="D27" s="3">
        <v>-192.92500000000001</v>
      </c>
      <c r="E27" s="3">
        <v>-288.36900000000003</v>
      </c>
      <c r="F27" s="3">
        <v>52.651000000000003</v>
      </c>
      <c r="G27" s="3">
        <v>249.59299999999999</v>
      </c>
      <c r="H27" s="3">
        <v>214.28100000000001</v>
      </c>
      <c r="I27" s="3">
        <v>141.10300000000001</v>
      </c>
      <c r="J27" s="3">
        <v>86.995000000000005</v>
      </c>
      <c r="K27" s="3">
        <v>159.87299999999999</v>
      </c>
      <c r="L27" s="3">
        <v>149.70599999999999</v>
      </c>
      <c r="M27" s="3">
        <v>-298.96800000000002</v>
      </c>
    </row>
    <row r="28" spans="3:13" x14ac:dyDescent="0.2">
      <c r="C28" s="3" t="s">
        <v>170</v>
      </c>
      <c r="D28" s="3">
        <v>653.58799999999997</v>
      </c>
      <c r="E28" s="3">
        <v>925.71900000000005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171</v>
      </c>
      <c r="D29" s="3">
        <v>51.5</v>
      </c>
      <c r="E29" s="3">
        <v>74.555999999999997</v>
      </c>
      <c r="F29" s="3">
        <v>-11.071</v>
      </c>
      <c r="G29" s="3">
        <v>-67.891000000000005</v>
      </c>
      <c r="H29" s="3">
        <v>-50.192</v>
      </c>
      <c r="I29" s="3">
        <v>-39.755000000000003</v>
      </c>
      <c r="J29" s="3">
        <v>-12.367000000000001</v>
      </c>
      <c r="K29" s="3">
        <v>-46.595999999999997</v>
      </c>
      <c r="L29" s="3">
        <v>-46.883000000000003</v>
      </c>
      <c r="M29" s="3">
        <v>-12.925000000000001</v>
      </c>
    </row>
    <row r="30" spans="3:13" x14ac:dyDescent="0.2">
      <c r="C30" s="3" t="s">
        <v>172</v>
      </c>
      <c r="D30" s="3">
        <v>512.16300000000001</v>
      </c>
      <c r="E30" s="3">
        <v>711.90599999999995</v>
      </c>
      <c r="F30" s="3">
        <v>41.58</v>
      </c>
      <c r="G30" s="3">
        <v>181.702</v>
      </c>
      <c r="H30" s="3">
        <v>164.089</v>
      </c>
      <c r="I30" s="3">
        <v>101.348</v>
      </c>
      <c r="J30" s="3">
        <v>74.628</v>
      </c>
      <c r="K30" s="3">
        <v>113.277</v>
      </c>
      <c r="L30" s="3">
        <v>102.82299999999999</v>
      </c>
      <c r="M30" s="3">
        <v>-311.89299999999997</v>
      </c>
    </row>
    <row r="32" spans="3:13" x14ac:dyDescent="0.2">
      <c r="C32" s="3" t="s">
        <v>173</v>
      </c>
      <c r="D32" s="3">
        <v>-15.853</v>
      </c>
      <c r="E32" s="3">
        <v>-1.9750000000000001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174</v>
      </c>
      <c r="D33" s="3">
        <v>496.31</v>
      </c>
      <c r="E33" s="3">
        <v>709.93100000000004</v>
      </c>
      <c r="F33" s="3">
        <v>41.58</v>
      </c>
      <c r="G33" s="3">
        <v>181.702</v>
      </c>
      <c r="H33" s="3">
        <v>164.089</v>
      </c>
      <c r="I33" s="3">
        <v>101.348</v>
      </c>
      <c r="J33" s="3">
        <v>74.628</v>
      </c>
      <c r="K33" s="3">
        <v>113.277</v>
      </c>
      <c r="L33" s="3">
        <v>102.82299999999999</v>
      </c>
      <c r="M33" s="3">
        <v>-311.89299999999997</v>
      </c>
    </row>
    <row r="35" spans="3:13" x14ac:dyDescent="0.2">
      <c r="C35" s="3" t="s">
        <v>175</v>
      </c>
      <c r="D35" s="3">
        <v>-653.58799999999997</v>
      </c>
      <c r="E35" s="3">
        <v>-925.71900000000005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176</v>
      </c>
      <c r="D36" s="3">
        <v>-157.27799999999999</v>
      </c>
      <c r="E36" s="3">
        <v>-215.78800000000001</v>
      </c>
      <c r="F36" s="3">
        <v>41.58</v>
      </c>
      <c r="G36" s="3">
        <v>181.702</v>
      </c>
      <c r="H36" s="3">
        <v>164.089</v>
      </c>
      <c r="I36" s="3">
        <v>101.348</v>
      </c>
      <c r="J36" s="3">
        <v>74.628</v>
      </c>
      <c r="K36" s="3">
        <v>113.277</v>
      </c>
      <c r="L36" s="3">
        <v>102.82299999999999</v>
      </c>
      <c r="M36" s="3">
        <v>-311.89299999999997</v>
      </c>
    </row>
    <row r="38" spans="3:13" x14ac:dyDescent="0.2">
      <c r="C38" s="3" t="s">
        <v>177</v>
      </c>
      <c r="D38" s="3">
        <v>-1.1200000000000001</v>
      </c>
      <c r="E38" s="3">
        <v>-1.53</v>
      </c>
      <c r="F38" s="3">
        <v>0.31</v>
      </c>
      <c r="G38" s="3">
        <v>1.38</v>
      </c>
      <c r="H38" s="3">
        <v>1.3</v>
      </c>
      <c r="I38" s="3">
        <v>0.82</v>
      </c>
      <c r="J38" s="3">
        <v>0.6</v>
      </c>
      <c r="K38" s="3">
        <v>0.92</v>
      </c>
      <c r="L38" s="3">
        <v>0.83</v>
      </c>
      <c r="M38" s="3">
        <v>-2.52</v>
      </c>
    </row>
    <row r="39" spans="3:13" x14ac:dyDescent="0.2">
      <c r="C39" s="3" t="s">
        <v>178</v>
      </c>
      <c r="D39" s="3">
        <v>-1.1200000000000001</v>
      </c>
      <c r="E39" s="3">
        <v>-1.53</v>
      </c>
      <c r="F39" s="3">
        <v>0.31</v>
      </c>
      <c r="G39" s="3">
        <v>1.38</v>
      </c>
      <c r="H39" s="3">
        <v>1.3</v>
      </c>
      <c r="I39" s="3">
        <v>0.82</v>
      </c>
      <c r="J39" s="3">
        <v>0.6</v>
      </c>
      <c r="K39" s="3">
        <v>0.91</v>
      </c>
      <c r="L39" s="3">
        <v>0.82</v>
      </c>
      <c r="M39" s="3">
        <v>-2.52</v>
      </c>
    </row>
    <row r="40" spans="3:13" x14ac:dyDescent="0.2">
      <c r="C40" s="3" t="s">
        <v>179</v>
      </c>
      <c r="D40" s="3">
        <v>139.9</v>
      </c>
      <c r="E40" s="3">
        <v>141.19999999999999</v>
      </c>
      <c r="F40" s="3">
        <v>134.98699999999999</v>
      </c>
      <c r="G40" s="3">
        <v>132.08500000000001</v>
      </c>
      <c r="H40" s="3">
        <v>126.489</v>
      </c>
      <c r="I40" s="3">
        <v>123.44799999999999</v>
      </c>
      <c r="J40" s="3">
        <v>123.6</v>
      </c>
      <c r="K40" s="3">
        <v>123.1</v>
      </c>
      <c r="L40" s="3">
        <v>123.5</v>
      </c>
      <c r="M40" s="3">
        <v>123.6</v>
      </c>
    </row>
    <row r="41" spans="3:13" x14ac:dyDescent="0.2">
      <c r="C41" s="3" t="s">
        <v>180</v>
      </c>
      <c r="D41" s="3">
        <v>139.9</v>
      </c>
      <c r="E41" s="3">
        <v>141.19999999999999</v>
      </c>
      <c r="F41" s="3">
        <v>134.98699999999999</v>
      </c>
      <c r="G41" s="3">
        <v>132.08500000000001</v>
      </c>
      <c r="H41" s="3">
        <v>126.489</v>
      </c>
      <c r="I41" s="3">
        <v>123.44799999999999</v>
      </c>
      <c r="J41" s="3">
        <v>125.2</v>
      </c>
      <c r="K41" s="3">
        <v>124.3</v>
      </c>
      <c r="L41" s="3">
        <v>124.7</v>
      </c>
      <c r="M41" s="3">
        <v>123.6</v>
      </c>
    </row>
    <row r="43" spans="3:13" x14ac:dyDescent="0.2">
      <c r="C43" s="3" t="s">
        <v>181</v>
      </c>
      <c r="D43" s="3">
        <v>7.1790000000000003</v>
      </c>
      <c r="E43" s="3">
        <v>-1.6870000000000001</v>
      </c>
      <c r="F43" s="3">
        <v>183.93100000000001</v>
      </c>
      <c r="G43" s="3">
        <v>361.63600000000002</v>
      </c>
      <c r="H43" s="3">
        <v>342.70499999999998</v>
      </c>
      <c r="I43" s="3">
        <v>279.709</v>
      </c>
      <c r="J43" s="3">
        <v>251.161</v>
      </c>
      <c r="K43" s="3">
        <v>330.69200000000001</v>
      </c>
      <c r="L43" s="3">
        <v>321.15300000000002</v>
      </c>
      <c r="M43" s="3">
        <v>155.31700000000001</v>
      </c>
    </row>
    <row r="44" spans="3:13" x14ac:dyDescent="0.2">
      <c r="C44" s="3" t="s">
        <v>182</v>
      </c>
      <c r="D44" s="3">
        <v>-122.605</v>
      </c>
      <c r="E44" s="3">
        <v>-87.192999999999998</v>
      </c>
      <c r="F44" s="3">
        <v>93.085999999999999</v>
      </c>
      <c r="G44" s="3">
        <v>266.12599999999998</v>
      </c>
      <c r="H44" s="3">
        <v>238.864</v>
      </c>
      <c r="I44" s="3">
        <v>207.744</v>
      </c>
      <c r="J44" s="3">
        <v>130.03</v>
      </c>
      <c r="K44" s="3">
        <v>191.93700000000001</v>
      </c>
      <c r="L44" s="3">
        <v>177.58600000000001</v>
      </c>
      <c r="M44" s="3">
        <v>-21.933</v>
      </c>
    </row>
    <row r="46" spans="3:13" x14ac:dyDescent="0.2">
      <c r="C46" s="3" t="s">
        <v>183</v>
      </c>
      <c r="D46" s="3" t="s">
        <v>120</v>
      </c>
      <c r="E46" s="3" t="s">
        <v>121</v>
      </c>
      <c r="F46" s="3" t="s">
        <v>122</v>
      </c>
      <c r="G46" s="3" t="s">
        <v>123</v>
      </c>
      <c r="H46" s="3" t="s">
        <v>124</v>
      </c>
      <c r="I46" s="3" t="s">
        <v>125</v>
      </c>
      <c r="J46" s="3" t="s">
        <v>126</v>
      </c>
      <c r="K46" s="3" t="s">
        <v>127</v>
      </c>
      <c r="L46" s="3" t="s">
        <v>128</v>
      </c>
      <c r="M46" s="3" t="s">
        <v>129</v>
      </c>
    </row>
    <row r="47" spans="3:13" x14ac:dyDescent="0.2">
      <c r="C47" s="3" t="s">
        <v>184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185</v>
      </c>
      <c r="D48" s="3">
        <v>-122.605</v>
      </c>
      <c r="E48" s="3">
        <v>-87.192999999999998</v>
      </c>
      <c r="F48" s="3">
        <v>93.085999999999999</v>
      </c>
      <c r="G48" s="3">
        <v>266.12599999999998</v>
      </c>
      <c r="H48" s="3">
        <v>238.864</v>
      </c>
      <c r="I48" s="3">
        <v>207.744</v>
      </c>
      <c r="J48" s="3">
        <v>130.03</v>
      </c>
      <c r="K48" s="3">
        <v>191.93700000000001</v>
      </c>
      <c r="L48" s="3">
        <v>177.58600000000001</v>
      </c>
      <c r="M48" s="3">
        <v>-21.933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589F-122C-4C1A-80D9-26BB63BA2C75}">
  <dimension ref="C1:M41"/>
  <sheetViews>
    <sheetView workbookViewId="0">
      <selection activeCell="I32" sqref="I32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186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174</v>
      </c>
      <c r="D12" s="3">
        <v>496.31</v>
      </c>
      <c r="E12" s="3">
        <v>709.93100000000004</v>
      </c>
      <c r="F12" s="3">
        <v>41.58</v>
      </c>
      <c r="G12" s="3">
        <v>181.702</v>
      </c>
      <c r="H12" s="3">
        <v>164.089</v>
      </c>
      <c r="I12" s="3">
        <v>101.348</v>
      </c>
      <c r="J12" s="3">
        <v>74.628</v>
      </c>
      <c r="K12" s="3">
        <v>113.277</v>
      </c>
      <c r="L12" s="3">
        <v>102.82299999999999</v>
      </c>
      <c r="M12" s="3">
        <v>-311.89299999999997</v>
      </c>
    </row>
    <row r="13" spans="3:13" x14ac:dyDescent="0.2">
      <c r="C13" s="3" t="s">
        <v>187</v>
      </c>
      <c r="D13" s="3">
        <v>129.78399999999999</v>
      </c>
      <c r="E13" s="3">
        <v>85.506</v>
      </c>
      <c r="F13" s="3">
        <v>90.844999999999999</v>
      </c>
      <c r="G13" s="3">
        <v>95.51</v>
      </c>
      <c r="H13" s="3">
        <v>103.84099999999999</v>
      </c>
      <c r="I13" s="3">
        <v>71.965000000000003</v>
      </c>
      <c r="J13" s="3">
        <v>156.84299999999999</v>
      </c>
      <c r="K13" s="3">
        <v>176.178</v>
      </c>
      <c r="L13" s="3">
        <v>180.42</v>
      </c>
      <c r="M13" s="3">
        <v>213.47900000000001</v>
      </c>
    </row>
    <row r="14" spans="3:13" x14ac:dyDescent="0.2">
      <c r="C14" s="3" t="s">
        <v>188</v>
      </c>
      <c r="D14" s="3">
        <v>15.616</v>
      </c>
      <c r="E14" s="3">
        <v>37.881999999999998</v>
      </c>
      <c r="F14" s="3">
        <v>32.972000000000001</v>
      </c>
      <c r="G14" s="3">
        <v>16.829000000000001</v>
      </c>
      <c r="H14" s="3">
        <v>14.583</v>
      </c>
      <c r="I14" s="3">
        <v>14.55</v>
      </c>
      <c r="J14" s="3">
        <v>16.504999999999999</v>
      </c>
      <c r="K14" s="3">
        <v>17.375</v>
      </c>
      <c r="L14" s="3">
        <v>18.616</v>
      </c>
      <c r="M14" s="3">
        <v>16.2</v>
      </c>
    </row>
    <row r="15" spans="3:13" x14ac:dyDescent="0.2">
      <c r="C15" s="3" t="s">
        <v>189</v>
      </c>
      <c r="D15" s="3">
        <v>13.3</v>
      </c>
      <c r="E15" s="3">
        <v>23.7</v>
      </c>
      <c r="F15" s="3">
        <v>15.7</v>
      </c>
      <c r="G15" s="3">
        <v>29.9</v>
      </c>
      <c r="H15" s="3">
        <v>21.087</v>
      </c>
      <c r="I15" s="3">
        <v>18.366</v>
      </c>
      <c r="J15" s="3">
        <v>17.934999999999999</v>
      </c>
      <c r="K15" s="3">
        <v>17.300999999999998</v>
      </c>
      <c r="L15" s="3">
        <v>21.96</v>
      </c>
      <c r="M15" s="3">
        <v>19.387</v>
      </c>
    </row>
    <row r="16" spans="3:13" x14ac:dyDescent="0.2">
      <c r="C16" s="3" t="s">
        <v>190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191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192</v>
      </c>
      <c r="D18" s="3">
        <v>166.95500000000001</v>
      </c>
      <c r="E18" s="3">
        <v>-243.035</v>
      </c>
      <c r="F18" s="3">
        <v>-23.888999999999999</v>
      </c>
      <c r="G18" s="3">
        <v>-11.016</v>
      </c>
      <c r="H18" s="3">
        <v>28.34</v>
      </c>
      <c r="I18" s="3">
        <v>-39.552</v>
      </c>
      <c r="J18" s="3">
        <v>5.633</v>
      </c>
      <c r="K18" s="3">
        <v>-25.882999999999999</v>
      </c>
      <c r="L18" s="3">
        <v>-38.899000000000001</v>
      </c>
      <c r="M18" s="3">
        <v>-107.938</v>
      </c>
    </row>
    <row r="19" spans="3:13" x14ac:dyDescent="0.2">
      <c r="C19" s="3" t="s">
        <v>193</v>
      </c>
      <c r="D19" s="3">
        <v>-561.84</v>
      </c>
      <c r="E19" s="3">
        <v>-976.202</v>
      </c>
      <c r="F19" s="3">
        <v>2.1989999999999998</v>
      </c>
      <c r="G19" s="3">
        <v>44.231999999999999</v>
      </c>
      <c r="H19" s="3">
        <v>54.755000000000003</v>
      </c>
      <c r="I19" s="3">
        <v>133.00800000000001</v>
      </c>
      <c r="J19" s="3">
        <v>-1.3640000000000001</v>
      </c>
      <c r="K19" s="3">
        <v>23.201000000000001</v>
      </c>
      <c r="L19" s="3">
        <v>19.870999999999999</v>
      </c>
      <c r="M19" s="3">
        <v>220.083</v>
      </c>
    </row>
    <row r="20" spans="3:13" x14ac:dyDescent="0.2">
      <c r="C20" s="3" t="s">
        <v>194</v>
      </c>
      <c r="D20" s="3">
        <v>260.125</v>
      </c>
      <c r="E20" s="3">
        <v>-362.21800000000002</v>
      </c>
      <c r="F20" s="3">
        <v>159.40700000000001</v>
      </c>
      <c r="G20" s="3">
        <v>357.15699999999998</v>
      </c>
      <c r="H20" s="3">
        <v>386.69499999999999</v>
      </c>
      <c r="I20" s="3">
        <v>299.685</v>
      </c>
      <c r="J20" s="3">
        <v>270.18</v>
      </c>
      <c r="K20" s="3">
        <v>321.44900000000001</v>
      </c>
      <c r="L20" s="3">
        <v>304.791</v>
      </c>
      <c r="M20" s="3">
        <v>49.317999999999998</v>
      </c>
    </row>
    <row r="22" spans="3:13" x14ac:dyDescent="0.2">
      <c r="C22" s="3" t="s">
        <v>195</v>
      </c>
      <c r="D22" s="3">
        <v>-377.13499999999999</v>
      </c>
      <c r="E22" s="3">
        <v>-264.685</v>
      </c>
      <c r="F22" s="3">
        <v>-147.69900000000001</v>
      </c>
      <c r="G22" s="3">
        <v>-113.194</v>
      </c>
      <c r="H22" s="3">
        <v>-142.245</v>
      </c>
      <c r="I22" s="3">
        <v>-179.86500000000001</v>
      </c>
      <c r="J22" s="3">
        <v>-270.745</v>
      </c>
      <c r="K22" s="3">
        <v>-440.75400000000002</v>
      </c>
      <c r="L22" s="3">
        <v>-600.69299999999998</v>
      </c>
      <c r="M22" s="3">
        <v>-377.95100000000002</v>
      </c>
    </row>
    <row r="23" spans="3:13" x14ac:dyDescent="0.2">
      <c r="C23" s="3" t="s">
        <v>196</v>
      </c>
      <c r="D23" s="3">
        <v>-0.92200000000000004</v>
      </c>
      <c r="E23" s="3" t="s">
        <v>3</v>
      </c>
      <c r="F23" s="3" t="s">
        <v>3</v>
      </c>
      <c r="G23" s="3" t="s">
        <v>3</v>
      </c>
      <c r="H23" s="3">
        <v>-199.44</v>
      </c>
      <c r="I23" s="3">
        <v>-379.55599999999998</v>
      </c>
      <c r="J23" s="3">
        <v>-12.231999999999999</v>
      </c>
      <c r="K23" s="3" t="s">
        <v>3</v>
      </c>
      <c r="L23" s="3">
        <v>-41.927999999999997</v>
      </c>
      <c r="M23" s="3" t="s">
        <v>3</v>
      </c>
    </row>
    <row r="24" spans="3:13" x14ac:dyDescent="0.2">
      <c r="C24" s="3" t="s">
        <v>197</v>
      </c>
      <c r="D24" s="3">
        <v>898.08500000000004</v>
      </c>
      <c r="E24" s="3" t="s">
        <v>198</v>
      </c>
      <c r="F24" s="3">
        <v>14.005000000000001</v>
      </c>
      <c r="G24" s="3">
        <v>6.6980000000000004</v>
      </c>
      <c r="H24" s="3">
        <v>15.999000000000001</v>
      </c>
      <c r="I24" s="3">
        <v>0.40300000000000002</v>
      </c>
      <c r="J24" s="3">
        <v>7.7270000000000003</v>
      </c>
      <c r="K24" s="3">
        <v>23.32</v>
      </c>
      <c r="L24" s="3">
        <v>19.137</v>
      </c>
      <c r="M24" s="3">
        <v>0.93600000000000005</v>
      </c>
    </row>
    <row r="25" spans="3:13" x14ac:dyDescent="0.2">
      <c r="C25" s="3" t="s">
        <v>199</v>
      </c>
      <c r="D25" s="3">
        <v>520.02800000000002</v>
      </c>
      <c r="E25" s="3" t="s">
        <v>200</v>
      </c>
      <c r="F25" s="3">
        <v>-133.69399999999999</v>
      </c>
      <c r="G25" s="3">
        <v>-106.496</v>
      </c>
      <c r="H25" s="3">
        <v>-325.68599999999998</v>
      </c>
      <c r="I25" s="3">
        <v>-559.01800000000003</v>
      </c>
      <c r="J25" s="3">
        <v>-275.25</v>
      </c>
      <c r="K25" s="3">
        <v>-417.43400000000003</v>
      </c>
      <c r="L25" s="3">
        <v>-623.48400000000004</v>
      </c>
      <c r="M25" s="3">
        <v>-377.01499999999999</v>
      </c>
    </row>
    <row r="27" spans="3:13" x14ac:dyDescent="0.2">
      <c r="C27" s="3" t="s">
        <v>201</v>
      </c>
      <c r="D27" s="3">
        <v>-22.427</v>
      </c>
      <c r="E27" s="3">
        <v>-22.655999999999999</v>
      </c>
      <c r="F27" s="3">
        <v>-44.667999999999999</v>
      </c>
      <c r="G27" s="3">
        <v>-48.347999999999999</v>
      </c>
      <c r="H27" s="3">
        <v>-56.64</v>
      </c>
      <c r="I27" s="3">
        <v>-65.119</v>
      </c>
      <c r="J27" s="3">
        <v>-71.823999999999998</v>
      </c>
      <c r="K27" s="3">
        <v>-78.932000000000002</v>
      </c>
      <c r="L27" s="3">
        <v>-89.054000000000002</v>
      </c>
      <c r="M27" s="3">
        <v>-99.084000000000003</v>
      </c>
    </row>
    <row r="28" spans="3:13" x14ac:dyDescent="0.2">
      <c r="C28" s="3" t="s">
        <v>202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203</v>
      </c>
      <c r="D29" s="3" t="s">
        <v>3</v>
      </c>
      <c r="E29" s="3" t="s">
        <v>3</v>
      </c>
      <c r="F29" s="3" t="s">
        <v>3</v>
      </c>
      <c r="G29" s="3" t="s">
        <v>3</v>
      </c>
      <c r="H29" s="3" t="s">
        <v>3</v>
      </c>
      <c r="I29" s="3">
        <v>357.94099999999997</v>
      </c>
      <c r="J29" s="3">
        <v>169.49100000000001</v>
      </c>
      <c r="K29" s="3">
        <v>215.601</v>
      </c>
      <c r="L29" s="3">
        <v>500.29700000000003</v>
      </c>
      <c r="M29" s="3">
        <v>453.89299999999997</v>
      </c>
    </row>
    <row r="30" spans="3:13" x14ac:dyDescent="0.2">
      <c r="C30" s="3" t="s">
        <v>204</v>
      </c>
      <c r="D30" s="3">
        <v>-279.178</v>
      </c>
      <c r="E30" s="3">
        <v>-953.88900000000001</v>
      </c>
      <c r="F30" s="3">
        <v>-0.125</v>
      </c>
      <c r="G30" s="3">
        <v>-1.0509999999999999</v>
      </c>
      <c r="H30" s="3">
        <v>-1.083</v>
      </c>
      <c r="I30" s="39">
        <f>(H30+J30)/2</f>
        <v>-17.886499999999998</v>
      </c>
      <c r="J30" s="3">
        <v>-34.69</v>
      </c>
      <c r="K30" s="3">
        <v>-37.554000000000002</v>
      </c>
      <c r="L30" s="3">
        <v>-36.843000000000004</v>
      </c>
      <c r="M30" s="3">
        <v>-33.892000000000003</v>
      </c>
    </row>
    <row r="31" spans="3:13" x14ac:dyDescent="0.2">
      <c r="C31" s="3" t="s">
        <v>205</v>
      </c>
      <c r="D31" s="3" t="s">
        <v>3</v>
      </c>
      <c r="E31" s="3">
        <v>-11</v>
      </c>
      <c r="F31" s="3">
        <v>-187.73699999999999</v>
      </c>
      <c r="G31" s="3">
        <v>-90.323999999999998</v>
      </c>
      <c r="H31" s="3">
        <v>-208.11</v>
      </c>
      <c r="I31" s="3">
        <v>-179.52600000000001</v>
      </c>
      <c r="J31" s="3">
        <v>-35.325000000000003</v>
      </c>
      <c r="K31" s="3" t="s">
        <v>3</v>
      </c>
      <c r="L31" s="3">
        <v>-7.508</v>
      </c>
      <c r="M31" s="3">
        <v>-66.376999999999995</v>
      </c>
    </row>
    <row r="32" spans="3:13" x14ac:dyDescent="0.2">
      <c r="C32" s="3" t="s">
        <v>206</v>
      </c>
      <c r="D32" s="3">
        <v>-18.457000000000001</v>
      </c>
      <c r="E32" s="3">
        <v>2.8730000000000002</v>
      </c>
      <c r="F32" s="3">
        <v>2.758</v>
      </c>
      <c r="G32" s="3">
        <v>0.41399999999999998</v>
      </c>
      <c r="H32" s="3">
        <v>4.6280000000000001</v>
      </c>
      <c r="I32" s="3">
        <v>15.19</v>
      </c>
      <c r="J32" s="3">
        <v>2.125</v>
      </c>
      <c r="K32" s="3">
        <v>0.41299999999999998</v>
      </c>
      <c r="L32" s="3">
        <v>13.004</v>
      </c>
      <c r="M32" s="3">
        <v>2.202</v>
      </c>
    </row>
    <row r="33" spans="3:13" x14ac:dyDescent="0.2">
      <c r="C33" s="3" t="s">
        <v>207</v>
      </c>
      <c r="D33" s="3">
        <v>-320.06200000000001</v>
      </c>
      <c r="E33" s="3">
        <v>-984.67200000000003</v>
      </c>
      <c r="F33" s="3">
        <v>-229.77199999999999</v>
      </c>
      <c r="G33" s="3">
        <v>-139.309</v>
      </c>
      <c r="H33" s="3">
        <v>-261.20499999999998</v>
      </c>
      <c r="I33" s="3">
        <v>128.48599999999999</v>
      </c>
      <c r="J33" s="3">
        <v>29.777000000000001</v>
      </c>
      <c r="K33" s="3">
        <v>99.528000000000006</v>
      </c>
      <c r="L33" s="3">
        <v>379.89600000000002</v>
      </c>
      <c r="M33" s="3">
        <v>256.74200000000002</v>
      </c>
    </row>
    <row r="35" spans="3:13" x14ac:dyDescent="0.2">
      <c r="C35" s="3" t="s">
        <v>208</v>
      </c>
      <c r="D35" s="3">
        <v>42.170999999999999</v>
      </c>
      <c r="E35" s="3">
        <v>502.262</v>
      </c>
      <c r="F35" s="3">
        <v>496.32799999999997</v>
      </c>
      <c r="G35" s="3">
        <v>292.26900000000001</v>
      </c>
      <c r="H35" s="3">
        <v>403.62099999999998</v>
      </c>
      <c r="I35" s="3">
        <v>203.42500000000001</v>
      </c>
      <c r="J35" s="3">
        <v>72.578000000000003</v>
      </c>
      <c r="K35" s="3">
        <v>97.284999999999997</v>
      </c>
      <c r="L35" s="3">
        <v>100.828</v>
      </c>
      <c r="M35" s="3">
        <v>162.03100000000001</v>
      </c>
    </row>
    <row r="36" spans="3:13" x14ac:dyDescent="0.2">
      <c r="C36" s="3" t="s">
        <v>209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210</v>
      </c>
      <c r="D37" s="3">
        <v>460.09100000000001</v>
      </c>
      <c r="E37" s="3">
        <v>-5.9340000000000002</v>
      </c>
      <c r="F37" s="3">
        <v>-204.059</v>
      </c>
      <c r="G37" s="3">
        <v>111.352</v>
      </c>
      <c r="H37" s="3">
        <v>-200.196</v>
      </c>
      <c r="I37" s="3">
        <v>-130.84700000000001</v>
      </c>
      <c r="J37" s="3">
        <v>24.707000000000001</v>
      </c>
      <c r="K37" s="3">
        <v>3.5430000000000001</v>
      </c>
      <c r="L37" s="3">
        <v>61.203000000000003</v>
      </c>
      <c r="M37" s="3">
        <v>-70.954999999999998</v>
      </c>
    </row>
    <row r="38" spans="3:13" x14ac:dyDescent="0.2">
      <c r="C38" s="3" t="s">
        <v>211</v>
      </c>
      <c r="D38" s="3">
        <v>502.262</v>
      </c>
      <c r="E38" s="3">
        <v>496.32799999999997</v>
      </c>
      <c r="F38" s="3">
        <v>292.26900000000001</v>
      </c>
      <c r="G38" s="3">
        <v>403.62099999999998</v>
      </c>
      <c r="H38" s="3">
        <v>203.42500000000001</v>
      </c>
      <c r="I38" s="3">
        <v>72.578000000000003</v>
      </c>
      <c r="J38" s="3">
        <v>97.284999999999997</v>
      </c>
      <c r="K38" s="3">
        <v>100.828</v>
      </c>
      <c r="L38" s="3">
        <v>162.03100000000001</v>
      </c>
      <c r="M38" s="3">
        <v>91.075999999999993</v>
      </c>
    </row>
    <row r="40" spans="3:13" x14ac:dyDescent="0.2">
      <c r="C40" s="3" t="s">
        <v>212</v>
      </c>
      <c r="D40" s="3">
        <v>-117.01</v>
      </c>
      <c r="E40" s="3">
        <v>-626.90300000000002</v>
      </c>
      <c r="F40" s="3">
        <v>11.708</v>
      </c>
      <c r="G40" s="3">
        <v>243.96299999999999</v>
      </c>
      <c r="H40" s="3">
        <v>244.45</v>
      </c>
      <c r="I40" s="3">
        <v>119.82</v>
      </c>
      <c r="J40" s="3">
        <v>-0.56499999999999995</v>
      </c>
      <c r="K40" s="3">
        <v>-119.30500000000001</v>
      </c>
      <c r="L40" s="3">
        <v>-295.90199999999999</v>
      </c>
      <c r="M40" s="3">
        <v>-328.63299999999998</v>
      </c>
    </row>
    <row r="41" spans="3:13" x14ac:dyDescent="0.2">
      <c r="C41" s="3" t="s">
        <v>213</v>
      </c>
      <c r="D41" s="3">
        <v>62.948999999999998</v>
      </c>
      <c r="E41" s="3">
        <v>39.896999999999998</v>
      </c>
      <c r="F41" s="3">
        <v>3.6739999999999999</v>
      </c>
      <c r="G41" s="3">
        <v>3.9039999999999999</v>
      </c>
      <c r="H41" s="3">
        <v>2.2989999999999999</v>
      </c>
      <c r="I41" s="3">
        <v>7.9960000000000004</v>
      </c>
      <c r="J41" s="3">
        <v>28.137</v>
      </c>
      <c r="K41" s="3">
        <v>28.838999999999999</v>
      </c>
      <c r="L41" s="3">
        <v>22.088000000000001</v>
      </c>
      <c r="M41" s="3">
        <v>54.896999999999998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0A6C-A3F4-4405-8B05-262EFA8F940B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214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215</v>
      </c>
      <c r="D12" s="3">
        <v>16.79</v>
      </c>
      <c r="E12" s="3">
        <v>19.47</v>
      </c>
      <c r="F12" s="3">
        <v>23.76</v>
      </c>
      <c r="G12" s="3">
        <v>28.12</v>
      </c>
      <c r="H12" s="3">
        <v>35.82</v>
      </c>
      <c r="I12" s="3">
        <v>27.33</v>
      </c>
      <c r="J12" s="3">
        <v>25.88</v>
      </c>
      <c r="K12" s="3">
        <v>28.22</v>
      </c>
      <c r="L12" s="3">
        <v>29.26</v>
      </c>
      <c r="M12" s="3">
        <v>24.45</v>
      </c>
    </row>
    <row r="13" spans="3:13" ht="12.75" x14ac:dyDescent="0.2">
      <c r="C13" s="3" t="s">
        <v>216</v>
      </c>
      <c r="D13" s="3" t="s">
        <v>217</v>
      </c>
      <c r="E13" s="3" t="s">
        <v>218</v>
      </c>
      <c r="F13" s="3" t="s">
        <v>219</v>
      </c>
      <c r="G13" s="3" t="s">
        <v>220</v>
      </c>
      <c r="H13" s="3" t="s">
        <v>221</v>
      </c>
      <c r="I13" s="3" t="s">
        <v>222</v>
      </c>
      <c r="J13" s="3" t="s">
        <v>223</v>
      </c>
      <c r="K13" s="3" t="s">
        <v>224</v>
      </c>
      <c r="L13" s="3" t="s">
        <v>225</v>
      </c>
      <c r="M13" s="3" t="s">
        <v>226</v>
      </c>
    </row>
    <row r="14" spans="3:13" ht="12.75" x14ac:dyDescent="0.2"/>
    <row r="15" spans="3:13" ht="12.75" x14ac:dyDescent="0.2">
      <c r="C15" s="3" t="s">
        <v>227</v>
      </c>
      <c r="D15" s="3" t="s">
        <v>228</v>
      </c>
      <c r="E15" s="3" t="s">
        <v>229</v>
      </c>
      <c r="F15" s="3" t="s">
        <v>230</v>
      </c>
      <c r="G15" s="3" t="s">
        <v>231</v>
      </c>
      <c r="H15" s="3" t="s">
        <v>232</v>
      </c>
      <c r="I15" s="3" t="s">
        <v>233</v>
      </c>
      <c r="J15" s="3" t="s">
        <v>234</v>
      </c>
      <c r="K15" s="3" t="s">
        <v>235</v>
      </c>
      <c r="L15" s="3" t="s">
        <v>236</v>
      </c>
      <c r="M15" s="3" t="s">
        <v>237</v>
      </c>
    </row>
    <row r="16" spans="3:13" ht="12.75" x14ac:dyDescent="0.2">
      <c r="C16" s="3" t="s">
        <v>238</v>
      </c>
      <c r="D16" s="3" t="s">
        <v>228</v>
      </c>
      <c r="E16" s="3" t="s">
        <v>229</v>
      </c>
      <c r="F16" s="3" t="s">
        <v>230</v>
      </c>
      <c r="G16" s="3" t="s">
        <v>231</v>
      </c>
      <c r="H16" s="3" t="s">
        <v>232</v>
      </c>
      <c r="I16" s="3" t="s">
        <v>233</v>
      </c>
      <c r="J16" s="3" t="s">
        <v>234</v>
      </c>
      <c r="K16" s="3" t="s">
        <v>235</v>
      </c>
      <c r="L16" s="3" t="s">
        <v>236</v>
      </c>
      <c r="M16" s="3" t="s">
        <v>239</v>
      </c>
    </row>
    <row r="17" spans="3:13" ht="12.75" x14ac:dyDescent="0.2">
      <c r="C17" s="3" t="s">
        <v>240</v>
      </c>
      <c r="D17" s="3" t="s">
        <v>241</v>
      </c>
      <c r="E17" s="3" t="s">
        <v>242</v>
      </c>
      <c r="F17" s="3" t="s">
        <v>243</v>
      </c>
      <c r="G17" s="3" t="s">
        <v>244</v>
      </c>
      <c r="H17" s="3" t="s">
        <v>245</v>
      </c>
      <c r="I17" s="3" t="s">
        <v>246</v>
      </c>
      <c r="J17" s="3" t="s">
        <v>247</v>
      </c>
      <c r="K17" s="3" t="s">
        <v>248</v>
      </c>
      <c r="L17" s="3" t="s">
        <v>249</v>
      </c>
      <c r="M17" s="3" t="s">
        <v>250</v>
      </c>
    </row>
    <row r="18" spans="3:13" ht="12.75" x14ac:dyDescent="0.2">
      <c r="C18" s="3" t="s">
        <v>251</v>
      </c>
      <c r="D18" s="3" t="s">
        <v>252</v>
      </c>
      <c r="E18" s="3" t="s">
        <v>253</v>
      </c>
      <c r="F18" s="3" t="s">
        <v>254</v>
      </c>
      <c r="G18" s="3" t="s">
        <v>255</v>
      </c>
      <c r="H18" s="3" t="s">
        <v>256</v>
      </c>
      <c r="I18" s="3" t="s">
        <v>257</v>
      </c>
      <c r="J18" s="3" t="s">
        <v>258</v>
      </c>
      <c r="K18" s="3" t="s">
        <v>259</v>
      </c>
      <c r="L18" s="3" t="s">
        <v>260</v>
      </c>
      <c r="M18" s="3" t="s">
        <v>261</v>
      </c>
    </row>
    <row r="19" spans="3:13" ht="12.75" x14ac:dyDescent="0.2">
      <c r="C19" s="3" t="s">
        <v>262</v>
      </c>
      <c r="D19" s="3" t="s">
        <v>263</v>
      </c>
      <c r="E19" s="3" t="s">
        <v>264</v>
      </c>
      <c r="F19" s="3" t="s">
        <v>265</v>
      </c>
      <c r="G19" s="3" t="s">
        <v>266</v>
      </c>
      <c r="H19" s="3" t="s">
        <v>267</v>
      </c>
      <c r="I19" s="3" t="s">
        <v>268</v>
      </c>
      <c r="J19" s="3" t="s">
        <v>269</v>
      </c>
      <c r="K19" s="3" t="s">
        <v>270</v>
      </c>
      <c r="L19" s="3" t="s">
        <v>271</v>
      </c>
      <c r="M19" s="3" t="s">
        <v>272</v>
      </c>
    </row>
    <row r="20" spans="3:13" ht="12.75" x14ac:dyDescent="0.2">
      <c r="C20" s="3" t="s">
        <v>273</v>
      </c>
      <c r="D20" s="3" t="s">
        <v>274</v>
      </c>
      <c r="E20" s="3" t="s">
        <v>275</v>
      </c>
      <c r="F20" s="3" t="s">
        <v>276</v>
      </c>
      <c r="G20" s="3" t="s">
        <v>277</v>
      </c>
      <c r="H20" s="3" t="s">
        <v>278</v>
      </c>
      <c r="I20" s="3" t="s">
        <v>279</v>
      </c>
      <c r="J20" s="3" t="s">
        <v>280</v>
      </c>
      <c r="K20" s="3" t="s">
        <v>281</v>
      </c>
      <c r="L20" s="3" t="s">
        <v>282</v>
      </c>
      <c r="M20" s="3" t="s">
        <v>283</v>
      </c>
    </row>
    <row r="21" spans="3:13" ht="12.75" x14ac:dyDescent="0.2">
      <c r="C21" s="3" t="s">
        <v>284</v>
      </c>
      <c r="D21" s="3" t="s">
        <v>285</v>
      </c>
      <c r="E21" s="3" t="s">
        <v>286</v>
      </c>
      <c r="F21" s="3" t="s">
        <v>287</v>
      </c>
      <c r="G21" s="3" t="s">
        <v>288</v>
      </c>
      <c r="H21" s="3" t="s">
        <v>289</v>
      </c>
      <c r="I21" s="3" t="s">
        <v>288</v>
      </c>
      <c r="J21" s="3" t="s">
        <v>287</v>
      </c>
      <c r="K21" s="3" t="s">
        <v>290</v>
      </c>
      <c r="L21" s="3" t="s">
        <v>287</v>
      </c>
      <c r="M21" s="3" t="s">
        <v>287</v>
      </c>
    </row>
    <row r="22" spans="3:13" ht="12.75" x14ac:dyDescent="0.2">
      <c r="C22" s="3" t="s">
        <v>291</v>
      </c>
      <c r="D22" s="3" t="s">
        <v>292</v>
      </c>
      <c r="E22" s="3" t="s">
        <v>293</v>
      </c>
      <c r="F22" s="3" t="s">
        <v>294</v>
      </c>
      <c r="G22" s="3" t="s">
        <v>286</v>
      </c>
      <c r="H22" s="3" t="s">
        <v>285</v>
      </c>
      <c r="I22" s="3" t="s">
        <v>286</v>
      </c>
      <c r="J22" s="3" t="s">
        <v>286</v>
      </c>
      <c r="K22" s="3" t="s">
        <v>286</v>
      </c>
      <c r="L22" s="3" t="s">
        <v>292</v>
      </c>
      <c r="M22" s="3" t="s">
        <v>292</v>
      </c>
    </row>
    <row r="23" spans="3:13" ht="12.75" x14ac:dyDescent="0.2"/>
    <row r="24" spans="3:13" ht="12.75" x14ac:dyDescent="0.2">
      <c r="C24" s="3" t="s">
        <v>295</v>
      </c>
      <c r="D24" s="3" t="s">
        <v>296</v>
      </c>
      <c r="E24" s="3" t="s">
        <v>297</v>
      </c>
      <c r="F24" s="3" t="s">
        <v>298</v>
      </c>
      <c r="G24" s="3" t="s">
        <v>241</v>
      </c>
      <c r="H24" s="3" t="s">
        <v>299</v>
      </c>
      <c r="I24" s="3" t="s">
        <v>300</v>
      </c>
      <c r="J24" s="3" t="s">
        <v>301</v>
      </c>
      <c r="K24" s="3" t="s">
        <v>302</v>
      </c>
      <c r="L24" s="3" t="s">
        <v>303</v>
      </c>
      <c r="M24" s="3" t="s">
        <v>304</v>
      </c>
    </row>
    <row r="25" spans="3:13" ht="12.75" x14ac:dyDescent="0.2">
      <c r="C25" s="3" t="s">
        <v>305</v>
      </c>
      <c r="D25" s="3" t="s">
        <v>306</v>
      </c>
      <c r="E25" s="3" t="s">
        <v>307</v>
      </c>
      <c r="F25" s="3" t="s">
        <v>290</v>
      </c>
      <c r="G25" s="3" t="s">
        <v>308</v>
      </c>
      <c r="H25" s="3" t="s">
        <v>309</v>
      </c>
      <c r="I25" s="3" t="s">
        <v>310</v>
      </c>
      <c r="J25" s="3" t="s">
        <v>288</v>
      </c>
      <c r="K25" s="3" t="s">
        <v>308</v>
      </c>
      <c r="L25" s="3" t="s">
        <v>308</v>
      </c>
      <c r="M25" s="3" t="s">
        <v>311</v>
      </c>
    </row>
    <row r="26" spans="3:13" ht="12.75" x14ac:dyDescent="0.2">
      <c r="C26" s="3" t="s">
        <v>312</v>
      </c>
      <c r="D26" s="3" t="s">
        <v>313</v>
      </c>
      <c r="E26" s="3" t="s">
        <v>314</v>
      </c>
      <c r="F26" s="3" t="s">
        <v>250</v>
      </c>
      <c r="G26" s="3" t="s">
        <v>315</v>
      </c>
      <c r="H26" s="3" t="s">
        <v>316</v>
      </c>
      <c r="I26" s="3" t="s">
        <v>317</v>
      </c>
      <c r="J26" s="3" t="s">
        <v>318</v>
      </c>
      <c r="K26" s="3" t="s">
        <v>319</v>
      </c>
      <c r="L26" s="3" t="s">
        <v>320</v>
      </c>
      <c r="M26" s="3" t="s">
        <v>321</v>
      </c>
    </row>
    <row r="27" spans="3:13" ht="12.75" x14ac:dyDescent="0.2">
      <c r="C27" s="3" t="s">
        <v>322</v>
      </c>
      <c r="D27" s="3" t="s">
        <v>293</v>
      </c>
      <c r="E27" s="3" t="s">
        <v>294</v>
      </c>
      <c r="F27" s="3" t="s">
        <v>286</v>
      </c>
      <c r="G27" s="3" t="s">
        <v>292</v>
      </c>
      <c r="H27" s="3" t="s">
        <v>285</v>
      </c>
      <c r="I27" s="3" t="s">
        <v>286</v>
      </c>
      <c r="J27" s="3" t="s">
        <v>323</v>
      </c>
      <c r="K27" s="3" t="s">
        <v>323</v>
      </c>
      <c r="L27" s="3" t="s">
        <v>323</v>
      </c>
      <c r="M27" s="3" t="s">
        <v>293</v>
      </c>
    </row>
    <row r="28" spans="3:13" ht="12.75" x14ac:dyDescent="0.2"/>
    <row r="29" spans="3:13" ht="12.75" x14ac:dyDescent="0.2">
      <c r="C29" s="3" t="s">
        <v>324</v>
      </c>
      <c r="D29" s="3">
        <v>5.0999999999999996</v>
      </c>
      <c r="E29" s="3">
        <v>10.4</v>
      </c>
      <c r="F29" s="3">
        <v>10.7</v>
      </c>
      <c r="G29" s="3">
        <v>12</v>
      </c>
      <c r="H29" s="3">
        <v>11.4</v>
      </c>
      <c r="I29" s="3">
        <v>8.5</v>
      </c>
      <c r="J29" s="3">
        <v>7.3</v>
      </c>
      <c r="K29" s="3">
        <v>6.5</v>
      </c>
      <c r="L29" s="3">
        <v>6.2</v>
      </c>
      <c r="M29" s="3">
        <v>5.3</v>
      </c>
    </row>
    <row r="30" spans="3:13" ht="12.75" x14ac:dyDescent="0.2">
      <c r="C30" s="3" t="s">
        <v>325</v>
      </c>
      <c r="D30" s="3">
        <v>6</v>
      </c>
      <c r="E30" s="3">
        <v>6</v>
      </c>
      <c r="F30" s="3">
        <v>5</v>
      </c>
      <c r="G30" s="3">
        <v>9</v>
      </c>
      <c r="H30" s="3">
        <v>6</v>
      </c>
      <c r="I30" s="3">
        <v>4</v>
      </c>
      <c r="J30" s="3">
        <v>5</v>
      </c>
      <c r="K30" s="3">
        <v>6</v>
      </c>
      <c r="L30" s="3">
        <v>4</v>
      </c>
      <c r="M30" s="3">
        <v>4</v>
      </c>
    </row>
    <row r="31" spans="3:13" ht="12.75" x14ac:dyDescent="0.2">
      <c r="C31" s="3" t="s">
        <v>326</v>
      </c>
      <c r="D31" s="3">
        <v>0.08</v>
      </c>
      <c r="E31" s="3">
        <v>0.16</v>
      </c>
      <c r="F31" s="3">
        <v>0.32</v>
      </c>
      <c r="G31" s="3">
        <v>0.36</v>
      </c>
      <c r="H31" s="3">
        <v>0.44</v>
      </c>
      <c r="I31" s="3">
        <v>0.52</v>
      </c>
      <c r="J31" s="3">
        <v>0.57999999999999996</v>
      </c>
      <c r="K31" s="3">
        <v>0.64</v>
      </c>
      <c r="L31" s="3">
        <v>0.72</v>
      </c>
      <c r="M31" s="3">
        <v>0.8</v>
      </c>
    </row>
    <row r="32" spans="3:13" ht="12.75" x14ac:dyDescent="0.2">
      <c r="C32" s="3" t="s">
        <v>327</v>
      </c>
      <c r="D32" s="3" t="s">
        <v>328</v>
      </c>
      <c r="E32" s="3" t="s">
        <v>329</v>
      </c>
      <c r="F32" s="3" t="s">
        <v>330</v>
      </c>
      <c r="G32" s="3" t="s">
        <v>331</v>
      </c>
      <c r="H32" s="3" t="s">
        <v>332</v>
      </c>
      <c r="I32" s="3" t="s">
        <v>333</v>
      </c>
      <c r="J32" s="3" t="s">
        <v>334</v>
      </c>
      <c r="K32" s="3" t="s">
        <v>335</v>
      </c>
      <c r="L32" s="3" t="s">
        <v>336</v>
      </c>
      <c r="M32" s="3" t="s">
        <v>337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9B15-B843-46FD-8A61-09D589CD4D0C}">
  <dimension ref="A3:BJ22"/>
  <sheetViews>
    <sheetView showGridLines="0" tabSelected="1" topLeftCell="AB1" workbookViewId="0">
      <selection activeCell="L20" sqref="L20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338</v>
      </c>
      <c r="C3" s="9"/>
      <c r="D3" s="9"/>
      <c r="E3" s="9"/>
      <c r="F3" s="9"/>
      <c r="H3" s="9" t="s">
        <v>339</v>
      </c>
      <c r="I3" s="9"/>
      <c r="J3" s="9"/>
      <c r="K3" s="9"/>
      <c r="L3" s="9"/>
      <c r="N3" s="11" t="s">
        <v>340</v>
      </c>
      <c r="O3" s="11"/>
      <c r="P3" s="11"/>
      <c r="Q3" s="11"/>
      <c r="R3" s="11"/>
      <c r="S3" s="11"/>
      <c r="T3" s="11"/>
      <c r="V3" s="9" t="s">
        <v>341</v>
      </c>
      <c r="W3" s="9"/>
      <c r="X3" s="9"/>
      <c r="Y3" s="9"/>
      <c r="AA3" s="9" t="s">
        <v>342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343</v>
      </c>
      <c r="C4" s="15" t="s">
        <v>344</v>
      </c>
      <c r="D4" s="14" t="s">
        <v>345</v>
      </c>
      <c r="E4" s="15" t="s">
        <v>346</v>
      </c>
      <c r="F4" s="14" t="s">
        <v>347</v>
      </c>
      <c r="H4" s="16" t="s">
        <v>348</v>
      </c>
      <c r="I4" s="17" t="s">
        <v>349</v>
      </c>
      <c r="J4" s="16" t="s">
        <v>350</v>
      </c>
      <c r="K4" s="17" t="s">
        <v>351</v>
      </c>
      <c r="L4" s="16" t="s">
        <v>352</v>
      </c>
      <c r="N4" s="18" t="s">
        <v>353</v>
      </c>
      <c r="O4" s="19" t="s">
        <v>354</v>
      </c>
      <c r="P4" s="18" t="s">
        <v>355</v>
      </c>
      <c r="Q4" s="19" t="s">
        <v>356</v>
      </c>
      <c r="R4" s="18" t="s">
        <v>357</v>
      </c>
      <c r="S4" s="19" t="s">
        <v>358</v>
      </c>
      <c r="T4" s="18" t="s">
        <v>359</v>
      </c>
      <c r="V4" s="19" t="s">
        <v>360</v>
      </c>
      <c r="W4" s="18" t="s">
        <v>361</v>
      </c>
      <c r="X4" s="19" t="s">
        <v>362</v>
      </c>
      <c r="Y4" s="18" t="s">
        <v>363</v>
      </c>
      <c r="AA4" s="20" t="s">
        <v>181</v>
      </c>
      <c r="AB4" s="21" t="s">
        <v>240</v>
      </c>
      <c r="AC4" s="20" t="s">
        <v>251</v>
      </c>
      <c r="AD4" s="21" t="s">
        <v>273</v>
      </c>
      <c r="AE4" s="20" t="s">
        <v>284</v>
      </c>
      <c r="AF4" s="21" t="s">
        <v>291</v>
      </c>
      <c r="AG4" s="20" t="s">
        <v>295</v>
      </c>
      <c r="AH4" s="21" t="s">
        <v>305</v>
      </c>
      <c r="AI4" s="20" t="s">
        <v>326</v>
      </c>
      <c r="AJ4" s="22"/>
      <c r="AK4" s="21" t="s">
        <v>324</v>
      </c>
      <c r="AL4" s="20" t="s">
        <v>325</v>
      </c>
    </row>
    <row r="5" spans="1:62" ht="63" x14ac:dyDescent="0.2">
      <c r="A5" s="23" t="s">
        <v>364</v>
      </c>
      <c r="B5" s="18" t="s">
        <v>365</v>
      </c>
      <c r="C5" s="24" t="s">
        <v>366</v>
      </c>
      <c r="D5" s="25" t="s">
        <v>367</v>
      </c>
      <c r="E5" s="19" t="s">
        <v>368</v>
      </c>
      <c r="F5" s="18" t="s">
        <v>365</v>
      </c>
      <c r="H5" s="19" t="s">
        <v>369</v>
      </c>
      <c r="I5" s="18" t="s">
        <v>370</v>
      </c>
      <c r="J5" s="19" t="s">
        <v>371</v>
      </c>
      <c r="K5" s="18" t="s">
        <v>372</v>
      </c>
      <c r="L5" s="19" t="s">
        <v>373</v>
      </c>
      <c r="N5" s="18" t="s">
        <v>374</v>
      </c>
      <c r="O5" s="19" t="s">
        <v>375</v>
      </c>
      <c r="P5" s="18" t="s">
        <v>376</v>
      </c>
      <c r="Q5" s="19" t="s">
        <v>377</v>
      </c>
      <c r="R5" s="18" t="s">
        <v>378</v>
      </c>
      <c r="S5" s="19" t="s">
        <v>379</v>
      </c>
      <c r="T5" s="18" t="s">
        <v>380</v>
      </c>
      <c r="V5" s="19" t="s">
        <v>381</v>
      </c>
      <c r="W5" s="18" t="s">
        <v>382</v>
      </c>
      <c r="X5" s="19" t="s">
        <v>383</v>
      </c>
      <c r="Y5" s="18" t="s">
        <v>384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1.2241532008583353</v>
      </c>
      <c r="C7" s="31">
        <f>(sheet!D18-sheet!D15)/sheet!D35</f>
        <v>0.82734278164387354</v>
      </c>
      <c r="D7" s="31">
        <f>sheet!D12/sheet!D35</f>
        <v>0.5242198315196136</v>
      </c>
      <c r="E7" s="31">
        <f>Sheet2!D20/sheet!D35</f>
        <v>0.26913510504675525</v>
      </c>
      <c r="F7" s="31">
        <f>sheet!D18/sheet!D35</f>
        <v>1.2241532008583353</v>
      </c>
      <c r="G7" s="29"/>
      <c r="H7" s="32">
        <f>Sheet1!D33/sheet!D51</f>
        <v>0.30226091235523683</v>
      </c>
      <c r="I7" s="32">
        <f>Sheet1!D33/Sheet1!D12</f>
        <v>0.16796868257739925</v>
      </c>
      <c r="J7" s="32">
        <f>Sheet1!D12/sheet!D27</f>
        <v>0.82097845789993695</v>
      </c>
      <c r="K7" s="32">
        <f>Sheet1!D30/sheet!D27</f>
        <v>0.14230339207777962</v>
      </c>
      <c r="L7" s="32">
        <f>Sheet1!D38</f>
        <v>-1.1200000000000001</v>
      </c>
      <c r="M7" s="29"/>
      <c r="N7" s="32">
        <f>sheet!D40/sheet!D27</f>
        <v>0.54377604129041435</v>
      </c>
      <c r="O7" s="32">
        <f>sheet!D51/sheet!D27</f>
        <v>0.4562239587095856</v>
      </c>
      <c r="P7" s="32">
        <f>sheet!D40/sheet!D51</f>
        <v>1.1919059288961213</v>
      </c>
      <c r="Q7" s="31">
        <f>Sheet1!D24/Sheet1!D26</f>
        <v>2.1776031887208882</v>
      </c>
      <c r="R7" s="31">
        <f>ABS(Sheet2!D20/(Sheet1!D26+Sheet2!D30))</f>
        <v>0.76531662998834926</v>
      </c>
      <c r="S7" s="31">
        <f>sheet!D40/Sheet1!D43</f>
        <v>272.61457027441145</v>
      </c>
      <c r="T7" s="31">
        <f>Sheet2!D20/sheet!D40</f>
        <v>0.132913494456083</v>
      </c>
      <c r="V7" s="31">
        <f>ABS(Sheet1!D15/sheet!D15)</f>
        <v>7.2327143400968907</v>
      </c>
      <c r="W7" s="31">
        <f>Sheet1!D12/sheet!D14</f>
        <v>19.362001743039311</v>
      </c>
      <c r="X7" s="31">
        <f>Sheet1!D12/sheet!D27</f>
        <v>0.82097845789993695</v>
      </c>
      <c r="Y7" s="31">
        <f>Sheet1!D12/(sheet!D18-sheet!D35)</f>
        <v>13.638544373618156</v>
      </c>
      <c r="AA7" s="17">
        <f>Sheet1!D43</f>
        <v>7.1790000000000003</v>
      </c>
      <c r="AB7" s="17" t="str">
        <f>Sheet3!D17</f>
        <v>27.2x</v>
      </c>
      <c r="AC7" s="17" t="str">
        <f>Sheet3!D18</f>
        <v>-458.1x</v>
      </c>
      <c r="AD7" s="17" t="str">
        <f>Sheet3!D20</f>
        <v>-15.1x</v>
      </c>
      <c r="AE7" s="17" t="str">
        <f>Sheet3!D21</f>
        <v>1.3x</v>
      </c>
      <c r="AF7" s="17" t="str">
        <f>Sheet3!D22</f>
        <v>1.1x</v>
      </c>
      <c r="AG7" s="17" t="str">
        <f>Sheet3!D24</f>
        <v>-39.1x</v>
      </c>
      <c r="AH7" s="17" t="str">
        <f>Sheet3!D25</f>
        <v>2.3x</v>
      </c>
      <c r="AI7" s="17">
        <f>Sheet3!D31</f>
        <v>0.08</v>
      </c>
      <c r="AK7" s="17">
        <f>Sheet3!D29</f>
        <v>5.0999999999999996</v>
      </c>
      <c r="AL7" s="17">
        <f>Sheet3!D30</f>
        <v>6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2.7490914632413901</v>
      </c>
      <c r="C8" s="34">
        <f>(sheet!E18-sheet!E15)/sheet!E35</f>
        <v>1.7775473252729481</v>
      </c>
      <c r="D8" s="34">
        <f>sheet!E12/sheet!E35</f>
        <v>1.2819679668148392</v>
      </c>
      <c r="E8" s="34">
        <f>Sheet2!E20/sheet!E35</f>
        <v>-0.93557460591330222</v>
      </c>
      <c r="F8" s="34">
        <f>sheet!E18/sheet!E35</f>
        <v>2.7490914632413901</v>
      </c>
      <c r="G8" s="29"/>
      <c r="H8" s="35">
        <f>Sheet1!E33/sheet!E51</f>
        <v>0.31629862561572841</v>
      </c>
      <c r="I8" s="35">
        <f>Sheet1!E33/Sheet1!E12</f>
        <v>0.22485803269373483</v>
      </c>
      <c r="J8" s="35">
        <f>Sheet1!E12/sheet!E27</f>
        <v>1.097601938473626</v>
      </c>
      <c r="K8" s="35">
        <f>Sheet1!E30/sheet!E27</f>
        <v>0.24749121324948115</v>
      </c>
      <c r="L8" s="35">
        <f>Sheet1!E38</f>
        <v>-1.53</v>
      </c>
      <c r="M8" s="29"/>
      <c r="N8" s="35">
        <f>sheet!E40/sheet!E27</f>
        <v>0.21971013283550442</v>
      </c>
      <c r="O8" s="35">
        <f>sheet!E51/sheet!E27</f>
        <v>0.78028986716449567</v>
      </c>
      <c r="P8" s="35">
        <f>sheet!E40/sheet!E51</f>
        <v>0.28157501728673162</v>
      </c>
      <c r="Q8" s="34">
        <f>Sheet1!E24/Sheet1!E26</f>
        <v>6.0082630568449709</v>
      </c>
      <c r="R8" s="34">
        <f>ABS(Sheet2!E20/(Sheet1!E26+Sheet2!E30))</f>
        <v>0.36402502020027416</v>
      </c>
      <c r="S8" s="34">
        <f>sheet!E40/Sheet1!E43</f>
        <v>-374.62596324836989</v>
      </c>
      <c r="T8" s="34">
        <f>Sheet2!E20/sheet!E40</f>
        <v>-0.57313518799229102</v>
      </c>
      <c r="U8" s="12"/>
      <c r="V8" s="34">
        <f>ABS(Sheet1!E15/sheet!E15)</f>
        <v>7.8134012505848824</v>
      </c>
      <c r="W8" s="34">
        <f>Sheet1!E12/sheet!E14</f>
        <v>24.155841870500293</v>
      </c>
      <c r="X8" s="34">
        <f>Sheet1!E12/sheet!E27</f>
        <v>1.097601938473626</v>
      </c>
      <c r="Y8" s="34">
        <f>Sheet1!E12/(sheet!E18-sheet!E35)</f>
        <v>4.6623364541185515</v>
      </c>
      <c r="Z8" s="12"/>
      <c r="AA8" s="36">
        <f>Sheet1!E43</f>
        <v>-1.6870000000000001</v>
      </c>
      <c r="AB8" s="36" t="str">
        <f>Sheet3!E17</f>
        <v>1,393.4x</v>
      </c>
      <c r="AC8" s="36" t="str">
        <f>Sheet3!E18</f>
        <v>-21.9x</v>
      </c>
      <c r="AD8" s="36" t="str">
        <f>Sheet3!E20</f>
        <v>-5.7x</v>
      </c>
      <c r="AE8" s="36" t="str">
        <f>Sheet3!E21</f>
        <v>1.0x</v>
      </c>
      <c r="AF8" s="36" t="str">
        <f>Sheet3!E22</f>
        <v>0.7x</v>
      </c>
      <c r="AG8" s="36" t="str">
        <f>Sheet3!E24</f>
        <v>-10.9x</v>
      </c>
      <c r="AH8" s="36" t="str">
        <f>Sheet3!E25</f>
        <v>1.2x</v>
      </c>
      <c r="AI8" s="36">
        <f>Sheet3!E31</f>
        <v>0.16</v>
      </c>
      <c r="AK8" s="36">
        <f>Sheet3!E29</f>
        <v>10.4</v>
      </c>
      <c r="AL8" s="36">
        <f>Sheet3!E30</f>
        <v>6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2.5235382409061629</v>
      </c>
      <c r="C9" s="31">
        <f>(sheet!F18-sheet!F15)/sheet!F35</f>
        <v>1.4250221800901788</v>
      </c>
      <c r="D9" s="31">
        <f>sheet!F12/sheet!F35</f>
        <v>0.88802092828234946</v>
      </c>
      <c r="E9" s="31">
        <f>Sheet2!F20/sheet!F35</f>
        <v>0.48433721029156185</v>
      </c>
      <c r="F9" s="31">
        <f>sheet!F18/sheet!F35</f>
        <v>2.5235382409061629</v>
      </c>
      <c r="G9" s="29"/>
      <c r="H9" s="32">
        <f>Sheet1!F33/sheet!F51</f>
        <v>2.0369202823471318E-2</v>
      </c>
      <c r="I9" s="32">
        <f>Sheet1!F33/Sheet1!F12</f>
        <v>1.2627044834208541E-2</v>
      </c>
      <c r="J9" s="32">
        <f>Sheet1!F12/sheet!F27</f>
        <v>1.2573011262107454</v>
      </c>
      <c r="K9" s="32">
        <f>Sheet1!F30/sheet!F27</f>
        <v>1.5875997690763973E-2</v>
      </c>
      <c r="L9" s="32">
        <f>Sheet1!F38</f>
        <v>0.31</v>
      </c>
      <c r="M9" s="29"/>
      <c r="N9" s="32">
        <f>sheet!F40/sheet!F27</f>
        <v>0.22058816791444832</v>
      </c>
      <c r="O9" s="32">
        <f>sheet!F51/sheet!F27</f>
        <v>0.77941183208555176</v>
      </c>
      <c r="P9" s="32">
        <f>sheet!F40/sheet!F51</f>
        <v>0.28301875700834311</v>
      </c>
      <c r="Q9" s="31">
        <f>Sheet1!F24/Sheet1!F26</f>
        <v>-34.239267676767675</v>
      </c>
      <c r="R9" s="31">
        <f>ABS(Sheet2!F20/(Sheet1!F26+Sheet2!F30))</f>
        <v>93.275014628437688</v>
      </c>
      <c r="S9" s="31">
        <f>sheet!F40/Sheet1!F43</f>
        <v>3.141020273907063</v>
      </c>
      <c r="T9" s="31">
        <f>Sheet2!F20/sheet!F40</f>
        <v>0.27591906960159662</v>
      </c>
      <c r="V9" s="31">
        <f>ABS(Sheet1!F15/sheet!F15)</f>
        <v>8.0536775199973452</v>
      </c>
      <c r="W9" s="31">
        <f>Sheet1!F12/sheet!F14</f>
        <v>25.479595784521578</v>
      </c>
      <c r="X9" s="31">
        <f>Sheet1!F12/sheet!F27</f>
        <v>1.2573011262107454</v>
      </c>
      <c r="Y9" s="31">
        <f>Sheet1!F12/(sheet!F18-sheet!F35)</f>
        <v>6.5670428551770623</v>
      </c>
      <c r="AA9" s="17">
        <f>Sheet1!F43</f>
        <v>183.93100000000001</v>
      </c>
      <c r="AB9" s="17" t="str">
        <f>Sheet3!F17</f>
        <v>27.8x</v>
      </c>
      <c r="AC9" s="17" t="str">
        <f>Sheet3!F18</f>
        <v>562.4x</v>
      </c>
      <c r="AD9" s="17" t="str">
        <f>Sheet3!F20</f>
        <v>-2,166.2x</v>
      </c>
      <c r="AE9" s="17" t="str">
        <f>Sheet3!F21</f>
        <v>1.4x</v>
      </c>
      <c r="AF9" s="17" t="str">
        <f>Sheet3!F22</f>
        <v>0.9x</v>
      </c>
      <c r="AG9" s="17" t="str">
        <f>Sheet3!F24</f>
        <v>-219.1x</v>
      </c>
      <c r="AH9" s="17" t="str">
        <f>Sheet3!F25</f>
        <v>1.5x</v>
      </c>
      <c r="AI9" s="17">
        <f>Sheet3!F31</f>
        <v>0.32</v>
      </c>
      <c r="AK9" s="17">
        <f>Sheet3!F29</f>
        <v>10.7</v>
      </c>
      <c r="AL9" s="17">
        <f>Sheet3!F30</f>
        <v>5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2.5909014595719615</v>
      </c>
      <c r="C10" s="34">
        <f>(sheet!G18-sheet!G15)/sheet!G35</f>
        <v>1.5964524699731109</v>
      </c>
      <c r="D10" s="34">
        <f>sheet!G12/sheet!G35</f>
        <v>1.0756141954499303</v>
      </c>
      <c r="E10" s="34">
        <f>Sheet2!G20/sheet!G35</f>
        <v>0.95179175316524844</v>
      </c>
      <c r="F10" s="34">
        <f>sheet!G18/sheet!G35</f>
        <v>2.5909014595719615</v>
      </c>
      <c r="G10" s="29"/>
      <c r="H10" s="35">
        <f>Sheet1!G33/sheet!G51</f>
        <v>8.7021072085891771E-2</v>
      </c>
      <c r="I10" s="35">
        <f>Sheet1!G33/Sheet1!G12</f>
        <v>5.4535489997634919E-2</v>
      </c>
      <c r="J10" s="35">
        <f>Sheet1!G12/sheet!G27</f>
        <v>1.2655874126963205</v>
      </c>
      <c r="K10" s="35">
        <f>Sheet1!G30/sheet!G27</f>
        <v>6.9019429686232842E-2</v>
      </c>
      <c r="L10" s="35">
        <f>Sheet1!G38</f>
        <v>1.38</v>
      </c>
      <c r="M10" s="29"/>
      <c r="N10" s="35">
        <f>sheet!G40/sheet!G27</f>
        <v>0.20686532546842099</v>
      </c>
      <c r="O10" s="35">
        <f>sheet!G51/sheet!G27</f>
        <v>0.79313467453157904</v>
      </c>
      <c r="P10" s="35">
        <f>sheet!G40/sheet!G51</f>
        <v>0.26081992391846254</v>
      </c>
      <c r="Q10" s="34">
        <f>Sheet1!G24/Sheet1!G26</f>
        <v>-114.34831970935512</v>
      </c>
      <c r="R10" s="34">
        <f>ABS(Sheet2!G20/(Sheet1!G26+Sheet2!G30))</f>
        <v>109.79311404857054</v>
      </c>
      <c r="S10" s="34">
        <f>sheet!G40/Sheet1!G43</f>
        <v>1.5059286133017729</v>
      </c>
      <c r="T10" s="34">
        <f>Sheet2!G20/sheet!G40</f>
        <v>0.65581768570578669</v>
      </c>
      <c r="U10" s="12"/>
      <c r="V10" s="34">
        <f>ABS(Sheet1!G15/sheet!G15)</f>
        <v>7.3449368106248194</v>
      </c>
      <c r="W10" s="34">
        <f>Sheet1!G12/sheet!G14</f>
        <v>27.100461189331639</v>
      </c>
      <c r="X10" s="34">
        <f>Sheet1!G12/sheet!G27</f>
        <v>1.2655874126963205</v>
      </c>
      <c r="Y10" s="34">
        <f>Sheet1!G12/(sheet!G18-sheet!G35)</f>
        <v>5.5811022461351367</v>
      </c>
      <c r="Z10" s="12"/>
      <c r="AA10" s="36">
        <f>Sheet1!G43</f>
        <v>361.63600000000002</v>
      </c>
      <c r="AB10" s="36" t="str">
        <f>Sheet3!G17</f>
        <v>11.1x</v>
      </c>
      <c r="AC10" s="36" t="str">
        <f>Sheet3!G18</f>
        <v>15.2x</v>
      </c>
      <c r="AD10" s="36" t="str">
        <f>Sheet3!G20</f>
        <v>26.8x</v>
      </c>
      <c r="AE10" s="36" t="str">
        <f>Sheet3!G21</f>
        <v>1.6x</v>
      </c>
      <c r="AF10" s="36" t="str">
        <f>Sheet3!G22</f>
        <v>1.0x</v>
      </c>
      <c r="AG10" s="36" t="str">
        <f>Sheet3!G24</f>
        <v>27.2x</v>
      </c>
      <c r="AH10" s="36" t="str">
        <f>Sheet3!G25</f>
        <v>1.8x</v>
      </c>
      <c r="AI10" s="36">
        <f>Sheet3!G31</f>
        <v>0.36</v>
      </c>
      <c r="AK10" s="36">
        <f>Sheet3!G29</f>
        <v>12</v>
      </c>
      <c r="AL10" s="36">
        <f>Sheet3!G30</f>
        <v>9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2.1864434362785548</v>
      </c>
      <c r="C11" s="31">
        <f>(sheet!H18-sheet!H15)/sheet!H35</f>
        <v>1.0869462185689691</v>
      </c>
      <c r="D11" s="31">
        <f>sheet!H12/sheet!H35</f>
        <v>0.58079777074155403</v>
      </c>
      <c r="E11" s="31">
        <f>Sheet2!H20/sheet!H35</f>
        <v>1.1040510947863105</v>
      </c>
      <c r="F11" s="31">
        <f>sheet!H18/sheet!H35</f>
        <v>2.1864434362785548</v>
      </c>
      <c r="G11" s="29"/>
      <c r="H11" s="32">
        <f>Sheet1!H33/sheet!H51</f>
        <v>7.9980678570175198E-2</v>
      </c>
      <c r="I11" s="32">
        <f>Sheet1!H33/Sheet1!H12</f>
        <v>4.6586732367542572E-2</v>
      </c>
      <c r="J11" s="32">
        <f>Sheet1!H12/sheet!H27</f>
        <v>1.3379420110386429</v>
      </c>
      <c r="K11" s="32">
        <f>Sheet1!H30/sheet!H27</f>
        <v>6.2330346391548941E-2</v>
      </c>
      <c r="L11" s="32">
        <f>Sheet1!H38</f>
        <v>1.3</v>
      </c>
      <c r="M11" s="29"/>
      <c r="N11" s="32">
        <f>sheet!H40/sheet!H27</f>
        <v>0.22068245098895753</v>
      </c>
      <c r="O11" s="32">
        <f>sheet!H51/sheet!H27</f>
        <v>0.77931754901104244</v>
      </c>
      <c r="P11" s="32">
        <f>sheet!H40/sheet!H51</f>
        <v>0.28317397865479171</v>
      </c>
      <c r="Q11" s="31">
        <f>Sheet1!H24/Sheet1!H26</f>
        <v>-56.398397104446744</v>
      </c>
      <c r="R11" s="31">
        <f>ABS(Sheet2!H20/(Sheet1!H26+Sheet2!H30))</f>
        <v>78.104423348818429</v>
      </c>
      <c r="S11" s="31">
        <f>sheet!H40/Sheet1!H43</f>
        <v>1.6952247559854685</v>
      </c>
      <c r="T11" s="31">
        <f>Sheet2!H20/sheet!H40</f>
        <v>0.66561152020269831</v>
      </c>
      <c r="V11" s="31">
        <f>ABS(Sheet1!H15/sheet!H15)</f>
        <v>7.6207400675149302</v>
      </c>
      <c r="W11" s="31">
        <f>Sheet1!H12/sheet!H14</f>
        <v>29.407021498643289</v>
      </c>
      <c r="X11" s="31">
        <f>Sheet1!H12/sheet!H27</f>
        <v>1.3379420110386429</v>
      </c>
      <c r="Y11" s="31">
        <f>Sheet1!H12/(sheet!H18-sheet!H35)</f>
        <v>8.4759970449016127</v>
      </c>
      <c r="AA11" s="17">
        <f>Sheet1!H43</f>
        <v>342.70499999999998</v>
      </c>
      <c r="AB11" s="17" t="str">
        <f>Sheet3!H17</f>
        <v>11.8x</v>
      </c>
      <c r="AC11" s="17" t="str">
        <f>Sheet3!H18</f>
        <v>16.1x</v>
      </c>
      <c r="AD11" s="17" t="str">
        <f>Sheet3!H20</f>
        <v>25.1x</v>
      </c>
      <c r="AE11" s="17" t="str">
        <f>Sheet3!H21</f>
        <v>2.1x</v>
      </c>
      <c r="AF11" s="17" t="str">
        <f>Sheet3!H22</f>
        <v>1.3x</v>
      </c>
      <c r="AG11" s="17" t="str">
        <f>Sheet3!H24</f>
        <v>25.2x</v>
      </c>
      <c r="AH11" s="17" t="str">
        <f>Sheet3!H25</f>
        <v>2.2x</v>
      </c>
      <c r="AI11" s="17">
        <f>Sheet3!H31</f>
        <v>0.44</v>
      </c>
      <c r="AK11" s="17">
        <f>Sheet3!H29</f>
        <v>11.4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1.5088506018409251</v>
      </c>
      <c r="C12" s="34">
        <f>(sheet!I18-sheet!I15)/sheet!I35</f>
        <v>0.58012946589769809</v>
      </c>
      <c r="D12" s="34">
        <f>sheet!I12/sheet!I35</f>
        <v>0.14640660522180465</v>
      </c>
      <c r="E12" s="34">
        <f>Sheet2!I20/sheet!I35</f>
        <v>0.60453392881998025</v>
      </c>
      <c r="F12" s="34">
        <f>sheet!I18/sheet!I35</f>
        <v>1.5088506018409251</v>
      </c>
      <c r="G12" s="29"/>
      <c r="H12" s="35">
        <f>Sheet1!I33/sheet!I51</f>
        <v>5.0501310767829405E-2</v>
      </c>
      <c r="I12" s="35">
        <f>Sheet1!I33/Sheet1!I12</f>
        <v>2.8993691637779685E-2</v>
      </c>
      <c r="J12" s="35">
        <f>Sheet1!I12/sheet!I27</f>
        <v>1.113223320524408</v>
      </c>
      <c r="K12" s="35">
        <f>Sheet1!I30/sheet!I27</f>
        <v>3.2276453679269859E-2</v>
      </c>
      <c r="L12" s="35">
        <f>Sheet1!I38</f>
        <v>0.82</v>
      </c>
      <c r="M12" s="29"/>
      <c r="N12" s="35">
        <f>sheet!I40/sheet!I27</f>
        <v>0.36087889227954922</v>
      </c>
      <c r="O12" s="35">
        <f>sheet!I51/sheet!I27</f>
        <v>0.63912110772045072</v>
      </c>
      <c r="P12" s="35">
        <f>sheet!I40/sheet!I51</f>
        <v>0.56464868382565825</v>
      </c>
      <c r="Q12" s="34">
        <f>Sheet1!I24/Sheet1!I26</f>
        <v>-15.435089514066494</v>
      </c>
      <c r="R12" s="34">
        <f>ABS(Sheet2!I20/(Sheet1!I26+Sheet2!I30))</f>
        <v>10.834011170760807</v>
      </c>
      <c r="S12" s="34">
        <f>sheet!I40/Sheet1!I43</f>
        <v>4.0512067899138033</v>
      </c>
      <c r="T12" s="34">
        <f>Sheet2!I20/sheet!I40</f>
        <v>0.26446862267342885</v>
      </c>
      <c r="U12" s="12"/>
      <c r="V12" s="34">
        <f>ABS(Sheet1!I15/sheet!I15)</f>
        <v>6.3939191214481514</v>
      </c>
      <c r="W12" s="34">
        <f>Sheet1!I12/sheet!I14</f>
        <v>25.203465232313324</v>
      </c>
      <c r="X12" s="34">
        <f>Sheet1!I12/sheet!I27</f>
        <v>1.113223320524408</v>
      </c>
      <c r="Y12" s="34">
        <f>Sheet1!I12/(sheet!I18-sheet!I35)</f>
        <v>13.857249892964177</v>
      </c>
      <c r="Z12" s="12"/>
      <c r="AA12" s="36">
        <f>Sheet1!I43</f>
        <v>279.709</v>
      </c>
      <c r="AB12" s="36" t="str">
        <f>Sheet3!I17</f>
        <v>10.5x</v>
      </c>
      <c r="AC12" s="36" t="str">
        <f>Sheet3!I18</f>
        <v>15.7x</v>
      </c>
      <c r="AD12" s="36" t="str">
        <f>Sheet3!I20</f>
        <v>45.7x</v>
      </c>
      <c r="AE12" s="36" t="str">
        <f>Sheet3!I21</f>
        <v>1.6x</v>
      </c>
      <c r="AF12" s="36" t="str">
        <f>Sheet3!I22</f>
        <v>1.0x</v>
      </c>
      <c r="AG12" s="36" t="str">
        <f>Sheet3!I24</f>
        <v>22.7x</v>
      </c>
      <c r="AH12" s="36" t="str">
        <f>Sheet3!I25</f>
        <v>1.7x</v>
      </c>
      <c r="AI12" s="36">
        <f>Sheet3!I31</f>
        <v>0.52</v>
      </c>
      <c r="AK12" s="36">
        <f>Sheet3!I29</f>
        <v>8.5</v>
      </c>
      <c r="AL12" s="36">
        <f>Sheet3!I30</f>
        <v>4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1.6340219865658419</v>
      </c>
      <c r="C13" s="31">
        <f>(sheet!J18-sheet!J15)/sheet!J35</f>
        <v>0.69103305460757225</v>
      </c>
      <c r="D13" s="31">
        <f>sheet!J12/sheet!J35</f>
        <v>0.18182276929057628</v>
      </c>
      <c r="E13" s="31">
        <f>Sheet2!J20/sheet!J35</f>
        <v>0.50495837803287147</v>
      </c>
      <c r="F13" s="31">
        <f>sheet!J18/sheet!J35</f>
        <v>1.6340219865658419</v>
      </c>
      <c r="G13" s="29"/>
      <c r="H13" s="32">
        <f>Sheet1!J33/sheet!J51</f>
        <v>3.8273320785488264E-2</v>
      </c>
      <c r="I13" s="32">
        <f>Sheet1!J33/Sheet1!J12</f>
        <v>1.8933692245046041E-2</v>
      </c>
      <c r="J13" s="32">
        <f>Sheet1!J12/sheet!J27</f>
        <v>1.1216578662420835</v>
      </c>
      <c r="K13" s="32">
        <f>Sheet1!J30/sheet!J27</f>
        <v>2.1237124843662629E-2</v>
      </c>
      <c r="L13" s="32">
        <f>Sheet1!J38</f>
        <v>0.6</v>
      </c>
      <c r="M13" s="29"/>
      <c r="N13" s="32">
        <f>sheet!J40/sheet!J27</f>
        <v>0.4451193570923454</v>
      </c>
      <c r="O13" s="32">
        <f>sheet!J51/sheet!J27</f>
        <v>0.5548806429076546</v>
      </c>
      <c r="P13" s="32">
        <f>sheet!J40/sheet!J51</f>
        <v>0.80218937672767932</v>
      </c>
      <c r="Q13" s="31">
        <f>Sheet1!J24/Sheet1!J26</f>
        <v>-4.0150065848755805</v>
      </c>
      <c r="R13" s="31">
        <f>ABS(Sheet2!J20/(Sheet1!J26+Sheet2!J30))</f>
        <v>4.251856980989551</v>
      </c>
      <c r="S13" s="31">
        <f>sheet!J40/Sheet1!J43</f>
        <v>6.2277383829495818</v>
      </c>
      <c r="T13" s="31">
        <f>Sheet2!J20/sheet!J40</f>
        <v>0.17273113769966725</v>
      </c>
      <c r="V13" s="31">
        <f>ABS(Sheet1!J15/sheet!J15)</f>
        <v>6.6407016153007623</v>
      </c>
      <c r="W13" s="31">
        <f>Sheet1!J12/sheet!J14</f>
        <v>25.895610640632288</v>
      </c>
      <c r="X13" s="31">
        <f>Sheet1!J12/sheet!J27</f>
        <v>1.1216578662420835</v>
      </c>
      <c r="Y13" s="31">
        <f>Sheet1!J12/(sheet!J18-sheet!J35)</f>
        <v>11.618887735971418</v>
      </c>
      <c r="AA13" s="17">
        <f>Sheet1!J43</f>
        <v>251.161</v>
      </c>
      <c r="AB13" s="17" t="str">
        <f>Sheet3!J17</f>
        <v>13.8x</v>
      </c>
      <c r="AC13" s="17" t="str">
        <f>Sheet3!J18</f>
        <v>22.9x</v>
      </c>
      <c r="AD13" s="17" t="str">
        <f>Sheet3!J20</f>
        <v>-40.4x</v>
      </c>
      <c r="AE13" s="17" t="str">
        <f>Sheet3!J21</f>
        <v>1.4x</v>
      </c>
      <c r="AF13" s="17" t="str">
        <f>Sheet3!J22</f>
        <v>1.0x</v>
      </c>
      <c r="AG13" s="17" t="str">
        <f>Sheet3!J24</f>
        <v>46.3x</v>
      </c>
      <c r="AH13" s="17" t="str">
        <f>Sheet3!J25</f>
        <v>1.6x</v>
      </c>
      <c r="AI13" s="17">
        <f>Sheet3!J31</f>
        <v>0.57999999999999996</v>
      </c>
      <c r="AK13" s="17">
        <f>Sheet3!J29</f>
        <v>7.3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1.3233970020103532</v>
      </c>
      <c r="C14" s="34">
        <f>(sheet!K18-sheet!K15)/sheet!K35</f>
        <v>0.53826791815269392</v>
      </c>
      <c r="D14" s="34">
        <f>sheet!K12/sheet!K35</f>
        <v>0.15115576563570482</v>
      </c>
      <c r="E14" s="34">
        <f>Sheet2!K20/sheet!K35</f>
        <v>0.4818985768619003</v>
      </c>
      <c r="F14" s="34">
        <f>sheet!K18/sheet!K35</f>
        <v>1.3233970020103532</v>
      </c>
      <c r="G14" s="29"/>
      <c r="H14" s="35">
        <f>Sheet1!K33/sheet!K51</f>
        <v>5.8617909570372335E-2</v>
      </c>
      <c r="I14" s="35">
        <f>Sheet1!K33/Sheet1!K12</f>
        <v>2.6320705658962173E-2</v>
      </c>
      <c r="J14" s="35">
        <f>Sheet1!K12/sheet!K27</f>
        <v>1.1148946752827893</v>
      </c>
      <c r="K14" s="35">
        <f>Sheet1!K30/sheet!K27</f>
        <v>2.9344814588862508E-2</v>
      </c>
      <c r="L14" s="35">
        <f>Sheet1!K38</f>
        <v>0.92</v>
      </c>
      <c r="M14" s="29"/>
      <c r="N14" s="35">
        <f>sheet!K40/sheet!K27</f>
        <v>0.49938824492481615</v>
      </c>
      <c r="O14" s="35">
        <f>sheet!K51/sheet!K27</f>
        <v>0.50061175507518385</v>
      </c>
      <c r="P14" s="35">
        <f>sheet!K40/sheet!K51</f>
        <v>0.99755596999478391</v>
      </c>
      <c r="Q14" s="34">
        <f>Sheet1!K24/Sheet1!K26</f>
        <v>-7.3403926234384294</v>
      </c>
      <c r="R14" s="34">
        <f>ABS(Sheet2!K20/(Sheet1!K26+Sheet2!K30))</f>
        <v>5.1211426022399591</v>
      </c>
      <c r="S14" s="34">
        <f>sheet!K40/Sheet1!K43</f>
        <v>5.8294152867320648</v>
      </c>
      <c r="T14" s="34">
        <f>Sheet2!K20/sheet!K40</f>
        <v>0.16674906016938998</v>
      </c>
      <c r="U14" s="12"/>
      <c r="V14" s="34">
        <f>ABS(Sheet1!K15/sheet!K15)</f>
        <v>6.8752057404939304</v>
      </c>
      <c r="W14" s="34">
        <f>Sheet1!K12/sheet!K14</f>
        <v>29.524666076684021</v>
      </c>
      <c r="X14" s="34">
        <f>Sheet1!K12/sheet!K27</f>
        <v>1.1148946752827893</v>
      </c>
      <c r="Y14" s="34">
        <f>Sheet1!K12/(sheet!K18-sheet!K35)</f>
        <v>19.950408166103436</v>
      </c>
      <c r="Z14" s="12"/>
      <c r="AA14" s="36">
        <f>Sheet1!K43</f>
        <v>330.69200000000001</v>
      </c>
      <c r="AB14" s="36" t="str">
        <f>Sheet3!K17</f>
        <v>13.4x</v>
      </c>
      <c r="AC14" s="36" t="str">
        <f>Sheet3!K18</f>
        <v>23.3x</v>
      </c>
      <c r="AD14" s="36" t="str">
        <f>Sheet3!K20</f>
        <v>1,934.7x</v>
      </c>
      <c r="AE14" s="36" t="str">
        <f>Sheet3!K21</f>
        <v>1.5x</v>
      </c>
      <c r="AF14" s="36" t="str">
        <f>Sheet3!K22</f>
        <v>1.0x</v>
      </c>
      <c r="AG14" s="36" t="str">
        <f>Sheet3!K24</f>
        <v>32.9x</v>
      </c>
      <c r="AH14" s="36" t="str">
        <f>Sheet3!K25</f>
        <v>1.8x</v>
      </c>
      <c r="AI14" s="36">
        <f>Sheet3!K31</f>
        <v>0.64</v>
      </c>
      <c r="AK14" s="36">
        <f>Sheet3!K29</f>
        <v>6.5</v>
      </c>
      <c r="AL14" s="36">
        <f>Sheet3!K30</f>
        <v>6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1.4013922536264392</v>
      </c>
      <c r="C15" s="31">
        <f>(sheet!L18-sheet!L15)/sheet!L35</f>
        <v>0.58206221025871097</v>
      </c>
      <c r="D15" s="31">
        <f>sheet!L12/sheet!L35</f>
        <v>0.24230746224016747</v>
      </c>
      <c r="E15" s="31">
        <f>Sheet2!L20/sheet!L35</f>
        <v>0.45579632122027813</v>
      </c>
      <c r="F15" s="31">
        <f>sheet!L18/sheet!L35</f>
        <v>1.4013922536264392</v>
      </c>
      <c r="G15" s="29"/>
      <c r="H15" s="32">
        <f>Sheet1!L33/sheet!L51</f>
        <v>5.0504291413342131E-2</v>
      </c>
      <c r="I15" s="32">
        <f>Sheet1!L33/Sheet1!L12</f>
        <v>2.2743007094319454E-2</v>
      </c>
      <c r="J15" s="32">
        <f>Sheet1!L12/sheet!L27</f>
        <v>1.0308440455414583</v>
      </c>
      <c r="K15" s="32">
        <f>Sheet1!L30/sheet!L27</f>
        <v>2.3444493440886352E-2</v>
      </c>
      <c r="L15" s="32">
        <f>Sheet1!L38</f>
        <v>0.83</v>
      </c>
      <c r="M15" s="29"/>
      <c r="N15" s="32">
        <f>sheet!L40/sheet!L27</f>
        <v>0.53579205281765774</v>
      </c>
      <c r="O15" s="32">
        <f>sheet!L51/sheet!L27</f>
        <v>0.46420794718234232</v>
      </c>
      <c r="P15" s="32">
        <f>sheet!L40/sheet!L51</f>
        <v>1.154206980017938</v>
      </c>
      <c r="Q15" s="31">
        <f>Sheet1!L24/Sheet1!L26</f>
        <v>-9.0504409550440954</v>
      </c>
      <c r="R15" s="31">
        <f>ABS(Sheet2!L20/(Sheet1!L26+Sheet2!L30))</f>
        <v>5.4977723263406624</v>
      </c>
      <c r="S15" s="31">
        <f>sheet!L40/Sheet1!L43</f>
        <v>7.3170108951185258</v>
      </c>
      <c r="T15" s="31">
        <f>Sheet2!L20/sheet!L40</f>
        <v>0.12970492110235415</v>
      </c>
      <c r="V15" s="31">
        <f>ABS(Sheet1!L15/sheet!L15)</f>
        <v>7.0489244112826395</v>
      </c>
      <c r="W15" s="31">
        <f>Sheet1!L12/sheet!L14</f>
        <v>29.49499944547015</v>
      </c>
      <c r="X15" s="31">
        <f>Sheet1!L12/sheet!L27</f>
        <v>1.0308440455414583</v>
      </c>
      <c r="Y15" s="31">
        <f>Sheet1!L12/(sheet!L18-sheet!L35)</f>
        <v>16.843877486392142</v>
      </c>
      <c r="AA15" s="17">
        <f>Sheet1!L43</f>
        <v>321.15300000000002</v>
      </c>
      <c r="AB15" s="17" t="str">
        <f>Sheet3!L17</f>
        <v>14.1x</v>
      </c>
      <c r="AC15" s="17" t="str">
        <f>Sheet3!L18</f>
        <v>23.8x</v>
      </c>
      <c r="AD15" s="17" t="str">
        <f>Sheet3!L20</f>
        <v>-13.1x</v>
      </c>
      <c r="AE15" s="17" t="str">
        <f>Sheet3!L21</f>
        <v>1.4x</v>
      </c>
      <c r="AF15" s="17" t="str">
        <f>Sheet3!L22</f>
        <v>1.1x</v>
      </c>
      <c r="AG15" s="17" t="str">
        <f>Sheet3!L24</f>
        <v>28.9x</v>
      </c>
      <c r="AH15" s="17" t="str">
        <f>Sheet3!L25</f>
        <v>1.8x</v>
      </c>
      <c r="AI15" s="17">
        <f>Sheet3!L31</f>
        <v>0.72</v>
      </c>
      <c r="AK15" s="17">
        <f>Sheet3!L29</f>
        <v>6.2</v>
      </c>
      <c r="AL15" s="17">
        <f>Sheet3!L30</f>
        <v>4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1.6496166829668422</v>
      </c>
      <c r="C16" s="34">
        <f>(sheet!M18-sheet!M15)/sheet!M35</f>
        <v>0.65559832160772313</v>
      </c>
      <c r="D16" s="34">
        <f>sheet!M12/sheet!M35</f>
        <v>0.14366659305297028</v>
      </c>
      <c r="E16" s="34">
        <f>Sheet2!M20/sheet!M35</f>
        <v>7.7796005931160664E-2</v>
      </c>
      <c r="F16" s="34">
        <f>sheet!M18/sheet!M35</f>
        <v>1.6496166829668422</v>
      </c>
      <c r="G16" s="29"/>
      <c r="H16" s="35">
        <f>Sheet1!M33/sheet!M51</f>
        <v>-0.18782082009505066</v>
      </c>
      <c r="I16" s="35">
        <f>Sheet1!M33/Sheet1!M12</f>
        <v>-6.5813220883537513E-2</v>
      </c>
      <c r="J16" s="35">
        <f>Sheet1!M12/sheet!M27</f>
        <v>1.0674921318834196</v>
      </c>
      <c r="K16" s="35">
        <f>Sheet1!M30/sheet!M27</f>
        <v>-7.0255095467081849E-2</v>
      </c>
      <c r="L16" s="35">
        <f>Sheet1!M38</f>
        <v>-2.52</v>
      </c>
      <c r="M16" s="29"/>
      <c r="N16" s="35">
        <f>sheet!M40/sheet!M27</f>
        <v>0.62594617874883207</v>
      </c>
      <c r="O16" s="35">
        <f>sheet!M51/sheet!M27</f>
        <v>0.37405382125116798</v>
      </c>
      <c r="P16" s="35">
        <f>sheet!M40/sheet!M51</f>
        <v>1.6734120684962195</v>
      </c>
      <c r="Q16" s="34">
        <f>Sheet1!M24/Sheet1!M26</f>
        <v>4.6392032593933905</v>
      </c>
      <c r="R16" s="34">
        <f>ABS(Sheet2!M20/(Sheet1!M26+Sheet2!M30))</f>
        <v>0.56747365029686558</v>
      </c>
      <c r="S16" s="34">
        <f>sheet!M40/Sheet1!M43</f>
        <v>17.891460690072559</v>
      </c>
      <c r="T16" s="34">
        <f>Sheet2!M20/sheet!M40</f>
        <v>1.7747642188417647E-2</v>
      </c>
      <c r="U16" s="12"/>
      <c r="V16" s="34">
        <f>ABS(Sheet1!M15/sheet!M15)</f>
        <v>6.8474786875464178</v>
      </c>
      <c r="W16" s="34">
        <f>Sheet1!M12/sheet!M14</f>
        <v>26.884334793165262</v>
      </c>
      <c r="X16" s="34">
        <f>Sheet1!M12/sheet!M27</f>
        <v>1.0674921318834196</v>
      </c>
      <c r="Y16" s="34">
        <f>Sheet1!M12/(sheet!M18-sheet!M35)</f>
        <v>11.50766357954242</v>
      </c>
      <c r="Z16" s="12"/>
      <c r="AA16" s="36">
        <f>Sheet1!M43</f>
        <v>155.31700000000001</v>
      </c>
      <c r="AB16" s="36" t="str">
        <f>Sheet3!M17</f>
        <v>33.0x</v>
      </c>
      <c r="AC16" s="36" t="str">
        <f>Sheet3!M18</f>
        <v>-233.7x</v>
      </c>
      <c r="AD16" s="36" t="str">
        <f>Sheet3!M20</f>
        <v>-12.1x</v>
      </c>
      <c r="AE16" s="36" t="str">
        <f>Sheet3!M21</f>
        <v>1.4x</v>
      </c>
      <c r="AF16" s="36" t="str">
        <f>Sheet3!M22</f>
        <v>1.1x</v>
      </c>
      <c r="AG16" s="36" t="str">
        <f>Sheet3!M24</f>
        <v>-10.6x</v>
      </c>
      <c r="AH16" s="36" t="str">
        <f>Sheet3!M25</f>
        <v>2.0x</v>
      </c>
      <c r="AI16" s="36">
        <f>Sheet3!M31</f>
        <v>0.8</v>
      </c>
      <c r="AK16" s="36">
        <f>Sheet3!M29</f>
        <v>5.3</v>
      </c>
      <c r="AL16" s="36">
        <f>Sheet3!M30</f>
        <v>4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2023-04-25T19:43:53Z</dcterms:created>
  <dcterms:modified xsi:type="dcterms:W3CDTF">2023-05-06T21:30:58Z</dcterms:modified>
  <cp:category/>
  <dc:identifier/>
  <cp:version/>
</cp:coreProperties>
</file>