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5" documentId="8_{AFF25D99-0329-4943-A55F-0E7BEC0FFDBA}" xr6:coauthVersionLast="47" xr6:coauthVersionMax="47" xr10:uidLastSave="{1F964113-FF75-4A3D-B27A-1AAB1237D10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<sst xmlns="http://schemas.openxmlformats.org/spreadsheetml/2006/main" count="790" uniqueCount="493">
  <si>
    <t>Saputo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</si>
  <si>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</si>
  <si>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</si>
  <si>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</si>
  <si>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</si>
  <si>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</si>
  <si>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</si>
  <si>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</si>
  <si>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</si>
  <si>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</si>
  <si>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</si>
  <si>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</si>
  <si>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</si>
  <si>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</si>
  <si>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</si>
  <si>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2013-03-31</t>
  </si>
  <si>
    <t>2014-03-31</t>
  </si>
  <si>
    <t>2015-03-31</t>
  </si>
  <si>
    <t>2016-03-31</t>
  </si>
  <si>
    <t>2017-03-31</t>
  </si>
  <si>
    <t>2018-03-31</t>
  </si>
  <si>
    <t>2019-03-31</t>
  </si>
  <si>
    <t>2020-03-31</t>
  </si>
  <si>
    <t>2021-03-31</t>
  </si>
  <si>
    <t>2022-03-31</t>
  </si>
  <si>
    <t>Cash And Equivalents</t>
  </si>
  <si>
    <t>Short Term Investments</t>
  </si>
  <si>
    <t/>
  </si>
  <si>
    <t>Accounts Receivable, Net</t>
  </si>
  <si>
    <t>1,248.2</t>
  </si>
  <si>
    <t>1,371.8</t>
  </si>
  <si>
    <t>1,217</t>
  </si>
  <si>
    <t>1,500</t>
  </si>
  <si>
    <t>Inventory</t>
  </si>
  <si>
    <t>1,006</t>
  </si>
  <si>
    <t>1,077.1</t>
  </si>
  <si>
    <t>1,172.5</t>
  </si>
  <si>
    <t>1,234.5</t>
  </si>
  <si>
    <t>1,681</t>
  </si>
  <si>
    <t>2,220.9</t>
  </si>
  <si>
    <t>2,294</t>
  </si>
  <si>
    <t>2,503</t>
  </si>
  <si>
    <t>Prepaid Expenses</t>
  </si>
  <si>
    <t>Other Current Assets</t>
  </si>
  <si>
    <t>Total Current Assets</t>
  </si>
  <si>
    <t>1,512.556</t>
  </si>
  <si>
    <t>1,895.846</t>
  </si>
  <si>
    <t>1,962.5</t>
  </si>
  <si>
    <t>2,175.8</t>
  </si>
  <si>
    <t>2,380.5</t>
  </si>
  <si>
    <t>2,422.4</t>
  </si>
  <si>
    <t>3,133.8</t>
  </si>
  <si>
    <t>4,069</t>
  </si>
  <si>
    <t>3,948</t>
  </si>
  <si>
    <t>4,295</t>
  </si>
  <si>
    <t>Property Plant And Equipment, Net</t>
  </si>
  <si>
    <t>1,617.195</t>
  </si>
  <si>
    <t>1,927.914</t>
  </si>
  <si>
    <t>2,069.6</t>
  </si>
  <si>
    <t>2,086</t>
  </si>
  <si>
    <t>2,165.5</t>
  </si>
  <si>
    <t>2,205.7</t>
  </si>
  <si>
    <t>3,095.4</t>
  </si>
  <si>
    <t>4,267.9</t>
  </si>
  <si>
    <t>4,259</t>
  </si>
  <si>
    <t>4,437</t>
  </si>
  <si>
    <t>Real Estate Owned</t>
  </si>
  <si>
    <t>Capitalized / Purchased Software</t>
  </si>
  <si>
    <t>Long-term Investments</t>
  </si>
  <si>
    <t>Goodwill</t>
  </si>
  <si>
    <t>1,569.592</t>
  </si>
  <si>
    <t>1,954.691</t>
  </si>
  <si>
    <t>2,125</t>
  </si>
  <si>
    <t>2,194.1</t>
  </si>
  <si>
    <t>2,240.5</t>
  </si>
  <si>
    <t>2,417.3</t>
  </si>
  <si>
    <t>2,597.6</t>
  </si>
  <si>
    <t>3,219.5</t>
  </si>
  <si>
    <t>3,066</t>
  </si>
  <si>
    <t>3,188</t>
  </si>
  <si>
    <t>Other Intangibles</t>
  </si>
  <si>
    <t>1,640.7</t>
  </si>
  <si>
    <t>1,517</t>
  </si>
  <si>
    <t>1,371</t>
  </si>
  <si>
    <t>Other Long-term Assets</t>
  </si>
  <si>
    <t>Total Assets</t>
  </si>
  <si>
    <t>5,193.64</t>
  </si>
  <si>
    <t>6,356.892</t>
  </si>
  <si>
    <t>6,800.3</t>
  </si>
  <si>
    <t>7,172.3</t>
  </si>
  <si>
    <t>7,596.6</t>
  </si>
  <si>
    <t>8,003</t>
  </si>
  <si>
    <t>9,885.6</t>
  </si>
  <si>
    <t>13,793.1</t>
  </si>
  <si>
    <t>13,123</t>
  </si>
  <si>
    <t>13,683</t>
  </si>
  <si>
    <t>Accounts Payable</t>
  </si>
  <si>
    <t>1,028.6</t>
  </si>
  <si>
    <t>1,392.6</t>
  </si>
  <si>
    <t>1,785.5</t>
  </si>
  <si>
    <t>1,576</t>
  </si>
  <si>
    <t>1,903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</si>
  <si>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</si>
  <si>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</si>
  <si>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</si>
  <si>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</si>
  <si>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</si>
  <si>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</si>
  <si>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1,226.647</t>
  </si>
  <si>
    <t>1,725.094</t>
  </si>
  <si>
    <t>1,179.4</t>
  </si>
  <si>
    <t>1,356.8</t>
  </si>
  <si>
    <t>1,193.4</t>
  </si>
  <si>
    <t>1,292.8</t>
  </si>
  <si>
    <t>1,932.5</t>
  </si>
  <si>
    <t>2,493.5</t>
  </si>
  <si>
    <t>2,146</t>
  </si>
  <si>
    <t>2,780</t>
  </si>
  <si>
    <t>Long-term Debt</t>
  </si>
  <si>
    <t>1,400.832</t>
  </si>
  <si>
    <t>1,398.365</t>
  </si>
  <si>
    <t>1,524.8</t>
  </si>
  <si>
    <t>1,208.3</t>
  </si>
  <si>
    <t>1,420.9</t>
  </si>
  <si>
    <t>1,914.5</t>
  </si>
  <si>
    <t>3,542.3</t>
  </si>
  <si>
    <t>3,278</t>
  </si>
  <si>
    <t>3,075</t>
  </si>
  <si>
    <t>Capital Leases</t>
  </si>
  <si>
    <t>Other Non-current Liabilities</t>
  </si>
  <si>
    <t>Total Liabilities</t>
  </si>
  <si>
    <t>2,887.968</t>
  </si>
  <si>
    <t>3,517.732</t>
  </si>
  <si>
    <t>3,171.7</t>
  </si>
  <si>
    <t>3,102.5</t>
  </si>
  <si>
    <t>3,273.7</t>
  </si>
  <si>
    <t>3,205.3</t>
  </si>
  <si>
    <t>4,465.1</t>
  </si>
  <si>
    <t>7,234</t>
  </si>
  <si>
    <t>6,679</t>
  </si>
  <si>
    <t>7,178</t>
  </si>
  <si>
    <t>Common Stock</t>
  </si>
  <si>
    <t>1,685.7</t>
  </si>
  <si>
    <t>1,807</t>
  </si>
  <si>
    <t>1,945</t>
  </si>
  <si>
    <t>Additional Paid In Capital</t>
  </si>
  <si>
    <t>Retained Earnings</t>
  </si>
  <si>
    <t>1,604.348</t>
  </si>
  <si>
    <t>1,830.911</t>
  </si>
  <si>
    <t>2,173.8</t>
  </si>
  <si>
    <t>2,485.1</t>
  </si>
  <si>
    <t>2,639.1</t>
  </si>
  <si>
    <t>3,216.4</t>
  </si>
  <si>
    <t>3,715</t>
  </si>
  <si>
    <t>4,095</t>
  </si>
  <si>
    <t>4,262</t>
  </si>
  <si>
    <t>4,301</t>
  </si>
  <si>
    <t>Treasury Stock</t>
  </si>
  <si>
    <t>Other Common Equity Adj</t>
  </si>
  <si>
    <t>Common Equity</t>
  </si>
  <si>
    <t>2,305.672</t>
  </si>
  <si>
    <t>2,776.304</t>
  </si>
  <si>
    <t>3,560.9</t>
  </si>
  <si>
    <t>4,001.8</t>
  </si>
  <si>
    <t>4,322.9</t>
  </si>
  <si>
    <t>4,797.7</t>
  </si>
  <si>
    <t>5,420.5</t>
  </si>
  <si>
    <t>6,559.1</t>
  </si>
  <si>
    <t>6,444</t>
  </si>
  <si>
    <t>6,505</t>
  </si>
  <si>
    <t>Total Preferred Equity</t>
  </si>
  <si>
    <t>Minority Interest, Total</t>
  </si>
  <si>
    <t>Other Equity</t>
  </si>
  <si>
    <t>Total Equity</t>
  </si>
  <si>
    <t>2,839.16</t>
  </si>
  <si>
    <t>3,628.6</t>
  </si>
  <si>
    <t>4,069.8</t>
  </si>
  <si>
    <t>Total Liabilities And Equity</t>
  </si>
  <si>
    <t>Cash And Short Term Investments</t>
  </si>
  <si>
    <t>Total Debt</t>
  </si>
  <si>
    <t>1,735.097</t>
  </si>
  <si>
    <t>2,102.031</t>
  </si>
  <si>
    <t>1,747.7</t>
  </si>
  <si>
    <t>1,631.4</t>
  </si>
  <si>
    <t>1,593.8</t>
  </si>
  <si>
    <t>1,618.6</t>
  </si>
  <si>
    <t>2,397.7</t>
  </si>
  <si>
    <t>4,485.6</t>
  </si>
  <si>
    <t>4,115</t>
  </si>
  <si>
    <t>4,245</t>
  </si>
  <si>
    <t>Income Statement</t>
  </si>
  <si>
    <t>Revenue</t>
  </si>
  <si>
    <t>7,297.677</t>
  </si>
  <si>
    <t>9,232.889</t>
  </si>
  <si>
    <t>10,657.7</t>
  </si>
  <si>
    <t>10,991.5</t>
  </si>
  <si>
    <t>11,162.6</t>
  </si>
  <si>
    <t>11,542.5</t>
  </si>
  <si>
    <t>13,501.9</t>
  </si>
  <si>
    <t>14,943.5</t>
  </si>
  <si>
    <t>14,294</t>
  </si>
  <si>
    <t>15,035</t>
  </si>
  <si>
    <t>Revenue Growth (YoY)</t>
  </si>
  <si>
    <t>5.3%</t>
  </si>
  <si>
    <t>26.5%</t>
  </si>
  <si>
    <t>15.4%</t>
  </si>
  <si>
    <t>3.1%</t>
  </si>
  <si>
    <t>1.6%</t>
  </si>
  <si>
    <t>3.4%</t>
  </si>
  <si>
    <t>17.0%</t>
  </si>
  <si>
    <t>10.7%</t>
  </si>
  <si>
    <t>-4.3%</t>
  </si>
  <si>
    <t>5.2%</t>
  </si>
  <si>
    <t>Cost of Revenues</t>
  </si>
  <si>
    <t>-6,436.905</t>
  </si>
  <si>
    <t>-8,212.544</t>
  </si>
  <si>
    <t>-9,596</t>
  </si>
  <si>
    <t>-9,817.4</t>
  </si>
  <si>
    <t>-9,873.1</t>
  </si>
  <si>
    <t>-10,277.8</t>
  </si>
  <si>
    <t>-12,280.6</t>
  </si>
  <si>
    <t>-13,475.7</t>
  </si>
  <si>
    <t>-12,823</t>
  </si>
  <si>
    <t>-13,880</t>
  </si>
  <si>
    <t>Gross Profit</t>
  </si>
  <si>
    <t>1,020.345</t>
  </si>
  <si>
    <t>1,061.7</t>
  </si>
  <si>
    <t>1,174.1</t>
  </si>
  <si>
    <t>1,289.5</t>
  </si>
  <si>
    <t>1,264.7</t>
  </si>
  <si>
    <t>1,221.3</t>
  </si>
  <si>
    <t>1,467.8</t>
  </si>
  <si>
    <t>1,471</t>
  </si>
  <si>
    <t>1,155</t>
  </si>
  <si>
    <t>Gross Profit Margin</t>
  </si>
  <si>
    <t>11.8%</t>
  </si>
  <si>
    <t>11.1%</t>
  </si>
  <si>
    <t>10.0%</t>
  </si>
  <si>
    <t>11.6%</t>
  </si>
  <si>
    <t>11.0%</t>
  </si>
  <si>
    <t>9.0%</t>
  </si>
  <si>
    <t>9.8%</t>
  </si>
  <si>
    <t>10.3%</t>
  </si>
  <si>
    <t>7.7%</t>
  </si>
  <si>
    <t>R&amp;D Expenses</t>
  </si>
  <si>
    <t>Selling, General &amp; Admin Expenses</t>
  </si>
  <si>
    <t>Other Inc / (Exp)</t>
  </si>
  <si>
    <t>Operating Expenses</t>
  </si>
  <si>
    <t>Operating Income</t>
  </si>
  <si>
    <t>1,074.2</t>
  </si>
  <si>
    <t>1,046.8</t>
  </si>
  <si>
    <t>Net Interest Expenses</t>
  </si>
  <si>
    <t>EBT, Incl. Unusual Items</t>
  </si>
  <si>
    <t>1,040.3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</si>
  <si>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</si>
  <si>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</si>
  <si>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</si>
  <si>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</si>
  <si>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</si>
  <si>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</si>
  <si>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</si>
  <si>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</si>
  <si>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</si>
  <si>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</si>
  <si>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</si>
  <si>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</si>
  <si>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1,288.3</t>
  </si>
  <si>
    <t>1,258.2</t>
  </si>
  <si>
    <t>1,194.3</t>
  </si>
  <si>
    <t>1,382.3</t>
  </si>
  <si>
    <t>1,372</t>
  </si>
  <si>
    <t>1,024</t>
  </si>
  <si>
    <t>EBIT</t>
  </si>
  <si>
    <t>1,082.2</t>
  </si>
  <si>
    <t>1,038.4</t>
  </si>
  <si>
    <t>1,006.2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</si>
  <si>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</si>
  <si>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</si>
  <si>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</si>
  <si>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</si>
  <si>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</si>
  <si>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</si>
  <si>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</si>
  <si>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</si>
  <si>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</si>
  <si>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</si>
  <si>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</si>
  <si>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</si>
  <si>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1,073.6</t>
  </si>
  <si>
    <t>1,036.9</t>
  </si>
  <si>
    <t>1,078</t>
  </si>
  <si>
    <t>Capital Expenditures</t>
  </si>
  <si>
    <t>Cash Acquisitions</t>
  </si>
  <si>
    <t>-1,433.945</t>
  </si>
  <si>
    <t>-1,471.7</t>
  </si>
  <si>
    <t>-1,929.6</t>
  </si>
  <si>
    <t>Other Investing Activities</t>
  </si>
  <si>
    <t>Cash from Investing</t>
  </si>
  <si>
    <t>-1,625</t>
  </si>
  <si>
    <t>-1,506.6</t>
  </si>
  <si>
    <t>-2,494.9</t>
  </si>
  <si>
    <t>Dividends Paid (Ex Special Dividends)</t>
  </si>
  <si>
    <t>Special Dividend Paid</t>
  </si>
  <si>
    <t>Long-Term Debt Issued</t>
  </si>
  <si>
    <t>1,198.565</t>
  </si>
  <si>
    <t>1,633.6</t>
  </si>
  <si>
    <t>2,461.5</t>
  </si>
  <si>
    <t>1,084</t>
  </si>
  <si>
    <t>Long-Term Debt Repaid</t>
  </si>
  <si>
    <t>-1,637.2</t>
  </si>
  <si>
    <t>-1,173</t>
  </si>
  <si>
    <t>Repurchase of Common Stock</t>
  </si>
  <si>
    <t>Other Financing Activities</t>
  </si>
  <si>
    <t>1,089.2</t>
  </si>
  <si>
    <t>Cash from Financing</t>
  </si>
  <si>
    <t>1,643.8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</si>
  <si>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</si>
  <si>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</si>
  <si>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</si>
  <si>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</si>
  <si>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</si>
  <si>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</si>
  <si>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</si>
  <si>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</si>
  <si>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</si>
  <si>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10,140.333</t>
  </si>
  <si>
    <t>10,850.521</t>
  </si>
  <si>
    <t>13,636.369</t>
  </si>
  <si>
    <t>16,346.297</t>
  </si>
  <si>
    <t>17,743.531</t>
  </si>
  <si>
    <t>16,011.124</t>
  </si>
  <si>
    <t>17,739.379</t>
  </si>
  <si>
    <t>13,817.642</t>
  </si>
  <si>
    <t>15,544.134</t>
  </si>
  <si>
    <t>12,307.731</t>
  </si>
  <si>
    <t>Total Enterprise Value (TEV)</t>
  </si>
  <si>
    <t>10,380.588</t>
  </si>
  <si>
    <t>12,431.456</t>
  </si>
  <si>
    <t>15,648.551</t>
  </si>
  <si>
    <t>18,037.337</t>
  </si>
  <si>
    <t>18,986.031</t>
  </si>
  <si>
    <t>17,682.924</t>
  </si>
  <si>
    <t>20,101.679</t>
  </si>
  <si>
    <t>18,042.742</t>
  </si>
  <si>
    <t>19,268.734</t>
  </si>
  <si>
    <t>16,392.731</t>
  </si>
  <si>
    <t>Enterprise Value (EV)</t>
  </si>
  <si>
    <t>EV/EBITDA</t>
  </si>
  <si>
    <t>12.5x</t>
  </si>
  <si>
    <t>12.8x</t>
  </si>
  <si>
    <t>14.1x</t>
  </si>
  <si>
    <t>16.5x</t>
  </si>
  <si>
    <t>14.4x</t>
  </si>
  <si>
    <t>13.8x</t>
  </si>
  <si>
    <t>16.7x</t>
  </si>
  <si>
    <t>12.7x</t>
  </si>
  <si>
    <t>13.9x</t>
  </si>
  <si>
    <t>15.0x</t>
  </si>
  <si>
    <t>EV / EBIT</t>
  </si>
  <si>
    <t>14.3x</t>
  </si>
  <si>
    <t>16.6x</t>
  </si>
  <si>
    <t>20.0x</t>
  </si>
  <si>
    <t>17.1x</t>
  </si>
  <si>
    <t>22.1x</t>
  </si>
  <si>
    <t>17.6x</t>
  </si>
  <si>
    <t>19.9x</t>
  </si>
  <si>
    <t>25.0x</t>
  </si>
  <si>
    <t>EV / LTM EBITDA - CAPEX</t>
  </si>
  <si>
    <t>14.9x</t>
  </si>
  <si>
    <t>17.4x</t>
  </si>
  <si>
    <t>20.3x</t>
  </si>
  <si>
    <t>16.9x</t>
  </si>
  <si>
    <t>17.7x</t>
  </si>
  <si>
    <t>22.5x</t>
  </si>
  <si>
    <t>18.6x</t>
  </si>
  <si>
    <t>20.1x</t>
  </si>
  <si>
    <t>23.3x</t>
  </si>
  <si>
    <t>EV / Free Cash Flow</t>
  </si>
  <si>
    <t>NA</t>
  </si>
  <si>
    <t>25.6x</t>
  </si>
  <si>
    <t>55.1x</t>
  </si>
  <si>
    <t>38.0x</t>
  </si>
  <si>
    <t>18.5x</t>
  </si>
  <si>
    <t>39.8x</t>
  </si>
  <si>
    <t>51.3x</t>
  </si>
  <si>
    <t>46.8x</t>
  </si>
  <si>
    <t>23.2x</t>
  </si>
  <si>
    <t>83.0x</t>
  </si>
  <si>
    <t>EV / Invested Capital</t>
  </si>
  <si>
    <t>3.7x</t>
  </si>
  <si>
    <t>2.9x</t>
  </si>
  <si>
    <t>3.0x</t>
  </si>
  <si>
    <t>3.2x</t>
  </si>
  <si>
    <t>2.8x</t>
  </si>
  <si>
    <t>2.5x</t>
  </si>
  <si>
    <t>1.7x</t>
  </si>
  <si>
    <t>1.8x</t>
  </si>
  <si>
    <t>1.5x</t>
  </si>
  <si>
    <t>EV / Revenue</t>
  </si>
  <si>
    <t>1.4x</t>
  </si>
  <si>
    <t>1.2x</t>
  </si>
  <si>
    <t>1.3x</t>
  </si>
  <si>
    <t>1.1x</t>
  </si>
  <si>
    <t>P/E Ratio</t>
  </si>
  <si>
    <t>26.8x</t>
  </si>
  <si>
    <t>21.1x</t>
  </si>
  <si>
    <t>23.9x</t>
  </si>
  <si>
    <t>26.5x</t>
  </si>
  <si>
    <t>25.2x</t>
  </si>
  <si>
    <t>18.1x</t>
  </si>
  <si>
    <t>22.3x</t>
  </si>
  <si>
    <t>25.4x</t>
  </si>
  <si>
    <t>36.2x</t>
  </si>
  <si>
    <t>Price/Book</t>
  </si>
  <si>
    <t>4.5x</t>
  </si>
  <si>
    <t>4.2x</t>
  </si>
  <si>
    <t>4.3x</t>
  </si>
  <si>
    <t>3.9x</t>
  </si>
  <si>
    <t>4.1x</t>
  </si>
  <si>
    <t>3.5x</t>
  </si>
  <si>
    <t>3.3x</t>
  </si>
  <si>
    <t>2.2x</t>
  </si>
  <si>
    <t>2.4x</t>
  </si>
  <si>
    <t>1.9x</t>
  </si>
  <si>
    <t>Price / Operating Cash Flow</t>
  </si>
  <si>
    <t>15.6x</t>
  </si>
  <si>
    <t>16.2x</t>
  </si>
  <si>
    <t>21.4x</t>
  </si>
  <si>
    <t>19.7x</t>
  </si>
  <si>
    <t>15.2x</t>
  </si>
  <si>
    <t>23.1x</t>
  </si>
  <si>
    <t>18.4x</t>
  </si>
  <si>
    <t>18.7x</t>
  </si>
  <si>
    <t>Price / LTM Sales</t>
  </si>
  <si>
    <t>1.6x</t>
  </si>
  <si>
    <t>1.0x</t>
  </si>
  <si>
    <t>0.8x</t>
  </si>
  <si>
    <t>Altman Z-Score</t>
  </si>
  <si>
    <t>Piotroski Score</t>
  </si>
  <si>
    <t>Dividend Per Share</t>
  </si>
  <si>
    <t>Dividend Yield</t>
  </si>
  <si>
    <t>1.5%</t>
  </si>
  <si>
    <t>1.7%</t>
  </si>
  <si>
    <t>2.1%</t>
  </si>
  <si>
    <t>1.9%</t>
  </si>
  <si>
    <t>2.5%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</si>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</sst>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5E7D5F1-906E-DC2C-84B8-90C19F77C5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43.177</v>
      </c>
      <c r="E12" s="3">
        <v>39.345999999999997</v>
      </c>
      <c r="F12" s="3">
        <v>72.599999999999994</v>
      </c>
      <c r="G12" s="3">
        <v>164.3</v>
      </c>
      <c r="H12" s="3">
        <v>250.5</v>
      </c>
      <c r="I12" s="3">
        <v>122.2</v>
      </c>
      <c r="J12" s="3">
        <v>112.7</v>
      </c>
      <c r="K12" s="3">
        <v>319.39999999999998</v>
      </c>
      <c r="L12" s="3">
        <v>309</v>
      </c>
      <c r="M12" s="3">
        <v>165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624.553</v>
      </c>
      <c r="E14" s="3">
        <v>807.40899999999999</v>
      </c>
      <c r="F14" s="3">
        <v>784.5</v>
      </c>
      <c r="G14" s="3">
        <v>837.5</v>
      </c>
      <c r="H14" s="3">
        <v>863.2</v>
      </c>
      <c r="I14" s="3">
        <v>944.9</v>
      </c>
      <c r="J14" s="3" t="s">
        <v>29</v>
      </c>
      <c r="K14" s="3" t="s">
        <v>30</v>
      </c>
      <c r="L14" s="3" t="s">
        <v>31</v>
      </c>
      <c r="M14" s="3" t="s">
        <v>32</v>
      </c>
    </row>
    <row r="15" spans="3:13" ht="12.75" x14ac:dyDescent="0.2">
      <c r="C15" s="3" t="s">
        <v>33</v>
      </c>
      <c r="D15" s="3">
        <v>770.15800000000002</v>
      </c>
      <c r="E15" s="3">
        <v>933.23199999999997</v>
      </c>
      <c r="F15" s="3" t="s">
        <v>34</v>
      </c>
      <c r="G15" s="3" t="s">
        <v>35</v>
      </c>
      <c r="H15" s="3" t="s">
        <v>36</v>
      </c>
      <c r="I15" s="3" t="s">
        <v>37</v>
      </c>
      <c r="J15" s="3" t="s">
        <v>38</v>
      </c>
      <c r="K15" s="3" t="s">
        <v>39</v>
      </c>
      <c r="L15" s="3" t="s">
        <v>40</v>
      </c>
      <c r="M15" s="3" t="s">
        <v>41</v>
      </c>
    </row>
    <row r="16" spans="3:13" ht="12.75" x14ac:dyDescent="0.2">
      <c r="C16" s="3" t="s">
        <v>42</v>
      </c>
      <c r="D16" s="3">
        <v>71.882000000000005</v>
      </c>
      <c r="E16" s="3">
        <v>84.992000000000004</v>
      </c>
      <c r="F16" s="3">
        <v>98.3</v>
      </c>
      <c r="G16" s="3">
        <v>92.2</v>
      </c>
      <c r="H16" s="3">
        <v>79.3</v>
      </c>
      <c r="I16" s="3">
        <v>68.8</v>
      </c>
      <c r="J16" s="3">
        <v>57.8</v>
      </c>
      <c r="K16" s="3">
        <v>106.6</v>
      </c>
      <c r="L16" s="3">
        <v>93</v>
      </c>
      <c r="M16" s="3">
        <v>75</v>
      </c>
    </row>
    <row r="17" spans="3:13" ht="12.75" x14ac:dyDescent="0.2">
      <c r="C17" s="3" t="s">
        <v>43</v>
      </c>
      <c r="D17" s="3">
        <v>2.786</v>
      </c>
      <c r="E17" s="3">
        <v>30.867000000000001</v>
      </c>
      <c r="F17" s="3">
        <v>1.1000000000000001</v>
      </c>
      <c r="G17" s="3">
        <v>4.7</v>
      </c>
      <c r="H17" s="3">
        <v>15</v>
      </c>
      <c r="I17" s="3">
        <v>52</v>
      </c>
      <c r="J17" s="3">
        <v>34.1</v>
      </c>
      <c r="K17" s="3">
        <v>50.3</v>
      </c>
      <c r="L17" s="3">
        <v>35</v>
      </c>
      <c r="M17" s="3">
        <v>52</v>
      </c>
    </row>
    <row r="18" spans="3:13" ht="12.75" x14ac:dyDescent="0.2">
      <c r="C18" s="3" t="s">
        <v>44</v>
      </c>
      <c r="D18" s="3" t="s">
        <v>45</v>
      </c>
      <c r="E18" s="3" t="s">
        <v>46</v>
      </c>
      <c r="F18" s="3" t="s">
        <v>47</v>
      </c>
      <c r="G18" s="3" t="s">
        <v>48</v>
      </c>
      <c r="H18" s="3" t="s">
        <v>49</v>
      </c>
      <c r="I18" s="3" t="s">
        <v>50</v>
      </c>
      <c r="J18" s="3" t="s">
        <v>51</v>
      </c>
      <c r="K18" s="3" t="s">
        <v>52</v>
      </c>
      <c r="L18" s="3" t="s">
        <v>53</v>
      </c>
      <c r="M18" s="3" t="s">
        <v>54</v>
      </c>
    </row>
    <row r="19" spans="3:13" ht="12.75" x14ac:dyDescent="0.2"/>
    <row r="20" spans="3:13" ht="12.75" x14ac:dyDescent="0.2">
      <c r="C20" s="3" t="s">
        <v>55</v>
      </c>
      <c r="D20" s="3" t="s">
        <v>56</v>
      </c>
      <c r="E20" s="3" t="s">
        <v>57</v>
      </c>
      <c r="F20" s="3" t="s">
        <v>58</v>
      </c>
      <c r="G20" s="3" t="s">
        <v>59</v>
      </c>
      <c r="H20" s="3" t="s">
        <v>60</v>
      </c>
      <c r="I20" s="3" t="s">
        <v>61</v>
      </c>
      <c r="J20" s="3" t="s">
        <v>62</v>
      </c>
      <c r="K20" s="3" t="s">
        <v>63</v>
      </c>
      <c r="L20" s="3" t="s">
        <v>64</v>
      </c>
      <c r="M20" s="3" t="s">
        <v>65</v>
      </c>
    </row>
    <row r="21" spans="3:13" ht="12.75" x14ac:dyDescent="0.2">
      <c r="C21" s="3" t="s">
        <v>66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67</v>
      </c>
      <c r="D22" s="3" t="s">
        <v>27</v>
      </c>
      <c r="E22" s="3" t="s">
        <v>27</v>
      </c>
      <c r="F22" s="3" t="s">
        <v>27</v>
      </c>
      <c r="G22" s="3">
        <v>48.6</v>
      </c>
      <c r="H22" s="3">
        <v>134.69999999999999</v>
      </c>
      <c r="I22" s="3">
        <v>188.4</v>
      </c>
      <c r="J22" s="3">
        <v>239.6</v>
      </c>
      <c r="K22" s="3">
        <v>311.60000000000002</v>
      </c>
      <c r="L22" s="3">
        <v>321</v>
      </c>
      <c r="M22" s="3">
        <v>247</v>
      </c>
    </row>
    <row r="23" spans="3:13" ht="12.75" x14ac:dyDescent="0.2">
      <c r="C23" s="3" t="s">
        <v>68</v>
      </c>
      <c r="D23" s="3" t="s">
        <v>27</v>
      </c>
      <c r="E23" s="3">
        <v>38.409999999999997</v>
      </c>
      <c r="F23" s="3">
        <v>42.7</v>
      </c>
      <c r="G23" s="3">
        <v>48.8</v>
      </c>
      <c r="H23" s="3">
        <v>50.8</v>
      </c>
      <c r="I23" s="3">
        <v>47.9</v>
      </c>
      <c r="J23" s="3">
        <v>45.2</v>
      </c>
      <c r="K23" s="3">
        <v>36.9</v>
      </c>
      <c r="L23" s="3">
        <v>41</v>
      </c>
      <c r="M23" s="3">
        <v>35</v>
      </c>
    </row>
    <row r="24" spans="3:13" ht="12.75" x14ac:dyDescent="0.2">
      <c r="C24" s="3" t="s">
        <v>69</v>
      </c>
      <c r="D24" s="3" t="s">
        <v>70</v>
      </c>
      <c r="E24" s="3" t="s">
        <v>71</v>
      </c>
      <c r="F24" s="3" t="s">
        <v>72</v>
      </c>
      <c r="G24" s="3" t="s">
        <v>73</v>
      </c>
      <c r="H24" s="3" t="s">
        <v>74</v>
      </c>
      <c r="I24" s="3" t="s">
        <v>75</v>
      </c>
      <c r="J24" s="3" t="s">
        <v>76</v>
      </c>
      <c r="K24" s="3" t="s">
        <v>77</v>
      </c>
      <c r="L24" s="3" t="s">
        <v>78</v>
      </c>
      <c r="M24" s="3" t="s">
        <v>79</v>
      </c>
    </row>
    <row r="25" spans="3:13" ht="12.75" x14ac:dyDescent="0.2">
      <c r="C25" s="3" t="s">
        <v>80</v>
      </c>
      <c r="D25" s="3">
        <v>454.87599999999998</v>
      </c>
      <c r="E25" s="3">
        <v>484.83</v>
      </c>
      <c r="F25" s="3">
        <v>506.3</v>
      </c>
      <c r="G25" s="3">
        <v>587</v>
      </c>
      <c r="H25" s="3">
        <v>662.3</v>
      </c>
      <c r="I25" s="3">
        <v>823.1</v>
      </c>
      <c r="J25" s="3">
        <v>876.2</v>
      </c>
      <c r="K25" s="3" t="s">
        <v>81</v>
      </c>
      <c r="L25" s="3" t="s">
        <v>82</v>
      </c>
      <c r="M25" s="3" t="s">
        <v>83</v>
      </c>
    </row>
    <row r="26" spans="3:13" ht="12.75" x14ac:dyDescent="0.2">
      <c r="C26" s="3" t="s">
        <v>84</v>
      </c>
      <c r="D26" s="3">
        <v>39.420999999999999</v>
      </c>
      <c r="E26" s="3">
        <v>55.201000000000001</v>
      </c>
      <c r="F26" s="3">
        <v>94.2</v>
      </c>
      <c r="G26" s="3">
        <v>32</v>
      </c>
      <c r="H26" s="3">
        <v>-37.700000000000003</v>
      </c>
      <c r="I26" s="3">
        <v>-101.8</v>
      </c>
      <c r="J26" s="3">
        <v>-102.2</v>
      </c>
      <c r="K26" s="3">
        <v>247.5</v>
      </c>
      <c r="L26" s="3">
        <v>-29</v>
      </c>
      <c r="M26" s="3">
        <v>110</v>
      </c>
    </row>
    <row r="27" spans="3:13" ht="12.75" x14ac:dyDescent="0.2">
      <c r="C27" s="3" t="s">
        <v>85</v>
      </c>
      <c r="D27" s="3" t="s">
        <v>86</v>
      </c>
      <c r="E27" s="3" t="s">
        <v>87</v>
      </c>
      <c r="F27" s="3" t="s">
        <v>88</v>
      </c>
      <c r="G27" s="3" t="s">
        <v>89</v>
      </c>
      <c r="H27" s="3" t="s">
        <v>90</v>
      </c>
      <c r="I27" s="3" t="s">
        <v>91</v>
      </c>
      <c r="J27" s="3" t="s">
        <v>92</v>
      </c>
      <c r="K27" s="3" t="s">
        <v>93</v>
      </c>
      <c r="L27" s="3" t="s">
        <v>94</v>
      </c>
      <c r="M27" s="3" t="s">
        <v>95</v>
      </c>
    </row>
    <row r="28" spans="3:13" ht="12.75" x14ac:dyDescent="0.2"/>
    <row r="29" spans="3:13" ht="12.75" x14ac:dyDescent="0.2">
      <c r="C29" s="3" t="s">
        <v>96</v>
      </c>
      <c r="D29" s="3">
        <v>725.81</v>
      </c>
      <c r="E29" s="3">
        <v>867.61199999999997</v>
      </c>
      <c r="F29" s="3">
        <v>857.7</v>
      </c>
      <c r="G29" s="3">
        <v>846.4</v>
      </c>
      <c r="H29" s="3">
        <v>948</v>
      </c>
      <c r="I29" s="3" t="s">
        <v>97</v>
      </c>
      <c r="J29" s="3" t="s">
        <v>98</v>
      </c>
      <c r="K29" s="3" t="s">
        <v>99</v>
      </c>
      <c r="L29" s="3" t="s">
        <v>100</v>
      </c>
      <c r="M29" s="3" t="s">
        <v>101</v>
      </c>
    </row>
    <row r="30" spans="3:13" ht="12.75" x14ac:dyDescent="0.2">
      <c r="C30" s="3" t="s">
        <v>102</v>
      </c>
      <c r="D30" s="3">
        <v>22.507999999999999</v>
      </c>
      <c r="E30" s="3">
        <v>29.61</v>
      </c>
      <c r="F30" s="3">
        <v>40.4</v>
      </c>
      <c r="G30" s="3">
        <v>50.2</v>
      </c>
      <c r="H30" s="3">
        <v>60.3</v>
      </c>
      <c r="I30" s="3">
        <v>40</v>
      </c>
      <c r="J30" s="3">
        <v>49.6</v>
      </c>
      <c r="K30" s="3">
        <v>53.4</v>
      </c>
      <c r="L30" s="3">
        <v>65</v>
      </c>
      <c r="M30" s="3">
        <v>49</v>
      </c>
    </row>
    <row r="31" spans="3:13" ht="12.75" x14ac:dyDescent="0.2">
      <c r="C31" s="3" t="s">
        <v>103</v>
      </c>
      <c r="D31" s="3">
        <v>181.86500000000001</v>
      </c>
      <c r="E31" s="3">
        <v>310.06599999999997</v>
      </c>
      <c r="F31" s="3">
        <v>169.8</v>
      </c>
      <c r="G31" s="3">
        <v>178.2</v>
      </c>
      <c r="H31" s="3">
        <v>93.8</v>
      </c>
      <c r="I31" s="3">
        <v>193.3</v>
      </c>
      <c r="J31" s="3">
        <v>130.4</v>
      </c>
      <c r="K31" s="3">
        <v>528.5</v>
      </c>
      <c r="L31" s="3">
        <v>76</v>
      </c>
      <c r="M31" s="3">
        <v>419</v>
      </c>
    </row>
    <row r="32" spans="3:13" ht="12.75" x14ac:dyDescent="0.2">
      <c r="C32" s="3" t="s">
        <v>104</v>
      </c>
      <c r="D32" s="3">
        <v>152.4</v>
      </c>
      <c r="E32" s="3">
        <v>393.6</v>
      </c>
      <c r="F32" s="3">
        <v>53.1</v>
      </c>
      <c r="G32" s="3">
        <v>244.9</v>
      </c>
      <c r="H32" s="3" t="s">
        <v>27</v>
      </c>
      <c r="I32" s="3">
        <v>4.4000000000000004</v>
      </c>
      <c r="J32" s="3">
        <v>323.39999999999998</v>
      </c>
      <c r="K32" s="3" t="s">
        <v>27</v>
      </c>
      <c r="L32" s="3">
        <v>300</v>
      </c>
      <c r="M32" s="3">
        <v>300</v>
      </c>
    </row>
    <row r="33" spans="3:13" ht="12.75" x14ac:dyDescent="0.2">
      <c r="C33" s="3" t="s">
        <v>105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>
        <v>74.7</v>
      </c>
      <c r="L33" s="3">
        <v>75</v>
      </c>
      <c r="M33" s="3">
        <v>65</v>
      </c>
    </row>
    <row r="34" spans="3:13" ht="12.75" x14ac:dyDescent="0.2">
      <c r="C34" s="3" t="s">
        <v>106</v>
      </c>
      <c r="D34" s="3">
        <v>144.06399999999999</v>
      </c>
      <c r="E34" s="3">
        <v>124.206</v>
      </c>
      <c r="F34" s="3">
        <v>58.4</v>
      </c>
      <c r="G34" s="3">
        <v>37.1</v>
      </c>
      <c r="H34" s="3">
        <v>91.3</v>
      </c>
      <c r="I34" s="3">
        <v>26.5</v>
      </c>
      <c r="J34" s="3">
        <v>36.5</v>
      </c>
      <c r="K34" s="3">
        <v>51.4</v>
      </c>
      <c r="L34" s="3">
        <v>54</v>
      </c>
      <c r="M34" s="3">
        <v>44</v>
      </c>
    </row>
    <row r="35" spans="3:13" ht="12.75" x14ac:dyDescent="0.2">
      <c r="C35" s="3" t="s">
        <v>107</v>
      </c>
      <c r="D35" s="3" t="s">
        <v>108</v>
      </c>
      <c r="E35" s="3" t="s">
        <v>109</v>
      </c>
      <c r="F35" s="3" t="s">
        <v>110</v>
      </c>
      <c r="G35" s="3" t="s">
        <v>111</v>
      </c>
      <c r="H35" s="3" t="s">
        <v>112</v>
      </c>
      <c r="I35" s="3" t="s">
        <v>113</v>
      </c>
      <c r="J35" s="3" t="s">
        <v>114</v>
      </c>
      <c r="K35" s="3" t="s">
        <v>115</v>
      </c>
      <c r="L35" s="3" t="s">
        <v>116</v>
      </c>
      <c r="M35" s="3" t="s">
        <v>117</v>
      </c>
    </row>
    <row r="36" spans="3:13" ht="12.75" x14ac:dyDescent="0.2"/>
    <row r="37" spans="3:13" ht="12.75" x14ac:dyDescent="0.2">
      <c r="C37" s="3" t="s">
        <v>118</v>
      </c>
      <c r="D37" s="3" t="s">
        <v>119</v>
      </c>
      <c r="E37" s="3" t="s">
        <v>120</v>
      </c>
      <c r="F37" s="3" t="s">
        <v>121</v>
      </c>
      <c r="G37" s="3" t="s">
        <v>122</v>
      </c>
      <c r="H37" s="3" t="s">
        <v>32</v>
      </c>
      <c r="I37" s="3" t="s">
        <v>123</v>
      </c>
      <c r="J37" s="3" t="s">
        <v>124</v>
      </c>
      <c r="K37" s="3" t="s">
        <v>125</v>
      </c>
      <c r="L37" s="3" t="s">
        <v>126</v>
      </c>
      <c r="M37" s="3" t="s">
        <v>127</v>
      </c>
    </row>
    <row r="38" spans="3:13" ht="12.75" x14ac:dyDescent="0.2">
      <c r="C38" s="3" t="s">
        <v>128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29.4</v>
      </c>
      <c r="K38" s="3">
        <v>340.1</v>
      </c>
      <c r="L38" s="3">
        <v>386</v>
      </c>
      <c r="M38" s="3">
        <v>386</v>
      </c>
    </row>
    <row r="39" spans="3:13" ht="12.75" x14ac:dyDescent="0.2">
      <c r="C39" s="3" t="s">
        <v>129</v>
      </c>
      <c r="D39" s="3">
        <v>260.48899999999998</v>
      </c>
      <c r="E39" s="3">
        <v>394.27300000000002</v>
      </c>
      <c r="F39" s="3">
        <v>467.5</v>
      </c>
      <c r="G39" s="3">
        <v>537.4</v>
      </c>
      <c r="H39" s="3">
        <v>580.29999999999995</v>
      </c>
      <c r="I39" s="3">
        <v>491.6</v>
      </c>
      <c r="J39" s="3">
        <v>588.70000000000005</v>
      </c>
      <c r="K39" s="3">
        <v>858.1</v>
      </c>
      <c r="L39" s="3">
        <v>869</v>
      </c>
      <c r="M39" s="3">
        <v>937</v>
      </c>
    </row>
    <row r="40" spans="3:13" ht="12.75" x14ac:dyDescent="0.2">
      <c r="C40" s="3" t="s">
        <v>130</v>
      </c>
      <c r="D40" s="3" t="s">
        <v>131</v>
      </c>
      <c r="E40" s="3" t="s">
        <v>132</v>
      </c>
      <c r="F40" s="3" t="s">
        <v>133</v>
      </c>
      <c r="G40" s="3" t="s">
        <v>134</v>
      </c>
      <c r="H40" s="3" t="s">
        <v>135</v>
      </c>
      <c r="I40" s="3" t="s">
        <v>136</v>
      </c>
      <c r="J40" s="3" t="s">
        <v>137</v>
      </c>
      <c r="K40" s="3" t="s">
        <v>138</v>
      </c>
      <c r="L40" s="3" t="s">
        <v>139</v>
      </c>
      <c r="M40" s="3" t="s">
        <v>140</v>
      </c>
    </row>
    <row r="41" spans="3:13" ht="12.75" x14ac:dyDescent="0.2"/>
    <row r="42" spans="3:13" ht="12.75" x14ac:dyDescent="0.2">
      <c r="C42" s="3" t="s">
        <v>141</v>
      </c>
      <c r="D42" s="3">
        <v>663.27499999999998</v>
      </c>
      <c r="E42" s="3">
        <v>703.11099999999999</v>
      </c>
      <c r="F42" s="3">
        <v>765.8</v>
      </c>
      <c r="G42" s="3">
        <v>821</v>
      </c>
      <c r="H42" s="3">
        <v>871.1</v>
      </c>
      <c r="I42" s="3">
        <v>918.9</v>
      </c>
      <c r="J42" s="3">
        <v>991.7</v>
      </c>
      <c r="K42" s="3" t="s">
        <v>142</v>
      </c>
      <c r="L42" s="3" t="s">
        <v>143</v>
      </c>
      <c r="M42" s="3" t="s">
        <v>144</v>
      </c>
    </row>
    <row r="43" spans="3:13" ht="12.75" x14ac:dyDescent="0.2">
      <c r="C43" s="3" t="s">
        <v>145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146</v>
      </c>
      <c r="D44" s="3" t="s">
        <v>147</v>
      </c>
      <c r="E44" s="3" t="s">
        <v>148</v>
      </c>
      <c r="F44" s="3" t="s">
        <v>149</v>
      </c>
      <c r="G44" s="3" t="s">
        <v>150</v>
      </c>
      <c r="H44" s="3" t="s">
        <v>151</v>
      </c>
      <c r="I44" s="3" t="s">
        <v>152</v>
      </c>
      <c r="J44" s="3" t="s">
        <v>153</v>
      </c>
      <c r="K44" s="3" t="s">
        <v>154</v>
      </c>
      <c r="L44" s="3" t="s">
        <v>155</v>
      </c>
      <c r="M44" s="3" t="s">
        <v>156</v>
      </c>
    </row>
    <row r="45" spans="3:13" ht="12.75" x14ac:dyDescent="0.2">
      <c r="C45" s="3" t="s">
        <v>157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158</v>
      </c>
      <c r="D46" s="3">
        <v>38.048999999999999</v>
      </c>
      <c r="E46" s="3">
        <v>242.28200000000001</v>
      </c>
      <c r="F46" s="3">
        <v>621.29999999999995</v>
      </c>
      <c r="G46" s="3">
        <v>695.7</v>
      </c>
      <c r="H46" s="3">
        <v>812.7</v>
      </c>
      <c r="I46" s="3">
        <v>662.4</v>
      </c>
      <c r="J46" s="3">
        <v>713.8</v>
      </c>
      <c r="K46" s="3">
        <v>778.4</v>
      </c>
      <c r="L46" s="3">
        <v>375</v>
      </c>
      <c r="M46" s="3">
        <v>259</v>
      </c>
    </row>
    <row r="47" spans="3:13" ht="12.75" x14ac:dyDescent="0.2">
      <c r="C47" s="3" t="s">
        <v>159</v>
      </c>
      <c r="D47" s="3" t="s">
        <v>160</v>
      </c>
      <c r="E47" s="3" t="s">
        <v>161</v>
      </c>
      <c r="F47" s="3" t="s">
        <v>162</v>
      </c>
      <c r="G47" s="3" t="s">
        <v>163</v>
      </c>
      <c r="H47" s="3" t="s">
        <v>164</v>
      </c>
      <c r="I47" s="3" t="s">
        <v>165</v>
      </c>
      <c r="J47" s="3" t="s">
        <v>166</v>
      </c>
      <c r="K47" s="3" t="s">
        <v>167</v>
      </c>
      <c r="L47" s="3" t="s">
        <v>168</v>
      </c>
      <c r="M47" s="3" t="s">
        <v>169</v>
      </c>
    </row>
    <row r="48" spans="3:13" ht="12.75" x14ac:dyDescent="0.2">
      <c r="C48" s="3" t="s">
        <v>170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171</v>
      </c>
      <c r="D49" s="3" t="s">
        <v>27</v>
      </c>
      <c r="E49" s="3">
        <v>62.856000000000002</v>
      </c>
      <c r="F49" s="3">
        <v>67.7</v>
      </c>
      <c r="G49" s="3">
        <v>68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172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173</v>
      </c>
      <c r="D51" s="3" t="s">
        <v>160</v>
      </c>
      <c r="E51" s="3" t="s">
        <v>174</v>
      </c>
      <c r="F51" s="3" t="s">
        <v>175</v>
      </c>
      <c r="G51" s="3" t="s">
        <v>176</v>
      </c>
      <c r="H51" s="3" t="s">
        <v>164</v>
      </c>
      <c r="I51" s="3" t="s">
        <v>165</v>
      </c>
      <c r="J51" s="3" t="s">
        <v>166</v>
      </c>
      <c r="K51" s="3" t="s">
        <v>167</v>
      </c>
      <c r="L51" s="3" t="s">
        <v>168</v>
      </c>
      <c r="M51" s="3" t="s">
        <v>169</v>
      </c>
    </row>
    <row r="52" spans="3:13" ht="12.75" x14ac:dyDescent="0.2"/>
    <row r="53" spans="3:13" ht="12.75" x14ac:dyDescent="0.2">
      <c r="C53" s="3" t="s">
        <v>177</v>
      </c>
      <c r="D53" s="3" t="s">
        <v>86</v>
      </c>
      <c r="E53" s="3" t="s">
        <v>87</v>
      </c>
      <c r="F53" s="3" t="s">
        <v>88</v>
      </c>
      <c r="G53" s="3" t="s">
        <v>89</v>
      </c>
      <c r="H53" s="3" t="s">
        <v>90</v>
      </c>
      <c r="I53" s="3" t="s">
        <v>91</v>
      </c>
      <c r="J53" s="3" t="s">
        <v>92</v>
      </c>
      <c r="K53" s="3" t="s">
        <v>93</v>
      </c>
      <c r="L53" s="3" t="s">
        <v>94</v>
      </c>
      <c r="M53" s="3" t="s">
        <v>95</v>
      </c>
    </row>
    <row r="54" spans="3:13" ht="12.75" x14ac:dyDescent="0.2"/>
    <row r="55" spans="3:13" ht="12.75" x14ac:dyDescent="0.2">
      <c r="C55" s="3" t="s">
        <v>178</v>
      </c>
      <c r="D55" s="3">
        <v>43.177</v>
      </c>
      <c r="E55" s="3">
        <v>39.345999999999997</v>
      </c>
      <c r="F55" s="3">
        <v>72.599999999999994</v>
      </c>
      <c r="G55" s="3">
        <v>164.3</v>
      </c>
      <c r="H55" s="3">
        <v>250.5</v>
      </c>
      <c r="I55" s="3">
        <v>122.2</v>
      </c>
      <c r="J55" s="3">
        <v>112.7</v>
      </c>
      <c r="K55" s="3">
        <v>319.39999999999998</v>
      </c>
      <c r="L55" s="3">
        <v>309</v>
      </c>
      <c r="M55" s="3">
        <v>165</v>
      </c>
    </row>
    <row r="56" spans="3:13" ht="12.75" x14ac:dyDescent="0.2">
      <c r="C56" s="3" t="s">
        <v>179</v>
      </c>
      <c r="D56" s="3" t="s">
        <v>180</v>
      </c>
      <c r="E56" s="3" t="s">
        <v>181</v>
      </c>
      <c r="F56" s="3" t="s">
        <v>182</v>
      </c>
      <c r="G56" s="3" t="s">
        <v>183</v>
      </c>
      <c r="H56" s="3" t="s">
        <v>184</v>
      </c>
      <c r="I56" s="3" t="s">
        <v>185</v>
      </c>
      <c r="J56" s="3" t="s">
        <v>186</v>
      </c>
      <c r="K56" s="3" t="s">
        <v>187</v>
      </c>
      <c r="L56" s="3" t="s">
        <v>188</v>
      </c>
      <c r="M56" s="3" t="s">
        <v>189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A25E-5D8A-4F19-83E4-9CA124FF27E8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190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191</v>
      </c>
      <c r="D12" s="3" t="s">
        <v>192</v>
      </c>
      <c r="E12" s="3" t="s">
        <v>193</v>
      </c>
      <c r="F12" s="3" t="s">
        <v>194</v>
      </c>
      <c r="G12" s="3" t="s">
        <v>195</v>
      </c>
      <c r="H12" s="3" t="s">
        <v>196</v>
      </c>
      <c r="I12" s="3" t="s">
        <v>197</v>
      </c>
      <c r="J12" s="3" t="s">
        <v>198</v>
      </c>
      <c r="K12" s="3" t="s">
        <v>199</v>
      </c>
      <c r="L12" s="3" t="s">
        <v>200</v>
      </c>
      <c r="M12" s="3" t="s">
        <v>201</v>
      </c>
    </row>
    <row r="13" spans="3:13" x14ac:dyDescent="0.2">
      <c r="C13" s="3" t="s">
        <v>202</v>
      </c>
      <c r="D13" s="3" t="s">
        <v>203</v>
      </c>
      <c r="E13" s="3" t="s">
        <v>204</v>
      </c>
      <c r="F13" s="3" t="s">
        <v>205</v>
      </c>
      <c r="G13" s="3" t="s">
        <v>206</v>
      </c>
      <c r="H13" s="3" t="s">
        <v>207</v>
      </c>
      <c r="I13" s="3" t="s">
        <v>208</v>
      </c>
      <c r="J13" s="3" t="s">
        <v>209</v>
      </c>
      <c r="K13" s="3" t="s">
        <v>210</v>
      </c>
      <c r="L13" s="3" t="s">
        <v>211</v>
      </c>
      <c r="M13" s="3" t="s">
        <v>212</v>
      </c>
    </row>
    <row r="15" spans="3:13" x14ac:dyDescent="0.2">
      <c r="C15" s="3" t="s">
        <v>213</v>
      </c>
      <c r="D15" s="3" t="s">
        <v>214</v>
      </c>
      <c r="E15" s="3" t="s">
        <v>215</v>
      </c>
      <c r="F15" s="3" t="s">
        <v>216</v>
      </c>
      <c r="G15" s="3" t="s">
        <v>217</v>
      </c>
      <c r="H15" s="3" t="s">
        <v>218</v>
      </c>
      <c r="I15" s="3" t="s">
        <v>219</v>
      </c>
      <c r="J15" s="3" t="s">
        <v>220</v>
      </c>
      <c r="K15" s="3" t="s">
        <v>221</v>
      </c>
      <c r="L15" s="3" t="s">
        <v>222</v>
      </c>
      <c r="M15" s="3" t="s">
        <v>223</v>
      </c>
    </row>
    <row r="16" spans="3:13" x14ac:dyDescent="0.2">
      <c r="C16" s="3" t="s">
        <v>224</v>
      </c>
      <c r="D16" s="3">
        <v>860.77200000000005</v>
      </c>
      <c r="E16" s="3" t="s">
        <v>225</v>
      </c>
      <c r="F16" s="3" t="s">
        <v>226</v>
      </c>
      <c r="G16" s="3" t="s">
        <v>227</v>
      </c>
      <c r="H16" s="3" t="s">
        <v>228</v>
      </c>
      <c r="I16" s="3" t="s">
        <v>229</v>
      </c>
      <c r="J16" s="3" t="s">
        <v>230</v>
      </c>
      <c r="K16" s="3" t="s">
        <v>231</v>
      </c>
      <c r="L16" s="3" t="s">
        <v>232</v>
      </c>
      <c r="M16" s="3" t="s">
        <v>233</v>
      </c>
    </row>
    <row r="17" spans="3:13" x14ac:dyDescent="0.2">
      <c r="C17" s="3" t="s">
        <v>234</v>
      </c>
      <c r="D17" s="3" t="s">
        <v>235</v>
      </c>
      <c r="E17" s="3" t="s">
        <v>236</v>
      </c>
      <c r="F17" s="3" t="s">
        <v>237</v>
      </c>
      <c r="G17" s="3" t="s">
        <v>210</v>
      </c>
      <c r="H17" s="3" t="s">
        <v>238</v>
      </c>
      <c r="I17" s="3" t="s">
        <v>239</v>
      </c>
      <c r="J17" s="3" t="s">
        <v>240</v>
      </c>
      <c r="K17" s="3" t="s">
        <v>241</v>
      </c>
      <c r="L17" s="3" t="s">
        <v>242</v>
      </c>
      <c r="M17" s="3" t="s">
        <v>243</v>
      </c>
    </row>
    <row r="19" spans="3:13" x14ac:dyDescent="0.2">
      <c r="C19" s="3" t="s">
        <v>244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245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5.6</v>
      </c>
      <c r="L20" s="3">
        <v>8</v>
      </c>
      <c r="M20" s="3">
        <v>2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246</v>
      </c>
      <c r="D22" s="3">
        <v>-163.625</v>
      </c>
      <c r="E22" s="3">
        <v>-208.51900000000001</v>
      </c>
      <c r="F22" s="3">
        <v>-158.4</v>
      </c>
      <c r="G22" s="3">
        <v>-260.3</v>
      </c>
      <c r="H22" s="3">
        <v>-215.3</v>
      </c>
      <c r="I22" s="3">
        <v>-284.3</v>
      </c>
      <c r="J22" s="3">
        <v>-174.5</v>
      </c>
      <c r="K22" s="3">
        <v>-562.4</v>
      </c>
      <c r="L22" s="3">
        <v>-541</v>
      </c>
      <c r="M22" s="3">
        <v>-663</v>
      </c>
    </row>
    <row r="23" spans="3:13" x14ac:dyDescent="0.2">
      <c r="C23" s="3" t="s">
        <v>247</v>
      </c>
      <c r="D23" s="3">
        <v>-163.625</v>
      </c>
      <c r="E23" s="3">
        <v>-208.51900000000001</v>
      </c>
      <c r="F23" s="3">
        <v>-158.4</v>
      </c>
      <c r="G23" s="3">
        <v>-260.3</v>
      </c>
      <c r="H23" s="3">
        <v>-215.3</v>
      </c>
      <c r="I23" s="3">
        <v>-284.3</v>
      </c>
      <c r="J23" s="3">
        <v>-174.5</v>
      </c>
      <c r="K23" s="3">
        <v>-556.79999999999995</v>
      </c>
      <c r="L23" s="3">
        <v>-533</v>
      </c>
      <c r="M23" s="3">
        <v>-661</v>
      </c>
    </row>
    <row r="24" spans="3:13" x14ac:dyDescent="0.2">
      <c r="C24" s="3" t="s">
        <v>248</v>
      </c>
      <c r="D24" s="3">
        <v>697.14700000000005</v>
      </c>
      <c r="E24" s="3">
        <v>811.82600000000002</v>
      </c>
      <c r="F24" s="3">
        <v>903.3</v>
      </c>
      <c r="G24" s="3">
        <v>913.8</v>
      </c>
      <c r="H24" s="3" t="s">
        <v>249</v>
      </c>
      <c r="I24" s="3">
        <v>980.4</v>
      </c>
      <c r="J24" s="3" t="s">
        <v>250</v>
      </c>
      <c r="K24" s="3">
        <v>911</v>
      </c>
      <c r="L24" s="3">
        <v>938</v>
      </c>
      <c r="M24" s="3">
        <v>494</v>
      </c>
    </row>
    <row r="26" spans="3:13" x14ac:dyDescent="0.2">
      <c r="C26" s="3" t="s">
        <v>251</v>
      </c>
      <c r="D26" s="3">
        <v>-29.38</v>
      </c>
      <c r="E26" s="3">
        <v>-52.835999999999999</v>
      </c>
      <c r="F26" s="3">
        <v>-53.4</v>
      </c>
      <c r="G26" s="3">
        <v>-42.9</v>
      </c>
      <c r="H26" s="3">
        <v>-33.9</v>
      </c>
      <c r="I26" s="3">
        <v>-30.5</v>
      </c>
      <c r="J26" s="3">
        <v>-61.2</v>
      </c>
      <c r="K26" s="3">
        <v>-111.7</v>
      </c>
      <c r="L26" s="3">
        <v>-94</v>
      </c>
      <c r="M26" s="3">
        <v>-89</v>
      </c>
    </row>
    <row r="27" spans="3:13" x14ac:dyDescent="0.2">
      <c r="C27" s="3" t="s">
        <v>252</v>
      </c>
      <c r="D27" s="3">
        <v>667.76700000000005</v>
      </c>
      <c r="E27" s="3">
        <v>758.99</v>
      </c>
      <c r="F27" s="3">
        <v>849.9</v>
      </c>
      <c r="G27" s="3">
        <v>870.9</v>
      </c>
      <c r="H27" s="3" t="s">
        <v>253</v>
      </c>
      <c r="I27" s="3">
        <v>949.9</v>
      </c>
      <c r="J27" s="3">
        <v>985.6</v>
      </c>
      <c r="K27" s="3">
        <v>799.3</v>
      </c>
      <c r="L27" s="3">
        <v>844</v>
      </c>
      <c r="M27" s="3">
        <v>405</v>
      </c>
    </row>
    <row r="28" spans="3:13" x14ac:dyDescent="0.2">
      <c r="C28" s="3" t="s">
        <v>254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255</v>
      </c>
      <c r="D29" s="3">
        <v>-185.846</v>
      </c>
      <c r="E29" s="3">
        <v>-225.024</v>
      </c>
      <c r="F29" s="3">
        <v>-237</v>
      </c>
      <c r="G29" s="3">
        <v>-269.5</v>
      </c>
      <c r="H29" s="3">
        <v>-309.2</v>
      </c>
      <c r="I29" s="3">
        <v>-97.4</v>
      </c>
      <c r="J29" s="3">
        <v>-230.3</v>
      </c>
      <c r="K29" s="3">
        <v>-216.5</v>
      </c>
      <c r="L29" s="3">
        <v>-218</v>
      </c>
      <c r="M29" s="3">
        <v>-131</v>
      </c>
    </row>
    <row r="30" spans="3:13" x14ac:dyDescent="0.2">
      <c r="C30" s="3" t="s">
        <v>256</v>
      </c>
      <c r="D30" s="3">
        <v>481.92099999999999</v>
      </c>
      <c r="E30" s="3">
        <v>533.96600000000001</v>
      </c>
      <c r="F30" s="3">
        <v>612.9</v>
      </c>
      <c r="G30" s="3">
        <v>601.4</v>
      </c>
      <c r="H30" s="3">
        <v>731.1</v>
      </c>
      <c r="I30" s="3">
        <v>852.5</v>
      </c>
      <c r="J30" s="3">
        <v>755.3</v>
      </c>
      <c r="K30" s="3">
        <v>582.79999999999995</v>
      </c>
      <c r="L30" s="3">
        <v>626</v>
      </c>
      <c r="M30" s="3">
        <v>274</v>
      </c>
    </row>
    <row r="32" spans="3:13" x14ac:dyDescent="0.2">
      <c r="C32" s="3" t="s">
        <v>257</v>
      </c>
      <c r="D32" s="3" t="s">
        <v>3</v>
      </c>
      <c r="E32" s="3">
        <v>-0.86899999999999999</v>
      </c>
      <c r="F32" s="3">
        <v>-5.3</v>
      </c>
      <c r="G32" s="3">
        <v>-0.3</v>
      </c>
      <c r="H32" s="3">
        <v>-3.3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258</v>
      </c>
      <c r="D33" s="3">
        <v>481.92099999999999</v>
      </c>
      <c r="E33" s="3">
        <v>533.09699999999998</v>
      </c>
      <c r="F33" s="3">
        <v>607.6</v>
      </c>
      <c r="G33" s="3">
        <v>601.1</v>
      </c>
      <c r="H33" s="3">
        <v>727.8</v>
      </c>
      <c r="I33" s="3">
        <v>852.5</v>
      </c>
      <c r="J33" s="3">
        <v>755.3</v>
      </c>
      <c r="K33" s="3">
        <v>582.79999999999995</v>
      </c>
      <c r="L33" s="3">
        <v>626</v>
      </c>
      <c r="M33" s="3">
        <v>274</v>
      </c>
    </row>
    <row r="35" spans="3:13" x14ac:dyDescent="0.2">
      <c r="C35" s="3" t="s">
        <v>259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260</v>
      </c>
      <c r="D36" s="3">
        <v>481.92099999999999</v>
      </c>
      <c r="E36" s="3">
        <v>533.09699999999998</v>
      </c>
      <c r="F36" s="3">
        <v>607.6</v>
      </c>
      <c r="G36" s="3">
        <v>601.1</v>
      </c>
      <c r="H36" s="3">
        <v>727.8</v>
      </c>
      <c r="I36" s="3">
        <v>852.5</v>
      </c>
      <c r="J36" s="3">
        <v>755.3</v>
      </c>
      <c r="K36" s="3">
        <v>582.79999999999995</v>
      </c>
      <c r="L36" s="3">
        <v>626</v>
      </c>
      <c r="M36" s="3">
        <v>274</v>
      </c>
    </row>
    <row r="38" spans="3:13" x14ac:dyDescent="0.2">
      <c r="C38" s="3" t="s">
        <v>261</v>
      </c>
      <c r="D38" s="3">
        <v>1.22</v>
      </c>
      <c r="E38" s="3">
        <v>1.37</v>
      </c>
      <c r="F38" s="3">
        <v>1.55</v>
      </c>
      <c r="G38" s="3">
        <v>1.53</v>
      </c>
      <c r="H38" s="3">
        <v>1.86</v>
      </c>
      <c r="I38" s="3">
        <v>2.21</v>
      </c>
      <c r="J38" s="3">
        <v>1.94</v>
      </c>
      <c r="K38" s="3">
        <v>1.46</v>
      </c>
      <c r="L38" s="3">
        <v>1.53</v>
      </c>
      <c r="M38" s="3">
        <v>0.66</v>
      </c>
    </row>
    <row r="39" spans="3:13" x14ac:dyDescent="0.2">
      <c r="C39" s="3" t="s">
        <v>262</v>
      </c>
      <c r="D39" s="3">
        <v>1.21</v>
      </c>
      <c r="E39" s="3">
        <v>1.35</v>
      </c>
      <c r="F39" s="3">
        <v>1.53</v>
      </c>
      <c r="G39" s="3">
        <v>1.51</v>
      </c>
      <c r="H39" s="3">
        <v>1.84</v>
      </c>
      <c r="I39" s="3">
        <v>2.1800000000000002</v>
      </c>
      <c r="J39" s="3">
        <v>1.93</v>
      </c>
      <c r="K39" s="3">
        <v>1.45</v>
      </c>
      <c r="L39" s="3">
        <v>1.52</v>
      </c>
      <c r="M39" s="3">
        <v>0.66</v>
      </c>
    </row>
    <row r="40" spans="3:13" x14ac:dyDescent="0.2">
      <c r="C40" s="3" t="s">
        <v>263</v>
      </c>
      <c r="D40" s="3">
        <v>395.17899999999997</v>
      </c>
      <c r="E40" s="3">
        <v>390.24599999999998</v>
      </c>
      <c r="F40" s="3">
        <v>391.101</v>
      </c>
      <c r="G40" s="3">
        <v>392.57900000000001</v>
      </c>
      <c r="H40" s="3">
        <v>390.97199999999998</v>
      </c>
      <c r="I40" s="3">
        <v>386.56099999999998</v>
      </c>
      <c r="J40" s="3">
        <v>388.55399999999997</v>
      </c>
      <c r="K40" s="3">
        <v>400.32799999999997</v>
      </c>
      <c r="L40" s="3">
        <v>409.85500000000002</v>
      </c>
      <c r="M40" s="3">
        <v>414.137</v>
      </c>
    </row>
    <row r="41" spans="3:13" x14ac:dyDescent="0.2">
      <c r="C41" s="3" t="s">
        <v>264</v>
      </c>
      <c r="D41" s="3">
        <v>400.642</v>
      </c>
      <c r="E41" s="3">
        <v>395.34899999999999</v>
      </c>
      <c r="F41" s="3">
        <v>397.26100000000002</v>
      </c>
      <c r="G41" s="3">
        <v>397.77199999999999</v>
      </c>
      <c r="H41" s="3">
        <v>396.02600000000001</v>
      </c>
      <c r="I41" s="3">
        <v>391.17200000000003</v>
      </c>
      <c r="J41" s="3">
        <v>391.25099999999998</v>
      </c>
      <c r="K41" s="3">
        <v>402.45</v>
      </c>
      <c r="L41" s="3">
        <v>411.38499999999999</v>
      </c>
      <c r="M41" s="3">
        <v>414.82799999999997</v>
      </c>
    </row>
    <row r="43" spans="3:13" x14ac:dyDescent="0.2">
      <c r="C43" s="3" t="s">
        <v>265</v>
      </c>
      <c r="D43" s="3">
        <v>860.77200000000005</v>
      </c>
      <c r="E43" s="3" t="s">
        <v>225</v>
      </c>
      <c r="F43" s="3" t="s">
        <v>226</v>
      </c>
      <c r="G43" s="3" t="s">
        <v>227</v>
      </c>
      <c r="H43" s="3" t="s">
        <v>266</v>
      </c>
      <c r="I43" s="3" t="s">
        <v>267</v>
      </c>
      <c r="J43" s="3" t="s">
        <v>268</v>
      </c>
      <c r="K43" s="3" t="s">
        <v>269</v>
      </c>
      <c r="L43" s="3" t="s">
        <v>270</v>
      </c>
      <c r="M43" s="3" t="s">
        <v>271</v>
      </c>
    </row>
    <row r="44" spans="3:13" x14ac:dyDescent="0.2">
      <c r="C44" s="3" t="s">
        <v>272</v>
      </c>
      <c r="D44" s="3">
        <v>744.14300000000003</v>
      </c>
      <c r="E44" s="3">
        <v>873.73800000000006</v>
      </c>
      <c r="F44" s="3">
        <v>890.8</v>
      </c>
      <c r="G44" s="3">
        <v>975.5</v>
      </c>
      <c r="H44" s="3" t="s">
        <v>273</v>
      </c>
      <c r="I44" s="3" t="s">
        <v>274</v>
      </c>
      <c r="J44" s="3">
        <v>908.3</v>
      </c>
      <c r="K44" s="3" t="s">
        <v>275</v>
      </c>
      <c r="L44" s="3">
        <v>964</v>
      </c>
      <c r="M44" s="3">
        <v>597</v>
      </c>
    </row>
    <row r="46" spans="3:13" x14ac:dyDescent="0.2">
      <c r="C46" s="3" t="s">
        <v>276</v>
      </c>
      <c r="D46" s="3" t="s">
        <v>192</v>
      </c>
      <c r="E46" s="3" t="s">
        <v>193</v>
      </c>
      <c r="F46" s="3" t="s">
        <v>194</v>
      </c>
      <c r="G46" s="3" t="s">
        <v>195</v>
      </c>
      <c r="H46" s="3" t="s">
        <v>196</v>
      </c>
      <c r="I46" s="3" t="s">
        <v>197</v>
      </c>
      <c r="J46" s="3" t="s">
        <v>198</v>
      </c>
      <c r="K46" s="3" t="s">
        <v>199</v>
      </c>
      <c r="L46" s="3" t="s">
        <v>200</v>
      </c>
      <c r="M46" s="3" t="s">
        <v>201</v>
      </c>
    </row>
    <row r="47" spans="3:13" x14ac:dyDescent="0.2">
      <c r="C47" s="3" t="s">
        <v>277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278</v>
      </c>
      <c r="D48" s="3">
        <v>744.14300000000003</v>
      </c>
      <c r="E48" s="3">
        <v>873.73800000000006</v>
      </c>
      <c r="F48" s="3">
        <v>890.8</v>
      </c>
      <c r="G48" s="3">
        <v>975.5</v>
      </c>
      <c r="H48" s="3" t="s">
        <v>273</v>
      </c>
      <c r="I48" s="3" t="s">
        <v>274</v>
      </c>
      <c r="J48" s="3">
        <v>908.3</v>
      </c>
      <c r="K48" s="3" t="s">
        <v>275</v>
      </c>
      <c r="L48" s="3">
        <v>964</v>
      </c>
      <c r="M48" s="3">
        <v>597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8EE3-710F-4DDD-9C7F-06633455E345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279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258</v>
      </c>
      <c r="D12" s="3">
        <v>481.92099999999999</v>
      </c>
      <c r="E12" s="3">
        <v>533.09699999999998</v>
      </c>
      <c r="F12" s="3">
        <v>607.6</v>
      </c>
      <c r="G12" s="3">
        <v>601.1</v>
      </c>
      <c r="H12" s="3">
        <v>727.8</v>
      </c>
      <c r="I12" s="3">
        <v>852.5</v>
      </c>
      <c r="J12" s="3">
        <v>755.3</v>
      </c>
      <c r="K12" s="3">
        <v>582.79999999999995</v>
      </c>
      <c r="L12" s="3">
        <v>626</v>
      </c>
      <c r="M12" s="3">
        <v>274</v>
      </c>
    </row>
    <row r="13" spans="3:13" x14ac:dyDescent="0.2">
      <c r="C13" s="3" t="s">
        <v>280</v>
      </c>
      <c r="D13" s="3">
        <v>116.629</v>
      </c>
      <c r="E13" s="3">
        <v>146.607</v>
      </c>
      <c r="F13" s="3">
        <v>170.9</v>
      </c>
      <c r="G13" s="3">
        <v>198.6</v>
      </c>
      <c r="H13" s="3">
        <v>206.1</v>
      </c>
      <c r="I13" s="3">
        <v>219.8</v>
      </c>
      <c r="J13" s="3">
        <v>286</v>
      </c>
      <c r="K13" s="3">
        <v>440.1</v>
      </c>
      <c r="L13" s="3">
        <v>478</v>
      </c>
      <c r="M13" s="3">
        <v>506</v>
      </c>
    </row>
    <row r="14" spans="3:13" x14ac:dyDescent="0.2">
      <c r="C14" s="3" t="s">
        <v>281</v>
      </c>
      <c r="D14" s="3" t="s">
        <v>3</v>
      </c>
      <c r="E14" s="3" t="s">
        <v>3</v>
      </c>
      <c r="F14" s="3" t="s">
        <v>3</v>
      </c>
      <c r="G14" s="3" t="s">
        <v>3</v>
      </c>
      <c r="H14" s="3">
        <v>1.2</v>
      </c>
      <c r="I14" s="3">
        <v>6.5</v>
      </c>
      <c r="J14" s="3">
        <v>27</v>
      </c>
      <c r="K14" s="3">
        <v>27.1</v>
      </c>
      <c r="L14" s="3">
        <v>37</v>
      </c>
      <c r="M14" s="3">
        <v>54</v>
      </c>
    </row>
    <row r="15" spans="3:13" x14ac:dyDescent="0.2">
      <c r="C15" s="3" t="s">
        <v>282</v>
      </c>
      <c r="D15" s="3">
        <v>17.536999999999999</v>
      </c>
      <c r="E15" s="3">
        <v>22.084</v>
      </c>
      <c r="F15" s="3">
        <v>32.6</v>
      </c>
      <c r="G15" s="3">
        <v>27.8</v>
      </c>
      <c r="H15" s="3">
        <v>34.799999999999997</v>
      </c>
      <c r="I15" s="3">
        <v>37.6</v>
      </c>
      <c r="J15" s="3">
        <v>41</v>
      </c>
      <c r="K15" s="3">
        <v>37.4</v>
      </c>
      <c r="L15" s="3">
        <v>43</v>
      </c>
      <c r="M15" s="3">
        <v>40</v>
      </c>
    </row>
    <row r="16" spans="3:13" x14ac:dyDescent="0.2">
      <c r="C16" s="3" t="s">
        <v>283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284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285</v>
      </c>
      <c r="D18" s="3">
        <v>-4.4249999999999998</v>
      </c>
      <c r="E18" s="3">
        <v>-129.363</v>
      </c>
      <c r="F18" s="3">
        <v>-14.5</v>
      </c>
      <c r="G18" s="3">
        <v>-45.8</v>
      </c>
      <c r="H18" s="3">
        <v>2.4</v>
      </c>
      <c r="I18" s="3">
        <v>-115.2</v>
      </c>
      <c r="J18" s="3">
        <v>-83.2</v>
      </c>
      <c r="K18" s="3">
        <v>-106.7</v>
      </c>
      <c r="L18" s="3">
        <v>-233</v>
      </c>
      <c r="M18" s="3">
        <v>-252</v>
      </c>
    </row>
    <row r="19" spans="3:13" x14ac:dyDescent="0.2">
      <c r="C19" s="3" t="s">
        <v>286</v>
      </c>
      <c r="D19" s="3">
        <v>34.130000000000003</v>
      </c>
      <c r="E19" s="3">
        <v>83.885000000000005</v>
      </c>
      <c r="F19" s="3">
        <v>-26.8</v>
      </c>
      <c r="G19" s="3">
        <v>68.099999999999994</v>
      </c>
      <c r="H19" s="3">
        <v>101.3</v>
      </c>
      <c r="I19" s="3">
        <v>-192.1</v>
      </c>
      <c r="J19" s="3">
        <v>-141.6</v>
      </c>
      <c r="K19" s="3">
        <v>56.2</v>
      </c>
      <c r="L19" s="3">
        <v>127</v>
      </c>
      <c r="M19" s="3">
        <v>71</v>
      </c>
    </row>
    <row r="20" spans="3:13" x14ac:dyDescent="0.2">
      <c r="C20" s="3" t="s">
        <v>287</v>
      </c>
      <c r="D20" s="3">
        <v>645.79200000000003</v>
      </c>
      <c r="E20" s="3">
        <v>656.31</v>
      </c>
      <c r="F20" s="3">
        <v>769.8</v>
      </c>
      <c r="G20" s="3">
        <v>849.8</v>
      </c>
      <c r="H20" s="3" t="s">
        <v>288</v>
      </c>
      <c r="I20" s="3">
        <v>809.1</v>
      </c>
      <c r="J20" s="3">
        <v>884.5</v>
      </c>
      <c r="K20" s="3" t="s">
        <v>289</v>
      </c>
      <c r="L20" s="3" t="s">
        <v>290</v>
      </c>
      <c r="M20" s="3">
        <v>693</v>
      </c>
    </row>
    <row r="22" spans="3:13" x14ac:dyDescent="0.2">
      <c r="C22" s="3" t="s">
        <v>291</v>
      </c>
      <c r="D22" s="3">
        <v>-178.23699999999999</v>
      </c>
      <c r="E22" s="3">
        <v>-223.624</v>
      </c>
      <c r="F22" s="3">
        <v>-186.9</v>
      </c>
      <c r="G22" s="3">
        <v>-183.5</v>
      </c>
      <c r="H22" s="3">
        <v>-236.7</v>
      </c>
      <c r="I22" s="3">
        <v>-277.8</v>
      </c>
      <c r="J22" s="3">
        <v>-370.5</v>
      </c>
      <c r="K22" s="3">
        <v>-509.9</v>
      </c>
      <c r="L22" s="3">
        <v>-380</v>
      </c>
      <c r="M22" s="3">
        <v>-453</v>
      </c>
    </row>
    <row r="23" spans="3:13" x14ac:dyDescent="0.2">
      <c r="C23" s="3" t="s">
        <v>292</v>
      </c>
      <c r="D23" s="3" t="s">
        <v>293</v>
      </c>
      <c r="E23" s="3">
        <v>-449.57799999999997</v>
      </c>
      <c r="F23" s="3">
        <v>-65</v>
      </c>
      <c r="G23" s="3">
        <v>-214.9</v>
      </c>
      <c r="H23" s="3" t="s">
        <v>3</v>
      </c>
      <c r="I23" s="3">
        <v>-385.1</v>
      </c>
      <c r="J23" s="3" t="s">
        <v>294</v>
      </c>
      <c r="K23" s="3" t="s">
        <v>295</v>
      </c>
      <c r="L23" s="3" t="s">
        <v>3</v>
      </c>
      <c r="M23" s="3">
        <v>-371</v>
      </c>
    </row>
    <row r="24" spans="3:13" x14ac:dyDescent="0.2">
      <c r="C24" s="3" t="s">
        <v>296</v>
      </c>
      <c r="D24" s="3">
        <v>-12.818</v>
      </c>
      <c r="E24" s="3">
        <v>1.056</v>
      </c>
      <c r="F24" s="3">
        <v>85.5</v>
      </c>
      <c r="G24" s="3">
        <v>-45.7</v>
      </c>
      <c r="H24" s="3">
        <v>-81.099999999999994</v>
      </c>
      <c r="I24" s="3">
        <v>-60</v>
      </c>
      <c r="J24" s="3">
        <v>335.6</v>
      </c>
      <c r="K24" s="3">
        <v>-55.4</v>
      </c>
      <c r="L24" s="3">
        <v>-7</v>
      </c>
      <c r="M24" s="3">
        <v>25</v>
      </c>
    </row>
    <row r="25" spans="3:13" x14ac:dyDescent="0.2">
      <c r="C25" s="3" t="s">
        <v>297</v>
      </c>
      <c r="D25" s="3" t="s">
        <v>298</v>
      </c>
      <c r="E25" s="3">
        <v>-672.14599999999996</v>
      </c>
      <c r="F25" s="3">
        <v>-166.4</v>
      </c>
      <c r="G25" s="3">
        <v>-444.1</v>
      </c>
      <c r="H25" s="3">
        <v>-317.8</v>
      </c>
      <c r="I25" s="3">
        <v>-722.9</v>
      </c>
      <c r="J25" s="3" t="s">
        <v>299</v>
      </c>
      <c r="K25" s="3" t="s">
        <v>300</v>
      </c>
      <c r="L25" s="3">
        <v>-387</v>
      </c>
      <c r="M25" s="3">
        <v>-799</v>
      </c>
    </row>
    <row r="27" spans="3:13" x14ac:dyDescent="0.2">
      <c r="C27" s="3" t="s">
        <v>301</v>
      </c>
      <c r="D27" s="3">
        <v>-161.65100000000001</v>
      </c>
      <c r="E27" s="3">
        <v>-175.321</v>
      </c>
      <c r="F27" s="3">
        <v>-197.7</v>
      </c>
      <c r="G27" s="3">
        <v>-210</v>
      </c>
      <c r="H27" s="3">
        <v>-228.3</v>
      </c>
      <c r="I27" s="3">
        <v>-243.5</v>
      </c>
      <c r="J27" s="3">
        <v>-254.6</v>
      </c>
      <c r="K27" s="3">
        <v>-269.7</v>
      </c>
      <c r="L27" s="3">
        <v>-205</v>
      </c>
      <c r="M27" s="3">
        <v>-209</v>
      </c>
    </row>
    <row r="28" spans="3:13" x14ac:dyDescent="0.2">
      <c r="C28" s="3" t="s">
        <v>302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303</v>
      </c>
      <c r="D29" s="3" t="s">
        <v>304</v>
      </c>
      <c r="E29" s="3">
        <v>390</v>
      </c>
      <c r="F29" s="3">
        <v>410</v>
      </c>
      <c r="G29" s="3">
        <v>134.69999999999999</v>
      </c>
      <c r="H29" s="3">
        <v>600</v>
      </c>
      <c r="I29" s="3">
        <v>300</v>
      </c>
      <c r="J29" s="3" t="s">
        <v>305</v>
      </c>
      <c r="K29" s="3" t="s">
        <v>306</v>
      </c>
      <c r="L29" s="3" t="s">
        <v>307</v>
      </c>
      <c r="M29" s="3">
        <v>306</v>
      </c>
    </row>
    <row r="30" spans="3:13" x14ac:dyDescent="0.2">
      <c r="C30" s="3" t="s">
        <v>308</v>
      </c>
      <c r="D30" s="3">
        <v>-38.1</v>
      </c>
      <c r="E30" s="3">
        <v>-175.04499999999999</v>
      </c>
      <c r="F30" s="3">
        <v>-640</v>
      </c>
      <c r="G30" s="3">
        <v>-255.9</v>
      </c>
      <c r="H30" s="3">
        <v>-552.20000000000005</v>
      </c>
      <c r="I30" s="3">
        <v>-402.2</v>
      </c>
      <c r="J30" s="3">
        <v>-787.7</v>
      </c>
      <c r="K30" s="3" t="s">
        <v>309</v>
      </c>
      <c r="L30" s="3" t="s">
        <v>310</v>
      </c>
      <c r="M30" s="3">
        <v>-567</v>
      </c>
    </row>
    <row r="31" spans="3:13" x14ac:dyDescent="0.2">
      <c r="C31" s="3" t="s">
        <v>311</v>
      </c>
      <c r="D31" s="3">
        <v>-190.404</v>
      </c>
      <c r="E31" s="3">
        <v>-154.37100000000001</v>
      </c>
      <c r="F31" s="3">
        <v>-48.8</v>
      </c>
      <c r="G31" s="3">
        <v>-91.8</v>
      </c>
      <c r="H31" s="3">
        <v>-404.1</v>
      </c>
      <c r="I31" s="3">
        <v>-29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312</v>
      </c>
      <c r="D32" s="3">
        <v>60.351999999999997</v>
      </c>
      <c r="E32" s="3">
        <v>119.67100000000001</v>
      </c>
      <c r="F32" s="3">
        <v>-96.4</v>
      </c>
      <c r="G32" s="3">
        <v>84.4</v>
      </c>
      <c r="H32" s="3">
        <v>-95.2</v>
      </c>
      <c r="I32" s="3">
        <v>170.6</v>
      </c>
      <c r="J32" s="3">
        <v>14.8</v>
      </c>
      <c r="K32" s="3" t="s">
        <v>313</v>
      </c>
      <c r="L32" s="3">
        <v>-411</v>
      </c>
      <c r="M32" s="3">
        <v>398</v>
      </c>
    </row>
    <row r="33" spans="3:13" x14ac:dyDescent="0.2">
      <c r="C33" s="3" t="s">
        <v>314</v>
      </c>
      <c r="D33" s="3">
        <v>868.76199999999994</v>
      </c>
      <c r="E33" s="3">
        <v>4.9340000000000002</v>
      </c>
      <c r="F33" s="3">
        <v>-572.9</v>
      </c>
      <c r="G33" s="3">
        <v>-338.6</v>
      </c>
      <c r="H33" s="3">
        <v>-679.8</v>
      </c>
      <c r="I33" s="3">
        <v>-204.1</v>
      </c>
      <c r="J33" s="3">
        <v>606.1</v>
      </c>
      <c r="K33" s="3" t="s">
        <v>315</v>
      </c>
      <c r="L33" s="3">
        <v>-705</v>
      </c>
      <c r="M33" s="3">
        <v>-72</v>
      </c>
    </row>
    <row r="35" spans="3:13" x14ac:dyDescent="0.2">
      <c r="C35" s="3" t="s">
        <v>316</v>
      </c>
      <c r="D35" s="3">
        <v>144.137</v>
      </c>
      <c r="E35" s="3">
        <v>43.177</v>
      </c>
      <c r="F35" s="3">
        <v>39.345999999999997</v>
      </c>
      <c r="G35" s="3">
        <v>72.599999999999994</v>
      </c>
      <c r="H35" s="3">
        <v>164.3</v>
      </c>
      <c r="I35" s="3">
        <v>250.5</v>
      </c>
      <c r="J35" s="3">
        <v>122.2</v>
      </c>
      <c r="K35" s="3">
        <v>112.7</v>
      </c>
      <c r="L35" s="3">
        <v>319.39999999999998</v>
      </c>
      <c r="M35" s="3">
        <v>309</v>
      </c>
    </row>
    <row r="36" spans="3:13" x14ac:dyDescent="0.2">
      <c r="C36" s="3" t="s">
        <v>317</v>
      </c>
      <c r="D36" s="3">
        <v>9.4860000000000007</v>
      </c>
      <c r="E36" s="3">
        <v>7.0709999999999997</v>
      </c>
      <c r="F36" s="3">
        <v>2.7</v>
      </c>
      <c r="G36" s="3">
        <v>24.6</v>
      </c>
      <c r="H36" s="3">
        <v>10.199999999999999</v>
      </c>
      <c r="I36" s="3">
        <v>-10.4</v>
      </c>
      <c r="J36" s="3">
        <v>-9.3000000000000007</v>
      </c>
      <c r="K36" s="3">
        <v>-4.5</v>
      </c>
      <c r="L36" s="3">
        <v>-12</v>
      </c>
      <c r="M36" s="3">
        <v>-5</v>
      </c>
    </row>
    <row r="37" spans="3:13" x14ac:dyDescent="0.2">
      <c r="C37" s="3" t="s">
        <v>318</v>
      </c>
      <c r="D37" s="3">
        <v>-110.446</v>
      </c>
      <c r="E37" s="3">
        <v>-10.901999999999999</v>
      </c>
      <c r="F37" s="3">
        <v>30.553999999999998</v>
      </c>
      <c r="G37" s="3">
        <v>67.099999999999994</v>
      </c>
      <c r="H37" s="3">
        <v>76</v>
      </c>
      <c r="I37" s="3">
        <v>-117.9</v>
      </c>
      <c r="J37" s="3">
        <v>-0.2</v>
      </c>
      <c r="K37" s="3">
        <v>211.2</v>
      </c>
      <c r="L37" s="3">
        <v>1.6</v>
      </c>
      <c r="M37" s="3">
        <v>-139</v>
      </c>
    </row>
    <row r="38" spans="3:13" x14ac:dyDescent="0.2">
      <c r="C38" s="3" t="s">
        <v>319</v>
      </c>
      <c r="D38" s="3">
        <v>43.177</v>
      </c>
      <c r="E38" s="3">
        <v>39.345999999999997</v>
      </c>
      <c r="F38" s="3">
        <v>72.599999999999994</v>
      </c>
      <c r="G38" s="3">
        <v>164.3</v>
      </c>
      <c r="H38" s="3">
        <v>250.5</v>
      </c>
      <c r="I38" s="3">
        <v>122.2</v>
      </c>
      <c r="J38" s="3">
        <v>112.7</v>
      </c>
      <c r="K38" s="3">
        <v>319.39999999999998</v>
      </c>
      <c r="L38" s="3">
        <v>309</v>
      </c>
      <c r="M38" s="3">
        <v>165</v>
      </c>
    </row>
    <row r="40" spans="3:13" x14ac:dyDescent="0.2">
      <c r="C40" s="3" t="s">
        <v>320</v>
      </c>
      <c r="D40" s="3">
        <v>467.55500000000001</v>
      </c>
      <c r="E40" s="3">
        <v>432.68599999999998</v>
      </c>
      <c r="F40" s="3">
        <v>582.9</v>
      </c>
      <c r="G40" s="3">
        <v>666.3</v>
      </c>
      <c r="H40" s="3">
        <v>836.9</v>
      </c>
      <c r="I40" s="3">
        <v>531.29999999999995</v>
      </c>
      <c r="J40" s="3">
        <v>514</v>
      </c>
      <c r="K40" s="3">
        <v>527</v>
      </c>
      <c r="L40" s="3">
        <v>698</v>
      </c>
      <c r="M40" s="3">
        <v>240</v>
      </c>
    </row>
    <row r="41" spans="3:13" x14ac:dyDescent="0.2">
      <c r="C41" s="3" t="s">
        <v>321</v>
      </c>
      <c r="D41" s="3">
        <v>34.953000000000003</v>
      </c>
      <c r="E41" s="3">
        <v>65.837000000000003</v>
      </c>
      <c r="F41" s="3">
        <v>61</v>
      </c>
      <c r="G41" s="3">
        <v>63.5</v>
      </c>
      <c r="H41" s="3">
        <v>42.8</v>
      </c>
      <c r="I41" s="3">
        <v>47.4</v>
      </c>
      <c r="J41" s="3">
        <v>83.1</v>
      </c>
      <c r="K41" s="3">
        <v>139</v>
      </c>
      <c r="L41" s="3">
        <v>112</v>
      </c>
      <c r="M41" s="3">
        <v>117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1F87-5AE1-4E25-8740-733F60FF975F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322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323</v>
      </c>
      <c r="D12" s="3">
        <v>25.79</v>
      </c>
      <c r="E12" s="3">
        <v>27.84</v>
      </c>
      <c r="F12" s="3">
        <v>34.81</v>
      </c>
      <c r="G12" s="3">
        <v>41.64</v>
      </c>
      <c r="H12" s="3">
        <v>45.89</v>
      </c>
      <c r="I12" s="3">
        <v>41.35</v>
      </c>
      <c r="J12" s="3">
        <v>45.55</v>
      </c>
      <c r="K12" s="3">
        <v>33.840000000000003</v>
      </c>
      <c r="L12" s="3">
        <v>37.79</v>
      </c>
      <c r="M12" s="3">
        <v>29.61</v>
      </c>
    </row>
    <row r="13" spans="3:13" ht="12.75" x14ac:dyDescent="0.2">
      <c r="C13" s="3" t="s">
        <v>324</v>
      </c>
      <c r="D13" s="3" t="s">
        <v>325</v>
      </c>
      <c r="E13" s="3" t="s">
        <v>326</v>
      </c>
      <c r="F13" s="3" t="s">
        <v>327</v>
      </c>
      <c r="G13" s="3" t="s">
        <v>328</v>
      </c>
      <c r="H13" s="3" t="s">
        <v>329</v>
      </c>
      <c r="I13" s="3" t="s">
        <v>330</v>
      </c>
      <c r="J13" s="3" t="s">
        <v>331</v>
      </c>
      <c r="K13" s="3" t="s">
        <v>332</v>
      </c>
      <c r="L13" s="3" t="s">
        <v>333</v>
      </c>
      <c r="M13" s="3" t="s">
        <v>334</v>
      </c>
    </row>
    <row r="14" spans="3:13" ht="12.75" x14ac:dyDescent="0.2"/>
    <row r="15" spans="3:13" ht="12.75" x14ac:dyDescent="0.2">
      <c r="C15" s="3" t="s">
        <v>335</v>
      </c>
      <c r="D15" s="3" t="s">
        <v>336</v>
      </c>
      <c r="E15" s="3" t="s">
        <v>337</v>
      </c>
      <c r="F15" s="3" t="s">
        <v>338</v>
      </c>
      <c r="G15" s="3" t="s">
        <v>339</v>
      </c>
      <c r="H15" s="3" t="s">
        <v>340</v>
      </c>
      <c r="I15" s="3" t="s">
        <v>341</v>
      </c>
      <c r="J15" s="3" t="s">
        <v>342</v>
      </c>
      <c r="K15" s="3" t="s">
        <v>343</v>
      </c>
      <c r="L15" s="3" t="s">
        <v>344</v>
      </c>
      <c r="M15" s="3" t="s">
        <v>345</v>
      </c>
    </row>
    <row r="16" spans="3:13" ht="12.75" x14ac:dyDescent="0.2">
      <c r="C16" s="3" t="s">
        <v>346</v>
      </c>
      <c r="D16" s="3" t="s">
        <v>336</v>
      </c>
      <c r="E16" s="3" t="s">
        <v>337</v>
      </c>
      <c r="F16" s="3" t="s">
        <v>338</v>
      </c>
      <c r="G16" s="3" t="s">
        <v>339</v>
      </c>
      <c r="H16" s="3" t="s">
        <v>340</v>
      </c>
      <c r="I16" s="3" t="s">
        <v>341</v>
      </c>
      <c r="J16" s="3" t="s">
        <v>342</v>
      </c>
      <c r="K16" s="3" t="s">
        <v>343</v>
      </c>
      <c r="L16" s="3" t="s">
        <v>344</v>
      </c>
      <c r="M16" s="3" t="s">
        <v>345</v>
      </c>
    </row>
    <row r="17" spans="3:13" ht="12.75" x14ac:dyDescent="0.2">
      <c r="C17" s="3" t="s">
        <v>347</v>
      </c>
      <c r="D17" s="3" t="s">
        <v>348</v>
      </c>
      <c r="E17" s="3" t="s">
        <v>349</v>
      </c>
      <c r="F17" s="3" t="s">
        <v>350</v>
      </c>
      <c r="G17" s="3" t="s">
        <v>351</v>
      </c>
      <c r="H17" s="3" t="s">
        <v>352</v>
      </c>
      <c r="I17" s="3" t="s">
        <v>353</v>
      </c>
      <c r="J17" s="3" t="s">
        <v>354</v>
      </c>
      <c r="K17" s="3" t="s">
        <v>355</v>
      </c>
      <c r="L17" s="3" t="s">
        <v>356</v>
      </c>
      <c r="M17" s="3" t="s">
        <v>357</v>
      </c>
    </row>
    <row r="18" spans="3:13" ht="12.75" x14ac:dyDescent="0.2">
      <c r="C18" s="3" t="s">
        <v>358</v>
      </c>
      <c r="D18" s="3" t="s">
        <v>359</v>
      </c>
      <c r="E18" s="3" t="s">
        <v>357</v>
      </c>
      <c r="F18" s="3" t="s">
        <v>360</v>
      </c>
      <c r="G18" s="3" t="s">
        <v>361</v>
      </c>
      <c r="H18" s="3" t="s">
        <v>362</v>
      </c>
      <c r="I18" s="3" t="s">
        <v>351</v>
      </c>
      <c r="J18" s="3" t="s">
        <v>363</v>
      </c>
      <c r="K18" s="3" t="s">
        <v>364</v>
      </c>
      <c r="L18" s="3" t="s">
        <v>365</v>
      </c>
      <c r="M18" s="3" t="s">
        <v>366</v>
      </c>
    </row>
    <row r="19" spans="3:13" ht="12.75" x14ac:dyDescent="0.2">
      <c r="C19" s="3" t="s">
        <v>367</v>
      </c>
      <c r="D19" s="3" t="s">
        <v>368</v>
      </c>
      <c r="E19" s="3" t="s">
        <v>360</v>
      </c>
      <c r="F19" s="3" t="s">
        <v>369</v>
      </c>
      <c r="G19" s="3" t="s">
        <v>370</v>
      </c>
      <c r="H19" s="3" t="s">
        <v>371</v>
      </c>
      <c r="I19" s="3" t="s">
        <v>372</v>
      </c>
      <c r="J19" s="3" t="s">
        <v>373</v>
      </c>
      <c r="K19" s="3" t="s">
        <v>374</v>
      </c>
      <c r="L19" s="3" t="s">
        <v>375</v>
      </c>
      <c r="M19" s="3" t="s">
        <v>376</v>
      </c>
    </row>
    <row r="20" spans="3:13" ht="12.75" x14ac:dyDescent="0.2">
      <c r="C20" s="3" t="s">
        <v>377</v>
      </c>
      <c r="D20" s="3" t="s">
        <v>378</v>
      </c>
      <c r="E20" s="3" t="s">
        <v>379</v>
      </c>
      <c r="F20" s="3" t="s">
        <v>380</v>
      </c>
      <c r="G20" s="3" t="s">
        <v>381</v>
      </c>
      <c r="H20" s="3" t="s">
        <v>382</v>
      </c>
      <c r="I20" s="3" t="s">
        <v>383</v>
      </c>
      <c r="J20" s="3" t="s">
        <v>384</v>
      </c>
      <c r="K20" s="3" t="s">
        <v>385</v>
      </c>
      <c r="L20" s="3" t="s">
        <v>386</v>
      </c>
      <c r="M20" s="3" t="s">
        <v>387</v>
      </c>
    </row>
    <row r="21" spans="3:13" ht="12.75" x14ac:dyDescent="0.2">
      <c r="C21" s="3" t="s">
        <v>388</v>
      </c>
      <c r="D21" s="3" t="s">
        <v>389</v>
      </c>
      <c r="E21" s="3" t="s">
        <v>390</v>
      </c>
      <c r="F21" s="3" t="s">
        <v>391</v>
      </c>
      <c r="G21" s="3" t="s">
        <v>390</v>
      </c>
      <c r="H21" s="3" t="s">
        <v>392</v>
      </c>
      <c r="I21" s="3" t="s">
        <v>393</v>
      </c>
      <c r="J21" s="3" t="s">
        <v>394</v>
      </c>
      <c r="K21" s="3" t="s">
        <v>395</v>
      </c>
      <c r="L21" s="3" t="s">
        <v>396</v>
      </c>
      <c r="M21" s="3" t="s">
        <v>397</v>
      </c>
    </row>
    <row r="22" spans="3:13" ht="12.75" x14ac:dyDescent="0.2">
      <c r="C22" s="3" t="s">
        <v>398</v>
      </c>
      <c r="D22" s="3" t="s">
        <v>397</v>
      </c>
      <c r="E22" s="3" t="s">
        <v>399</v>
      </c>
      <c r="F22" s="3" t="s">
        <v>397</v>
      </c>
      <c r="G22" s="3" t="s">
        <v>395</v>
      </c>
      <c r="H22" s="3" t="s">
        <v>395</v>
      </c>
      <c r="I22" s="3" t="s">
        <v>397</v>
      </c>
      <c r="J22" s="3" t="s">
        <v>397</v>
      </c>
      <c r="K22" s="3" t="s">
        <v>400</v>
      </c>
      <c r="L22" s="3" t="s">
        <v>401</v>
      </c>
      <c r="M22" s="3" t="s">
        <v>402</v>
      </c>
    </row>
    <row r="23" spans="3:13" ht="12.75" x14ac:dyDescent="0.2"/>
    <row r="24" spans="3:13" ht="12.75" x14ac:dyDescent="0.2">
      <c r="C24" s="3" t="s">
        <v>403</v>
      </c>
      <c r="D24" s="3" t="s">
        <v>404</v>
      </c>
      <c r="E24" s="3" t="s">
        <v>405</v>
      </c>
      <c r="F24" s="3" t="s">
        <v>406</v>
      </c>
      <c r="G24" s="3" t="s">
        <v>407</v>
      </c>
      <c r="H24" s="3" t="s">
        <v>408</v>
      </c>
      <c r="I24" s="3" t="s">
        <v>409</v>
      </c>
      <c r="J24" s="3" t="s">
        <v>376</v>
      </c>
      <c r="K24" s="3" t="s">
        <v>410</v>
      </c>
      <c r="L24" s="3" t="s">
        <v>411</v>
      </c>
      <c r="M24" s="3" t="s">
        <v>412</v>
      </c>
    </row>
    <row r="25" spans="3:13" ht="12.75" x14ac:dyDescent="0.2">
      <c r="C25" s="3" t="s">
        <v>413</v>
      </c>
      <c r="D25" s="3" t="s">
        <v>414</v>
      </c>
      <c r="E25" s="3" t="s">
        <v>415</v>
      </c>
      <c r="F25" s="3" t="s">
        <v>416</v>
      </c>
      <c r="G25" s="3" t="s">
        <v>417</v>
      </c>
      <c r="H25" s="3" t="s">
        <v>418</v>
      </c>
      <c r="I25" s="3" t="s">
        <v>419</v>
      </c>
      <c r="J25" s="3" t="s">
        <v>420</v>
      </c>
      <c r="K25" s="3" t="s">
        <v>421</v>
      </c>
      <c r="L25" s="3" t="s">
        <v>422</v>
      </c>
      <c r="M25" s="3" t="s">
        <v>423</v>
      </c>
    </row>
    <row r="26" spans="3:13" ht="12.75" x14ac:dyDescent="0.2">
      <c r="C26" s="3" t="s">
        <v>424</v>
      </c>
      <c r="D26" s="3" t="s">
        <v>425</v>
      </c>
      <c r="E26" s="3" t="s">
        <v>426</v>
      </c>
      <c r="F26" s="3" t="s">
        <v>427</v>
      </c>
      <c r="G26" s="3" t="s">
        <v>428</v>
      </c>
      <c r="H26" s="3" t="s">
        <v>429</v>
      </c>
      <c r="I26" s="3" t="s">
        <v>430</v>
      </c>
      <c r="J26" s="3" t="s">
        <v>431</v>
      </c>
      <c r="K26" s="3" t="s">
        <v>350</v>
      </c>
      <c r="L26" s="3" t="s">
        <v>355</v>
      </c>
      <c r="M26" s="3" t="s">
        <v>432</v>
      </c>
    </row>
    <row r="27" spans="3:13" ht="12.75" x14ac:dyDescent="0.2">
      <c r="C27" s="3" t="s">
        <v>433</v>
      </c>
      <c r="D27" s="3" t="s">
        <v>397</v>
      </c>
      <c r="E27" s="3" t="s">
        <v>400</v>
      </c>
      <c r="F27" s="3" t="s">
        <v>401</v>
      </c>
      <c r="G27" s="3" t="s">
        <v>397</v>
      </c>
      <c r="H27" s="3" t="s">
        <v>434</v>
      </c>
      <c r="I27" s="3" t="s">
        <v>399</v>
      </c>
      <c r="J27" s="3" t="s">
        <v>399</v>
      </c>
      <c r="K27" s="3" t="s">
        <v>435</v>
      </c>
      <c r="L27" s="3" t="s">
        <v>402</v>
      </c>
      <c r="M27" s="3" t="s">
        <v>436</v>
      </c>
    </row>
    <row r="28" spans="3:13" ht="12.75" x14ac:dyDescent="0.2"/>
    <row r="29" spans="3:13" ht="12.75" x14ac:dyDescent="0.2">
      <c r="C29" s="3" t="s">
        <v>437</v>
      </c>
      <c r="D29" s="3">
        <v>7.9</v>
      </c>
      <c r="E29" s="3">
        <v>7.4</v>
      </c>
      <c r="F29" s="3">
        <v>8.8000000000000007</v>
      </c>
      <c r="G29" s="3">
        <v>9.1999999999999993</v>
      </c>
      <c r="H29" s="3">
        <v>9.6999999999999993</v>
      </c>
      <c r="I29" s="3">
        <v>10</v>
      </c>
      <c r="J29" s="3">
        <v>8.6</v>
      </c>
      <c r="K29" s="3">
        <v>7.6</v>
      </c>
      <c r="L29" s="3">
        <v>8</v>
      </c>
      <c r="M29" s="3">
        <v>7.3</v>
      </c>
    </row>
    <row r="30" spans="3:13" ht="12.75" x14ac:dyDescent="0.2">
      <c r="C30" s="3" t="s">
        <v>438</v>
      </c>
      <c r="D30" s="3">
        <v>5</v>
      </c>
      <c r="E30" s="3">
        <v>6</v>
      </c>
      <c r="F30" s="3">
        <v>7</v>
      </c>
      <c r="G30" s="3">
        <v>6</v>
      </c>
      <c r="H30" s="3">
        <v>8</v>
      </c>
      <c r="I30" s="3">
        <v>5</v>
      </c>
      <c r="J30" s="3">
        <v>4</v>
      </c>
      <c r="K30" s="3">
        <v>5</v>
      </c>
      <c r="L30" s="3">
        <v>8</v>
      </c>
      <c r="M30" s="3">
        <v>6</v>
      </c>
    </row>
    <row r="31" spans="3:13" ht="12.75" x14ac:dyDescent="0.2">
      <c r="C31" s="3" t="s">
        <v>439</v>
      </c>
      <c r="D31" s="3" t="s">
        <v>3</v>
      </c>
      <c r="E31" s="3">
        <v>0.34499999999999997</v>
      </c>
      <c r="F31" s="3">
        <v>0.52</v>
      </c>
      <c r="G31" s="3">
        <v>0.54</v>
      </c>
      <c r="H31" s="3">
        <v>0.6</v>
      </c>
      <c r="I31" s="3">
        <v>0.64</v>
      </c>
      <c r="J31" s="3">
        <v>0.66</v>
      </c>
      <c r="K31" s="3">
        <v>0.68</v>
      </c>
      <c r="L31" s="3">
        <v>0.7</v>
      </c>
      <c r="M31" s="3">
        <v>0.72</v>
      </c>
    </row>
    <row r="32" spans="3:13" ht="12.75" x14ac:dyDescent="0.2">
      <c r="C32" s="3" t="s">
        <v>440</v>
      </c>
      <c r="D32" s="3" t="s">
        <v>3</v>
      </c>
      <c r="E32" s="3" t="s">
        <v>441</v>
      </c>
      <c r="F32" s="3" t="s">
        <v>442</v>
      </c>
      <c r="G32" s="3" t="s">
        <v>441</v>
      </c>
      <c r="H32" s="3" t="s">
        <v>441</v>
      </c>
      <c r="I32" s="3" t="s">
        <v>442</v>
      </c>
      <c r="J32" s="3" t="s">
        <v>207</v>
      </c>
      <c r="K32" s="3" t="s">
        <v>443</v>
      </c>
      <c r="L32" s="3" t="s">
        <v>444</v>
      </c>
      <c r="M32" s="3" t="s">
        <v>445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4E39-9BF0-4EAB-9D71-BD3F856B158C}">
  <dimension ref="A3:BJ22"/>
  <sheetViews>
    <sheetView showGridLines="0" tabSelected="1" topLeftCell="U1" workbookViewId="0">
      <selection activeCell="AI22" sqref="AI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446</v>
      </c>
      <c r="C3" s="9"/>
      <c r="D3" s="9"/>
      <c r="E3" s="9"/>
      <c r="F3" s="9"/>
      <c r="H3" s="9" t="s">
        <v>447</v>
      </c>
      <c r="I3" s="9"/>
      <c r="J3" s="9"/>
      <c r="K3" s="9"/>
      <c r="L3" s="9"/>
      <c r="N3" s="11" t="s">
        <v>448</v>
      </c>
      <c r="O3" s="11"/>
      <c r="P3" s="11"/>
      <c r="Q3" s="11"/>
      <c r="R3" s="11"/>
      <c r="S3" s="11"/>
      <c r="T3" s="11"/>
      <c r="V3" s="9" t="s">
        <v>449</v>
      </c>
      <c r="W3" s="9"/>
      <c r="X3" s="9"/>
      <c r="Y3" s="9"/>
      <c r="AA3" s="9" t="s">
        <v>450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451</v>
      </c>
      <c r="C4" s="15" t="s">
        <v>452</v>
      </c>
      <c r="D4" s="14" t="s">
        <v>453</v>
      </c>
      <c r="E4" s="15" t="s">
        <v>454</v>
      </c>
      <c r="F4" s="14" t="s">
        <v>455</v>
      </c>
      <c r="H4" s="16" t="s">
        <v>456</v>
      </c>
      <c r="I4" s="17" t="s">
        <v>457</v>
      </c>
      <c r="J4" s="16" t="s">
        <v>458</v>
      </c>
      <c r="K4" s="17" t="s">
        <v>459</v>
      </c>
      <c r="L4" s="16" t="s">
        <v>460</v>
      </c>
      <c r="N4" s="18" t="s">
        <v>461</v>
      </c>
      <c r="O4" s="19" t="s">
        <v>462</v>
      </c>
      <c r="P4" s="18" t="s">
        <v>463</v>
      </c>
      <c r="Q4" s="19" t="s">
        <v>464</v>
      </c>
      <c r="R4" s="18" t="s">
        <v>465</v>
      </c>
      <c r="S4" s="19" t="s">
        <v>466</v>
      </c>
      <c r="T4" s="18" t="s">
        <v>467</v>
      </c>
      <c r="V4" s="19" t="s">
        <v>468</v>
      </c>
      <c r="W4" s="18" t="s">
        <v>469</v>
      </c>
      <c r="X4" s="19" t="s">
        <v>470</v>
      </c>
      <c r="Y4" s="18" t="s">
        <v>471</v>
      </c>
      <c r="AA4" s="20" t="s">
        <v>265</v>
      </c>
      <c r="AB4" s="21" t="s">
        <v>347</v>
      </c>
      <c r="AC4" s="20" t="s">
        <v>358</v>
      </c>
      <c r="AD4" s="21" t="s">
        <v>377</v>
      </c>
      <c r="AE4" s="20" t="s">
        <v>388</v>
      </c>
      <c r="AF4" s="21" t="s">
        <v>398</v>
      </c>
      <c r="AG4" s="20" t="s">
        <v>403</v>
      </c>
      <c r="AH4" s="21" t="s">
        <v>413</v>
      </c>
      <c r="AI4" s="20" t="s">
        <v>439</v>
      </c>
      <c r="AJ4" s="22"/>
      <c r="AK4" s="21" t="s">
        <v>437</v>
      </c>
      <c r="AL4" s="20" t="s">
        <v>438</v>
      </c>
    </row>
    <row r="5" spans="1:62" ht="63" x14ac:dyDescent="0.2">
      <c r="A5" s="23" t="s">
        <v>472</v>
      </c>
      <c r="B5" s="18" t="s">
        <v>473</v>
      </c>
      <c r="C5" s="24" t="s">
        <v>474</v>
      </c>
      <c r="D5" s="25" t="s">
        <v>475</v>
      </c>
      <c r="E5" s="19" t="s">
        <v>476</v>
      </c>
      <c r="F5" s="18" t="s">
        <v>473</v>
      </c>
      <c r="H5" s="19" t="s">
        <v>477</v>
      </c>
      <c r="I5" s="18" t="s">
        <v>478</v>
      </c>
      <c r="J5" s="19" t="s">
        <v>479</v>
      </c>
      <c r="K5" s="18" t="s">
        <v>480</v>
      </c>
      <c r="L5" s="19" t="s">
        <v>481</v>
      </c>
      <c r="N5" s="18" t="s">
        <v>482</v>
      </c>
      <c r="O5" s="19" t="s">
        <v>483</v>
      </c>
      <c r="P5" s="18" t="s">
        <v>484</v>
      </c>
      <c r="Q5" s="19" t="s">
        <v>485</v>
      </c>
      <c r="R5" s="18" t="s">
        <v>486</v>
      </c>
      <c r="S5" s="19" t="s">
        <v>487</v>
      </c>
      <c r="T5" s="18" t="s">
        <v>488</v>
      </c>
      <c r="V5" s="19" t="s">
        <v>489</v>
      </c>
      <c r="W5" s="18" t="s">
        <v>490</v>
      </c>
      <c r="X5" s="19" t="s">
        <v>491</v>
      </c>
      <c r="Y5" s="18" t="s">
        <v>492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1.2330817260385425</v>
      </c>
      <c r="C7" s="31">
        <f>(sheet!D18-sheet!D15)/sheet!D35</f>
        <v>0.60522546421260559</v>
      </c>
      <c r="D7" s="31">
        <f>sheet!D12/sheet!D35</f>
        <v>3.5199205639438243E-2</v>
      </c>
      <c r="E7" s="31">
        <f>Sheet2!D20/sheet!D35</f>
        <v>0.52646931024165877</v>
      </c>
      <c r="F7" s="31">
        <f>sheet!D18/sheet!D35</f>
        <v>1.2330817260385425</v>
      </c>
      <c r="G7" s="29"/>
      <c r="H7" s="32">
        <f>Sheet1!D33/sheet!D51</f>
        <v>0.20901541936580745</v>
      </c>
      <c r="I7" s="32">
        <f>Sheet1!D33/Sheet1!D12</f>
        <v>6.6037589770004901E-2</v>
      </c>
      <c r="J7" s="32">
        <f>Sheet1!D12/sheet!D27</f>
        <v>1.4051179904652613</v>
      </c>
      <c r="K7" s="32">
        <f>Sheet1!D30/sheet!D27</f>
        <v>9.2790605432798573E-2</v>
      </c>
      <c r="L7" s="32">
        <f>Sheet1!D38</f>
        <v>1.22</v>
      </c>
      <c r="M7" s="29"/>
      <c r="N7" s="32">
        <f>sheet!D40/sheet!D27</f>
        <v>0.5560585639358907</v>
      </c>
      <c r="O7" s="32">
        <f>sheet!D51/sheet!D27</f>
        <v>0.44394143606410913</v>
      </c>
      <c r="P7" s="32">
        <f>sheet!D40/sheet!D51</f>
        <v>1.2525493652176025</v>
      </c>
      <c r="Q7" s="31">
        <f>Sheet1!D24/Sheet1!D26</f>
        <v>-23.728624914908103</v>
      </c>
      <c r="R7" s="31">
        <f>ABS(Sheet2!D20/(Sheet1!D26+Sheet2!D30))</f>
        <v>9.5701244813278006</v>
      </c>
      <c r="S7" s="31">
        <f>sheet!D40/Sheet1!D43</f>
        <v>3.3550905466255867</v>
      </c>
      <c r="T7" s="31">
        <f>Sheet2!D20/sheet!D40</f>
        <v>0.22361466609048303</v>
      </c>
      <c r="V7" s="31">
        <f>ABS(Sheet1!D15/sheet!D15)</f>
        <v>8.3579018850677382</v>
      </c>
      <c r="W7" s="31">
        <f>Sheet1!D12/sheet!D14</f>
        <v>11.684640054567026</v>
      </c>
      <c r="X7" s="31">
        <f>Sheet1!D12/sheet!D27</f>
        <v>1.4051179904652613</v>
      </c>
      <c r="Y7" s="31">
        <f>Sheet1!D12/(sheet!D18-sheet!D35)</f>
        <v>25.524474570580139</v>
      </c>
      <c r="AA7" s="17">
        <f>Sheet1!D43</f>
        <v>860.77200000000005</v>
      </c>
      <c r="AB7" s="17" t="str">
        <f>Sheet3!D17</f>
        <v>12.5x</v>
      </c>
      <c r="AC7" s="17" t="str">
        <f>Sheet3!D18</f>
        <v>14.3x</v>
      </c>
      <c r="AD7" s="17" t="str">
        <f>Sheet3!D20</f>
        <v>NA</v>
      </c>
      <c r="AE7" s="17" t="str">
        <f>Sheet3!D21</f>
        <v>3.7x</v>
      </c>
      <c r="AF7" s="17" t="str">
        <f>Sheet3!D22</f>
        <v>1.5x</v>
      </c>
      <c r="AG7" s="17" t="str">
        <f>Sheet3!D24</f>
        <v>26.8x</v>
      </c>
      <c r="AH7" s="17" t="str">
        <f>Sheet3!D25</f>
        <v>4.5x</v>
      </c>
      <c r="AI7" s="17" t="str">
        <f>Sheet3!D31</f>
        <v/>
      </c>
      <c r="AK7" s="17">
        <f>Sheet3!D29</f>
        <v>7.9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1.0989812729045489</v>
      </c>
      <c r="C8" s="34">
        <f>(sheet!E18-sheet!E15)/sheet!E35</f>
        <v>0.55800669412797221</v>
      </c>
      <c r="D8" s="34">
        <f>sheet!E12/sheet!E35</f>
        <v>2.280803248982374E-2</v>
      </c>
      <c r="E8" s="34">
        <f>Sheet2!E20/sheet!E35</f>
        <v>0.38044883351284042</v>
      </c>
      <c r="F8" s="34">
        <f>sheet!E18/sheet!E35</f>
        <v>1.0989812729045489</v>
      </c>
      <c r="G8" s="29"/>
      <c r="H8" s="35">
        <f>Sheet1!E33/sheet!E51</f>
        <v>0.18776574761549192</v>
      </c>
      <c r="I8" s="35">
        <f>Sheet1!E33/Sheet1!E12</f>
        <v>5.7738915739158139E-2</v>
      </c>
      <c r="J8" s="35">
        <f>Sheet1!E12/sheet!E27</f>
        <v>1.4524218753441147</v>
      </c>
      <c r="K8" s="35">
        <f>Sheet1!E30/sheet!E27</f>
        <v>8.3997966301771379E-2</v>
      </c>
      <c r="L8" s="35">
        <f>Sheet1!E38</f>
        <v>1.37</v>
      </c>
      <c r="M8" s="29"/>
      <c r="N8" s="35">
        <f>sheet!E40/sheet!E27</f>
        <v>0.55337293759277328</v>
      </c>
      <c r="O8" s="35">
        <f>sheet!E51/sheet!E27</f>
        <v>0.44662706240722666</v>
      </c>
      <c r="P8" s="35">
        <f>sheet!E40/sheet!E51</f>
        <v>1.2390044942870426</v>
      </c>
      <c r="Q8" s="34">
        <f>Sheet1!E24/Sheet1!E26</f>
        <v>-15.365016276780983</v>
      </c>
      <c r="R8" s="34">
        <f>ABS(Sheet2!E20/(Sheet1!E26+Sheet2!E30))</f>
        <v>2.8800558186070799</v>
      </c>
      <c r="S8" s="34">
        <f>sheet!E40/Sheet1!E43</f>
        <v>3.4475907658684073</v>
      </c>
      <c r="T8" s="34">
        <f>Sheet2!E20/sheet!E40</f>
        <v>0.18657191622329386</v>
      </c>
      <c r="U8" s="12"/>
      <c r="V8" s="34">
        <f>ABS(Sheet1!E15/sheet!E15)</f>
        <v>8.8001097261988441</v>
      </c>
      <c r="W8" s="34">
        <f>Sheet1!E12/sheet!E14</f>
        <v>11.435206939729429</v>
      </c>
      <c r="X8" s="34">
        <f>Sheet1!E12/sheet!E27</f>
        <v>1.4524218753441147</v>
      </c>
      <c r="Y8" s="34">
        <f>Sheet1!E12/(sheet!E18-sheet!E35)</f>
        <v>54.071923022863579</v>
      </c>
      <c r="Z8" s="12"/>
      <c r="AA8" s="36" t="str">
        <f>Sheet1!E43</f>
        <v>1,020.345</v>
      </c>
      <c r="AB8" s="36" t="str">
        <f>Sheet3!E17</f>
        <v>12.8x</v>
      </c>
      <c r="AC8" s="36" t="str">
        <f>Sheet3!E18</f>
        <v>15.0x</v>
      </c>
      <c r="AD8" s="36" t="str">
        <f>Sheet3!E20</f>
        <v>25.6x</v>
      </c>
      <c r="AE8" s="36" t="str">
        <f>Sheet3!E21</f>
        <v>2.9x</v>
      </c>
      <c r="AF8" s="36" t="str">
        <f>Sheet3!E22</f>
        <v>1.4x</v>
      </c>
      <c r="AG8" s="36" t="str">
        <f>Sheet3!E24</f>
        <v>21.1x</v>
      </c>
      <c r="AH8" s="36" t="str">
        <f>Sheet3!E25</f>
        <v>4.2x</v>
      </c>
      <c r="AI8" s="36">
        <f>Sheet3!E31</f>
        <v>0.34499999999999997</v>
      </c>
      <c r="AK8" s="36">
        <f>Sheet3!E29</f>
        <v>7.4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1.6639816856028489</v>
      </c>
      <c r="C9" s="31">
        <f>(sheet!F18-sheet!F15)/sheet!F35</f>
        <v>0.81100559606579614</v>
      </c>
      <c r="D9" s="31">
        <f>sheet!F12/sheet!F35</f>
        <v>6.1556723757842963E-2</v>
      </c>
      <c r="E9" s="31">
        <f>Sheet2!F20/sheet!F35</f>
        <v>0.65270476513481424</v>
      </c>
      <c r="F9" s="31">
        <f>sheet!F18/sheet!F35</f>
        <v>1.6639816856028489</v>
      </c>
      <c r="G9" s="29"/>
      <c r="H9" s="32">
        <f>Sheet1!F33/sheet!F51</f>
        <v>0.16744750041338258</v>
      </c>
      <c r="I9" s="32">
        <f>Sheet1!F33/Sheet1!F12</f>
        <v>5.7010424388001163E-2</v>
      </c>
      <c r="J9" s="32">
        <f>Sheet1!F12/sheet!F27</f>
        <v>1.5672396806023263</v>
      </c>
      <c r="K9" s="32">
        <f>Sheet1!F30/sheet!F27</f>
        <v>9.0128376689263698E-2</v>
      </c>
      <c r="L9" s="32">
        <f>Sheet1!F38</f>
        <v>1.55</v>
      </c>
      <c r="M9" s="29"/>
      <c r="N9" s="32">
        <f>sheet!F40/sheet!F27</f>
        <v>0.46640589385762388</v>
      </c>
      <c r="O9" s="32">
        <f>sheet!F51/sheet!F27</f>
        <v>0.53359410614237601</v>
      </c>
      <c r="P9" s="32">
        <f>sheet!F40/sheet!F51</f>
        <v>0.8740836686325304</v>
      </c>
      <c r="Q9" s="31">
        <f>Sheet1!F24/Sheet1!F26</f>
        <v>-16.915730337078653</v>
      </c>
      <c r="R9" s="31">
        <f>ABS(Sheet2!F20/(Sheet1!F26+Sheet2!F30))</f>
        <v>1.1101817132967984</v>
      </c>
      <c r="S9" s="31">
        <f>sheet!F40/Sheet1!F43</f>
        <v>2.9873787322219081</v>
      </c>
      <c r="T9" s="31">
        <f>Sheet2!F20/sheet!F40</f>
        <v>0.24270895734148878</v>
      </c>
      <c r="V9" s="31">
        <f>ABS(Sheet1!F15/sheet!F15)</f>
        <v>9.5387673956262429</v>
      </c>
      <c r="W9" s="31">
        <f>Sheet1!F12/sheet!F14</f>
        <v>13.585340981516891</v>
      </c>
      <c r="X9" s="31">
        <f>Sheet1!F12/sheet!F27</f>
        <v>1.5672396806023263</v>
      </c>
      <c r="Y9" s="31">
        <f>Sheet1!F12/(sheet!F18-sheet!F35)</f>
        <v>13.609628399948923</v>
      </c>
      <c r="AA9" s="17" t="str">
        <f>Sheet1!F43</f>
        <v>1,061.7</v>
      </c>
      <c r="AB9" s="17" t="str">
        <f>Sheet3!F17</f>
        <v>14.1x</v>
      </c>
      <c r="AC9" s="17" t="str">
        <f>Sheet3!F18</f>
        <v>16.6x</v>
      </c>
      <c r="AD9" s="17" t="str">
        <f>Sheet3!F20</f>
        <v>55.1x</v>
      </c>
      <c r="AE9" s="17" t="str">
        <f>Sheet3!F21</f>
        <v>3.0x</v>
      </c>
      <c r="AF9" s="17" t="str">
        <f>Sheet3!F22</f>
        <v>1.5x</v>
      </c>
      <c r="AG9" s="17" t="str">
        <f>Sheet3!F24</f>
        <v>23.9x</v>
      </c>
      <c r="AH9" s="17" t="str">
        <f>Sheet3!F25</f>
        <v>4.3x</v>
      </c>
      <c r="AI9" s="17">
        <f>Sheet3!F31</f>
        <v>0.52</v>
      </c>
      <c r="AK9" s="17">
        <f>Sheet3!F29</f>
        <v>8.8000000000000007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1.6036261792452833</v>
      </c>
      <c r="C10" s="34">
        <f>(sheet!G18-sheet!G15)/sheet!G35</f>
        <v>0.80977299528301905</v>
      </c>
      <c r="D10" s="34">
        <f>sheet!G12/sheet!G35</f>
        <v>0.12109375000000001</v>
      </c>
      <c r="E10" s="34">
        <f>Sheet2!G20/sheet!G35</f>
        <v>0.62632665094339623</v>
      </c>
      <c r="F10" s="34">
        <f>sheet!G18/sheet!G35</f>
        <v>1.6036261792452833</v>
      </c>
      <c r="G10" s="29"/>
      <c r="H10" s="35">
        <f>Sheet1!G33/sheet!G51</f>
        <v>0.14769767556145266</v>
      </c>
      <c r="I10" s="35">
        <f>Sheet1!G33/Sheet1!G12</f>
        <v>5.4687713232952739E-2</v>
      </c>
      <c r="J10" s="35">
        <f>Sheet1!G12/sheet!G27</f>
        <v>1.5324930635918743</v>
      </c>
      <c r="K10" s="35">
        <f>Sheet1!G30/sheet!G27</f>
        <v>8.3850368779889287E-2</v>
      </c>
      <c r="L10" s="35">
        <f>Sheet1!G38</f>
        <v>1.53</v>
      </c>
      <c r="M10" s="29"/>
      <c r="N10" s="35">
        <f>sheet!G40/sheet!G27</f>
        <v>0.43256695899502251</v>
      </c>
      <c r="O10" s="35">
        <f>sheet!G51/sheet!G27</f>
        <v>0.56743304100497749</v>
      </c>
      <c r="P10" s="35">
        <f>sheet!G40/sheet!G51</f>
        <v>0.76232247284878862</v>
      </c>
      <c r="Q10" s="34">
        <f>Sheet1!G24/Sheet1!G26</f>
        <v>-21.3006993006993</v>
      </c>
      <c r="R10" s="34">
        <f>ABS(Sheet2!G20/(Sheet1!G26+Sheet2!G30))</f>
        <v>2.8440428380187415</v>
      </c>
      <c r="S10" s="34">
        <f>sheet!G40/Sheet1!G43</f>
        <v>2.6424495358146669</v>
      </c>
      <c r="T10" s="34">
        <f>Sheet2!G20/sheet!G40</f>
        <v>0.27390813859790492</v>
      </c>
      <c r="U10" s="12"/>
      <c r="V10" s="34">
        <f>ABS(Sheet1!G15/sheet!G15)</f>
        <v>9.1146597344721947</v>
      </c>
      <c r="W10" s="34">
        <f>Sheet1!G12/sheet!G14</f>
        <v>13.124179104477612</v>
      </c>
      <c r="X10" s="34">
        <f>Sheet1!G12/sheet!G27</f>
        <v>1.5324930635918743</v>
      </c>
      <c r="Y10" s="34">
        <f>Sheet1!G12/(sheet!G18-sheet!G35)</f>
        <v>13.420634920634917</v>
      </c>
      <c r="Z10" s="12"/>
      <c r="AA10" s="36" t="str">
        <f>Sheet1!G43</f>
        <v>1,174.1</v>
      </c>
      <c r="AB10" s="36" t="str">
        <f>Sheet3!G17</f>
        <v>16.5x</v>
      </c>
      <c r="AC10" s="36" t="str">
        <f>Sheet3!G18</f>
        <v>20.0x</v>
      </c>
      <c r="AD10" s="36" t="str">
        <f>Sheet3!G20</f>
        <v>38.0x</v>
      </c>
      <c r="AE10" s="36" t="str">
        <f>Sheet3!G21</f>
        <v>2.9x</v>
      </c>
      <c r="AF10" s="36" t="str">
        <f>Sheet3!G22</f>
        <v>1.7x</v>
      </c>
      <c r="AG10" s="36" t="str">
        <f>Sheet3!G24</f>
        <v>26.5x</v>
      </c>
      <c r="AH10" s="36" t="str">
        <f>Sheet3!G25</f>
        <v>3.9x</v>
      </c>
      <c r="AI10" s="36">
        <f>Sheet3!G31</f>
        <v>0.54</v>
      </c>
      <c r="AK10" s="36">
        <f>Sheet3!G29</f>
        <v>9.1999999999999993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1.9947209653092004</v>
      </c>
      <c r="C11" s="31">
        <f>(sheet!H18-sheet!H15)/sheet!H35</f>
        <v>1.0122339534104239</v>
      </c>
      <c r="D11" s="31">
        <f>sheet!H12/sheet!H35</f>
        <v>0.20990447461035694</v>
      </c>
      <c r="E11" s="31">
        <f>Sheet2!H20/sheet!H35</f>
        <v>0.89961454667337004</v>
      </c>
      <c r="F11" s="31">
        <f>sheet!H18/sheet!H35</f>
        <v>1.9947209653092004</v>
      </c>
      <c r="G11" s="29"/>
      <c r="H11" s="32">
        <f>Sheet1!H33/sheet!H51</f>
        <v>0.16835920331259108</v>
      </c>
      <c r="I11" s="32">
        <f>Sheet1!H33/Sheet1!H12</f>
        <v>6.5199863831007107E-2</v>
      </c>
      <c r="J11" s="32">
        <f>Sheet1!H12/sheet!H27</f>
        <v>1.4694205302372114</v>
      </c>
      <c r="K11" s="32">
        <f>Sheet1!H30/sheet!H27</f>
        <v>9.6240423347286941E-2</v>
      </c>
      <c r="L11" s="32">
        <f>Sheet1!H38</f>
        <v>1.86</v>
      </c>
      <c r="M11" s="29"/>
      <c r="N11" s="32">
        <f>sheet!H40/sheet!H27</f>
        <v>0.43094279019561377</v>
      </c>
      <c r="O11" s="32">
        <f>sheet!H51/sheet!H27</f>
        <v>0.56905720980438612</v>
      </c>
      <c r="P11" s="32">
        <f>sheet!H40/sheet!H51</f>
        <v>0.7572925582363691</v>
      </c>
      <c r="Q11" s="31">
        <f>Sheet1!H24/Sheet1!H26</f>
        <v>-31.68731563421829</v>
      </c>
      <c r="R11" s="31">
        <f>ABS(Sheet2!H20/(Sheet1!H26+Sheet2!H30))</f>
        <v>1.8317693226411873</v>
      </c>
      <c r="S11" s="31">
        <f>sheet!H40/Sheet1!H43</f>
        <v>2.5411006753085461</v>
      </c>
      <c r="T11" s="31">
        <f>Sheet2!H20/sheet!H40</f>
        <v>0.32794697131685857</v>
      </c>
      <c r="V11" s="31">
        <f>ABS(Sheet1!H15/sheet!H15)</f>
        <v>8.4205543710021331</v>
      </c>
      <c r="W11" s="31">
        <f>Sheet1!H12/sheet!H14</f>
        <v>12.931649675625579</v>
      </c>
      <c r="X11" s="31">
        <f>Sheet1!H12/sheet!H27</f>
        <v>1.4694205302372114</v>
      </c>
      <c r="Y11" s="31">
        <f>Sheet1!H12/(sheet!H18-sheet!H35)</f>
        <v>9.4032516215988551</v>
      </c>
      <c r="AA11" s="17" t="str">
        <f>Sheet1!H43</f>
        <v>1,288.3</v>
      </c>
      <c r="AB11" s="17" t="str">
        <f>Sheet3!H17</f>
        <v>14.4x</v>
      </c>
      <c r="AC11" s="17" t="str">
        <f>Sheet3!H18</f>
        <v>17.1x</v>
      </c>
      <c r="AD11" s="17" t="str">
        <f>Sheet3!H20</f>
        <v>18.5x</v>
      </c>
      <c r="AE11" s="17" t="str">
        <f>Sheet3!H21</f>
        <v>3.2x</v>
      </c>
      <c r="AF11" s="17" t="str">
        <f>Sheet3!H22</f>
        <v>1.7x</v>
      </c>
      <c r="AG11" s="17" t="str">
        <f>Sheet3!H24</f>
        <v>25.2x</v>
      </c>
      <c r="AH11" s="17" t="str">
        <f>Sheet3!H25</f>
        <v>4.1x</v>
      </c>
      <c r="AI11" s="17">
        <f>Sheet3!H31</f>
        <v>0.6</v>
      </c>
      <c r="AK11" s="17">
        <f>Sheet3!H29</f>
        <v>9.6999999999999993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1.8737623762376239</v>
      </c>
      <c r="C12" s="34">
        <f>(sheet!I18-sheet!I15)/sheet!I35</f>
        <v>0.91885829207920799</v>
      </c>
      <c r="D12" s="34">
        <f>sheet!I12/sheet!I35</f>
        <v>9.4523514851485149E-2</v>
      </c>
      <c r="E12" s="34">
        <f>Sheet2!I20/sheet!I35</f>
        <v>0.62585086633663367</v>
      </c>
      <c r="F12" s="34">
        <f>sheet!I18/sheet!I35</f>
        <v>1.8737623762376239</v>
      </c>
      <c r="G12" s="29"/>
      <c r="H12" s="35">
        <f>Sheet1!I33/sheet!I51</f>
        <v>0.17768930946078329</v>
      </c>
      <c r="I12" s="35">
        <f>Sheet1!I33/Sheet1!I12</f>
        <v>7.3857483214208361E-2</v>
      </c>
      <c r="J12" s="35">
        <f>Sheet1!I12/sheet!I27</f>
        <v>1.4422716481319504</v>
      </c>
      <c r="K12" s="35">
        <f>Sheet1!I30/sheet!I27</f>
        <v>0.10652255404223417</v>
      </c>
      <c r="L12" s="35">
        <f>Sheet1!I38</f>
        <v>2.21</v>
      </c>
      <c r="M12" s="29"/>
      <c r="N12" s="35">
        <f>sheet!I40/sheet!I27</f>
        <v>0.40051230788454334</v>
      </c>
      <c r="O12" s="35">
        <f>sheet!I51/sheet!I27</f>
        <v>0.59948769211545672</v>
      </c>
      <c r="P12" s="35">
        <f>sheet!I40/sheet!I51</f>
        <v>0.66809096025178738</v>
      </c>
      <c r="Q12" s="34">
        <f>Sheet1!I24/Sheet1!I26</f>
        <v>-32.144262295081965</v>
      </c>
      <c r="R12" s="34">
        <f>ABS(Sheet2!I20/(Sheet1!I26+Sheet2!I30))</f>
        <v>1.8698867575687543</v>
      </c>
      <c r="S12" s="34">
        <f>sheet!I40/Sheet1!I43</f>
        <v>2.547528214910189</v>
      </c>
      <c r="T12" s="34">
        <f>Sheet2!I20/sheet!I40</f>
        <v>0.25242566998408883</v>
      </c>
      <c r="U12" s="12"/>
      <c r="V12" s="34">
        <f>ABS(Sheet1!I15/sheet!I15)</f>
        <v>8.3254759011745634</v>
      </c>
      <c r="W12" s="34">
        <f>Sheet1!I12/sheet!I14</f>
        <v>12.215578368081278</v>
      </c>
      <c r="X12" s="34">
        <f>Sheet1!I12/sheet!I27</f>
        <v>1.4422716481319504</v>
      </c>
      <c r="Y12" s="34">
        <f>Sheet1!I12/(sheet!I18-sheet!I35)</f>
        <v>10.21821883852691</v>
      </c>
      <c r="Z12" s="12"/>
      <c r="AA12" s="36" t="str">
        <f>Sheet1!I43</f>
        <v>1,258.2</v>
      </c>
      <c r="AB12" s="36" t="str">
        <f>Sheet3!I17</f>
        <v>13.8x</v>
      </c>
      <c r="AC12" s="36" t="str">
        <f>Sheet3!I18</f>
        <v>16.5x</v>
      </c>
      <c r="AD12" s="36" t="str">
        <f>Sheet3!I20</f>
        <v>39.8x</v>
      </c>
      <c r="AE12" s="36" t="str">
        <f>Sheet3!I21</f>
        <v>2.8x</v>
      </c>
      <c r="AF12" s="36" t="str">
        <f>Sheet3!I22</f>
        <v>1.5x</v>
      </c>
      <c r="AG12" s="36" t="str">
        <f>Sheet3!I24</f>
        <v>18.1x</v>
      </c>
      <c r="AH12" s="36" t="str">
        <f>Sheet3!I25</f>
        <v>3.5x</v>
      </c>
      <c r="AI12" s="36">
        <f>Sheet3!I31</f>
        <v>0.64</v>
      </c>
      <c r="AK12" s="36">
        <f>Sheet3!I29</f>
        <v>10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1.6216300129366108</v>
      </c>
      <c r="C13" s="31">
        <f>(sheet!J18-sheet!J15)/sheet!J35</f>
        <v>0.75177231565329894</v>
      </c>
      <c r="D13" s="31">
        <f>sheet!J12/sheet!J35</f>
        <v>5.8318240620957314E-2</v>
      </c>
      <c r="E13" s="31">
        <f>Sheet2!J20/sheet!J35</f>
        <v>0.45769728331177234</v>
      </c>
      <c r="F13" s="31">
        <f>sheet!J18/sheet!J35</f>
        <v>1.6216300129366108</v>
      </c>
      <c r="G13" s="29"/>
      <c r="H13" s="32">
        <f>Sheet1!J33/sheet!J51</f>
        <v>0.13934138917074071</v>
      </c>
      <c r="I13" s="32">
        <f>Sheet1!J33/Sheet1!J12</f>
        <v>5.5940275072397218E-2</v>
      </c>
      <c r="J13" s="32">
        <f>Sheet1!J12/sheet!J27</f>
        <v>1.3658149227158694</v>
      </c>
      <c r="K13" s="32">
        <f>Sheet1!J30/sheet!J27</f>
        <v>7.6404062474710682E-2</v>
      </c>
      <c r="L13" s="32">
        <f>Sheet1!J38</f>
        <v>1.94</v>
      </c>
      <c r="M13" s="29"/>
      <c r="N13" s="32">
        <f>sheet!J40/sheet!J27</f>
        <v>0.45167718701950316</v>
      </c>
      <c r="O13" s="32">
        <f>sheet!J51/sheet!J27</f>
        <v>0.5483228129804969</v>
      </c>
      <c r="P13" s="32">
        <f>sheet!J40/sheet!J51</f>
        <v>0.82374319712203681</v>
      </c>
      <c r="Q13" s="31">
        <f>Sheet1!J24/Sheet1!J26</f>
        <v>-17.104575163398692</v>
      </c>
      <c r="R13" s="31">
        <f>ABS(Sheet2!J20/(Sheet1!J26+Sheet2!J30))</f>
        <v>1.0419366238661796</v>
      </c>
      <c r="S13" s="31">
        <f>sheet!J40/Sheet1!J43</f>
        <v>3.7386753746964754</v>
      </c>
      <c r="T13" s="31">
        <f>Sheet2!J20/sheet!J40</f>
        <v>0.19809186804326889</v>
      </c>
      <c r="V13" s="31">
        <f>ABS(Sheet1!J15/sheet!J15)</f>
        <v>7.3055324211778707</v>
      </c>
      <c r="W13" s="31">
        <f>Sheet1!J12/sheet!J14</f>
        <v>10.817096619131549</v>
      </c>
      <c r="X13" s="31">
        <f>Sheet1!J12/sheet!J27</f>
        <v>1.3658149227158694</v>
      </c>
      <c r="Y13" s="31">
        <f>Sheet1!J12/(sheet!J18-sheet!J35)</f>
        <v>11.239407308748854</v>
      </c>
      <c r="AA13" s="17" t="str">
        <f>Sheet1!J43</f>
        <v>1,194.3</v>
      </c>
      <c r="AB13" s="17" t="str">
        <f>Sheet3!J17</f>
        <v>16.7x</v>
      </c>
      <c r="AC13" s="17" t="str">
        <f>Sheet3!J18</f>
        <v>22.1x</v>
      </c>
      <c r="AD13" s="17" t="str">
        <f>Sheet3!J20</f>
        <v>51.3x</v>
      </c>
      <c r="AE13" s="17" t="str">
        <f>Sheet3!J21</f>
        <v>2.5x</v>
      </c>
      <c r="AF13" s="17" t="str">
        <f>Sheet3!J22</f>
        <v>1.5x</v>
      </c>
      <c r="AG13" s="17" t="str">
        <f>Sheet3!J24</f>
        <v>23.3x</v>
      </c>
      <c r="AH13" s="17" t="str">
        <f>Sheet3!J25</f>
        <v>3.3x</v>
      </c>
      <c r="AI13" s="17">
        <f>Sheet3!J31</f>
        <v>0.66</v>
      </c>
      <c r="AK13" s="17">
        <f>Sheet3!J29</f>
        <v>8.6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1.6318427912572688</v>
      </c>
      <c r="C14" s="34">
        <f>(sheet!K18-sheet!K15)/sheet!K35</f>
        <v>0.74116703428915176</v>
      </c>
      <c r="D14" s="34">
        <f>sheet!K12/sheet!K35</f>
        <v>0.12809304190896328</v>
      </c>
      <c r="E14" s="34">
        <f>Sheet2!K20/sheet!K35</f>
        <v>0.41584118708642476</v>
      </c>
      <c r="F14" s="34">
        <f>sheet!K18/sheet!K35</f>
        <v>1.6318427912572688</v>
      </c>
      <c r="G14" s="29"/>
      <c r="H14" s="35">
        <f>Sheet1!K33/sheet!K51</f>
        <v>8.8853653702489654E-2</v>
      </c>
      <c r="I14" s="35">
        <f>Sheet1!K33/Sheet1!K12</f>
        <v>3.9000234215545215E-2</v>
      </c>
      <c r="J14" s="35">
        <f>Sheet1!K12/sheet!K27</f>
        <v>1.0834040208510052</v>
      </c>
      <c r="K14" s="35">
        <f>Sheet1!K30/sheet!K27</f>
        <v>4.225301056325264E-2</v>
      </c>
      <c r="L14" s="35">
        <f>Sheet1!K38</f>
        <v>1.46</v>
      </c>
      <c r="M14" s="29"/>
      <c r="N14" s="35">
        <f>sheet!K40/sheet!K27</f>
        <v>0.52446513111628279</v>
      </c>
      <c r="O14" s="35">
        <f>sheet!K51/sheet!K27</f>
        <v>0.47553486888371721</v>
      </c>
      <c r="P14" s="35">
        <f>sheet!K40/sheet!K51</f>
        <v>1.1028952142824473</v>
      </c>
      <c r="Q14" s="34">
        <f>Sheet1!K24/Sheet1!K26</f>
        <v>-8.1557743957027746</v>
      </c>
      <c r="R14" s="34">
        <f>ABS(Sheet2!K20/(Sheet1!K26+Sheet2!K30))</f>
        <v>0.59288695751615306</v>
      </c>
      <c r="S14" s="34">
        <f>sheet!K40/Sheet1!K43</f>
        <v>5.2333068074947553</v>
      </c>
      <c r="T14" s="34">
        <f>Sheet2!K20/sheet!K40</f>
        <v>0.14333701962952725</v>
      </c>
      <c r="U14" s="12"/>
      <c r="V14" s="34">
        <f>ABS(Sheet1!K15/sheet!K15)</f>
        <v>6.0676752667837368</v>
      </c>
      <c r="W14" s="34">
        <f>Sheet1!K12/sheet!K14</f>
        <v>10.893351800554017</v>
      </c>
      <c r="X14" s="34">
        <f>Sheet1!K12/sheet!K27</f>
        <v>1.0834040208510052</v>
      </c>
      <c r="Y14" s="34">
        <f>Sheet1!K12/(sheet!K18-sheet!K35)</f>
        <v>9.484925420501428</v>
      </c>
      <c r="Z14" s="12"/>
      <c r="AA14" s="36" t="str">
        <f>Sheet1!K43</f>
        <v>1,382.3</v>
      </c>
      <c r="AB14" s="36" t="str">
        <f>Sheet3!K17</f>
        <v>12.7x</v>
      </c>
      <c r="AC14" s="36" t="str">
        <f>Sheet3!K18</f>
        <v>17.6x</v>
      </c>
      <c r="AD14" s="36" t="str">
        <f>Sheet3!K20</f>
        <v>46.8x</v>
      </c>
      <c r="AE14" s="36" t="str">
        <f>Sheet3!K21</f>
        <v>1.7x</v>
      </c>
      <c r="AF14" s="36" t="str">
        <f>Sheet3!K22</f>
        <v>1.2x</v>
      </c>
      <c r="AG14" s="36" t="str">
        <f>Sheet3!K24</f>
        <v>22.3x</v>
      </c>
      <c r="AH14" s="36" t="str">
        <f>Sheet3!K25</f>
        <v>2.2x</v>
      </c>
      <c r="AI14" s="36">
        <f>Sheet3!K31</f>
        <v>0.68</v>
      </c>
      <c r="AK14" s="36">
        <f>Sheet3!K29</f>
        <v>7.6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1.8397017707362535</v>
      </c>
      <c r="C15" s="31">
        <f>(sheet!L18-sheet!L15)/sheet!L35</f>
        <v>0.77073625349487418</v>
      </c>
      <c r="D15" s="31">
        <f>sheet!L12/sheet!L35</f>
        <v>0.14398881640260949</v>
      </c>
      <c r="E15" s="31">
        <f>Sheet2!L20/sheet!L35</f>
        <v>0.50232991612301958</v>
      </c>
      <c r="F15" s="31">
        <f>sheet!L18/sheet!L35</f>
        <v>1.8397017707362535</v>
      </c>
      <c r="G15" s="29"/>
      <c r="H15" s="32">
        <f>Sheet1!L33/sheet!L51</f>
        <v>9.7144630664183731E-2</v>
      </c>
      <c r="I15" s="32">
        <f>Sheet1!L33/Sheet1!L12</f>
        <v>4.3794599132503151E-2</v>
      </c>
      <c r="J15" s="32">
        <f>Sheet1!L12/sheet!L27</f>
        <v>1.0892326449744723</v>
      </c>
      <c r="K15" s="32">
        <f>Sheet1!L30/sheet!L27</f>
        <v>4.7702507048693131E-2</v>
      </c>
      <c r="L15" s="32">
        <f>Sheet1!L38</f>
        <v>1.53</v>
      </c>
      <c r="M15" s="29"/>
      <c r="N15" s="32">
        <f>sheet!L40/sheet!L27</f>
        <v>0.50895374533262216</v>
      </c>
      <c r="O15" s="32">
        <f>sheet!L51/sheet!L27</f>
        <v>0.49104625466737789</v>
      </c>
      <c r="P15" s="32">
        <f>sheet!L40/sheet!L51</f>
        <v>1.0364680322780881</v>
      </c>
      <c r="Q15" s="31">
        <f>Sheet1!L24/Sheet1!L26</f>
        <v>-9.9787234042553195</v>
      </c>
      <c r="R15" s="31">
        <f>ABS(Sheet2!L20/(Sheet1!L26+Sheet2!L30))</f>
        <v>0.850828729281768</v>
      </c>
      <c r="S15" s="31">
        <f>sheet!L40/Sheet1!L43</f>
        <v>4.8680758017492716</v>
      </c>
      <c r="T15" s="31">
        <f>Sheet2!L20/sheet!L40</f>
        <v>0.16140140739631681</v>
      </c>
      <c r="V15" s="31">
        <f>ABS(Sheet1!L15/sheet!L15)</f>
        <v>5.5897994768962507</v>
      </c>
      <c r="W15" s="31">
        <f>Sheet1!L12/sheet!L14</f>
        <v>11.745275267050124</v>
      </c>
      <c r="X15" s="31">
        <f>Sheet1!L12/sheet!L27</f>
        <v>1.0892326449744723</v>
      </c>
      <c r="Y15" s="31">
        <f>Sheet1!L12/(sheet!L18-sheet!L35)</f>
        <v>7.9322974472807992</v>
      </c>
      <c r="AA15" s="17" t="str">
        <f>Sheet1!L43</f>
        <v>1,372</v>
      </c>
      <c r="AB15" s="17" t="str">
        <f>Sheet3!L17</f>
        <v>13.9x</v>
      </c>
      <c r="AC15" s="17" t="str">
        <f>Sheet3!L18</f>
        <v>19.9x</v>
      </c>
      <c r="AD15" s="17" t="str">
        <f>Sheet3!L20</f>
        <v>23.2x</v>
      </c>
      <c r="AE15" s="17" t="str">
        <f>Sheet3!L21</f>
        <v>1.8x</v>
      </c>
      <c r="AF15" s="17" t="str">
        <f>Sheet3!L22</f>
        <v>1.3x</v>
      </c>
      <c r="AG15" s="17" t="str">
        <f>Sheet3!L24</f>
        <v>25.4x</v>
      </c>
      <c r="AH15" s="17" t="str">
        <f>Sheet3!L25</f>
        <v>2.4x</v>
      </c>
      <c r="AI15" s="17">
        <f>Sheet3!L31</f>
        <v>0.7</v>
      </c>
      <c r="AK15" s="17">
        <f>Sheet3!L29</f>
        <v>8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1.5449640287769784</v>
      </c>
      <c r="C16" s="34">
        <f>(sheet!M18-sheet!M15)/sheet!M35</f>
        <v>0.64460431654676253</v>
      </c>
      <c r="D16" s="34">
        <f>sheet!M12/sheet!M35</f>
        <v>5.935251798561151E-2</v>
      </c>
      <c r="E16" s="34">
        <f>Sheet2!M20/sheet!M35</f>
        <v>0.24928057553956834</v>
      </c>
      <c r="F16" s="34">
        <f>sheet!M18/sheet!M35</f>
        <v>1.5449640287769784</v>
      </c>
      <c r="G16" s="29"/>
      <c r="H16" s="35">
        <f>Sheet1!M33/sheet!M51</f>
        <v>4.212144504227517E-2</v>
      </c>
      <c r="I16" s="35">
        <f>Sheet1!M33/Sheet1!M12</f>
        <v>1.8224143664782175E-2</v>
      </c>
      <c r="J16" s="35">
        <f>Sheet1!M12/sheet!M27</f>
        <v>1.0988087407732223</v>
      </c>
      <c r="K16" s="35">
        <f>Sheet1!M30/sheet!M27</f>
        <v>2.0024848351969597E-2</v>
      </c>
      <c r="L16" s="35">
        <f>Sheet1!M38</f>
        <v>0.66</v>
      </c>
      <c r="M16" s="29"/>
      <c r="N16" s="35">
        <f>sheet!M40/sheet!M27</f>
        <v>0.52459256011108679</v>
      </c>
      <c r="O16" s="35">
        <f>sheet!M51/sheet!M27</f>
        <v>0.47540743988891326</v>
      </c>
      <c r="P16" s="35">
        <f>sheet!M40/sheet!M51</f>
        <v>1.1034588777863181</v>
      </c>
      <c r="Q16" s="34">
        <f>Sheet1!M24/Sheet1!M26</f>
        <v>-5.5505617977528088</v>
      </c>
      <c r="R16" s="34">
        <f>ABS(Sheet2!M20/(Sheet1!M26+Sheet2!M30))</f>
        <v>1.0564024390243902</v>
      </c>
      <c r="S16" s="34">
        <f>sheet!M40/Sheet1!M43</f>
        <v>7.009765625</v>
      </c>
      <c r="T16" s="34">
        <f>Sheet2!M20/sheet!M40</f>
        <v>9.6544998606854282E-2</v>
      </c>
      <c r="U16" s="12"/>
      <c r="V16" s="34">
        <f>ABS(Sheet1!M15/sheet!M15)</f>
        <v>5.5453455852976425</v>
      </c>
      <c r="W16" s="34">
        <f>Sheet1!M12/sheet!M14</f>
        <v>10.023333333333333</v>
      </c>
      <c r="X16" s="34">
        <f>Sheet1!M12/sheet!M27</f>
        <v>1.0988087407732223</v>
      </c>
      <c r="Y16" s="34">
        <f>Sheet1!M12/(sheet!M18-sheet!M35)</f>
        <v>9.9240924092409237</v>
      </c>
      <c r="Z16" s="12"/>
      <c r="AA16" s="36" t="str">
        <f>Sheet1!M43</f>
        <v>1,024</v>
      </c>
      <c r="AB16" s="36" t="str">
        <f>Sheet3!M17</f>
        <v>15.0x</v>
      </c>
      <c r="AC16" s="36" t="str">
        <f>Sheet3!M18</f>
        <v>25.0x</v>
      </c>
      <c r="AD16" s="36" t="str">
        <f>Sheet3!M20</f>
        <v>83.0x</v>
      </c>
      <c r="AE16" s="36" t="str">
        <f>Sheet3!M21</f>
        <v>1.5x</v>
      </c>
      <c r="AF16" s="36" t="str">
        <f>Sheet3!M22</f>
        <v>1.1x</v>
      </c>
      <c r="AG16" s="36" t="str">
        <f>Sheet3!M24</f>
        <v>36.2x</v>
      </c>
      <c r="AH16" s="36" t="str">
        <f>Sheet3!M25</f>
        <v>1.9x</v>
      </c>
      <c r="AI16" s="36">
        <f>Sheet3!M31</f>
        <v>0.72</v>
      </c>
      <c r="AK16" s="36">
        <f>Sheet3!M29</f>
        <v>7.3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2023-04-25T19:25:16Z</dcterms:created>
  <dcterms:modified xsi:type="dcterms:W3CDTF">2023-05-06T21:31:20Z</dcterms:modified>
  <cp:category/>
  <dc:identifier/>
  <cp:version/>
</cp:coreProperties>
</file>