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Energy/"/>
    </mc:Choice>
  </mc:AlternateContent>
  <xr:revisionPtr revIDLastSave="16" documentId="8_{33808904-1FCC-405D-A740-11AF4633FCA0}" xr6:coauthVersionLast="47" xr6:coauthVersionMax="47" xr10:uidLastSave="{72FD7FF1-4F04-4243-9FC3-8C7B05D2C52F}"/>
  <bookViews>
    <workbookView xWindow="-120" yWindow="-120" windowWidth="29040" windowHeight="157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<sst xmlns="http://schemas.openxmlformats.org/spreadsheetml/2006/main" count="1261" uniqueCount="831">
  <si>
    <t>ARC Resources Ltd.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</si>
  <si>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</si>
  <si>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</si>
  <si>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</si>
  <si>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</si>
  <si>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</si>
  <si>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</si>
  <si>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</si>
  <si>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</si>
  <si>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</si>
  <si>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</si>
  <si>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</si>
  <si>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</si>
  <si>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</si>
  <si>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</si>
  <si>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</si>
  <si>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</si>
  <si>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</si>
  <si>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</si>
  <si>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</si>
  <si>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</si>
  <si>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</si>
  <si>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</si>
  <si>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</si>
  <si>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</si>
  <si>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</si>
  <si>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/>
  </si>
  <si>
    <t>7,100</t>
  </si>
  <si>
    <t>167,300</t>
  </si>
  <si>
    <t>222,200</t>
  </si>
  <si>
    <t>220,200</t>
  </si>
  <si>
    <t>259,600</t>
  </si>
  <si>
    <t>8,500</t>
  </si>
  <si>
    <t>57,100</t>
  </si>
  <si>
    <t>Short Term Investments</t>
  </si>
  <si>
    <t>3,600</t>
  </si>
  <si>
    <t>3,200</t>
  </si>
  <si>
    <t>450,000</t>
  </si>
  <si>
    <t>Accounts Receivable, Net</t>
  </si>
  <si>
    <t>175,900</t>
  </si>
  <si>
    <t>164,500</t>
  </si>
  <si>
    <t>116,300</t>
  </si>
  <si>
    <t>164,200</t>
  </si>
  <si>
    <t>132,400</t>
  </si>
  <si>
    <t>84,900</t>
  </si>
  <si>
    <t>115,600</t>
  </si>
  <si>
    <t>135,600</t>
  </si>
  <si>
    <t>634,800</t>
  </si>
  <si>
    <t>835,300</t>
  </si>
  <si>
    <t>Inventory</t>
  </si>
  <si>
    <t>1,600</t>
  </si>
  <si>
    <t>22,300</t>
  </si>
  <si>
    <t>6,700</t>
  </si>
  <si>
    <t>Prepaid Expenses</t>
  </si>
  <si>
    <t>15,600</t>
  </si>
  <si>
    <t>14,300</t>
  </si>
  <si>
    <t>12,100</t>
  </si>
  <si>
    <t>18,100</t>
  </si>
  <si>
    <t>17,000</t>
  </si>
  <si>
    <t>8,900</t>
  </si>
  <si>
    <t>8,400</t>
  </si>
  <si>
    <t>35,600</t>
  </si>
  <si>
    <t>52,500</t>
  </si>
  <si>
    <t>Other Current Assets</t>
  </si>
  <si>
    <t>5,000</t>
  </si>
  <si>
    <t>138,100</t>
  </si>
  <si>
    <t>207,800</t>
  </si>
  <si>
    <t>301,800</t>
  </si>
  <si>
    <t>448,000</t>
  </si>
  <si>
    <t>197,900</t>
  </si>
  <si>
    <t>60,200</t>
  </si>
  <si>
    <t>16,300</t>
  </si>
  <si>
    <t>37,300</t>
  </si>
  <si>
    <t>34,900</t>
  </si>
  <si>
    <t>Total Current Assets</t>
  </si>
  <si>
    <t>200,100</t>
  </si>
  <si>
    <t>327,600</t>
  </si>
  <si>
    <t>508,900</t>
  </si>
  <si>
    <t>1,150,300</t>
  </si>
  <si>
    <t>818,700</t>
  </si>
  <si>
    <t>559,400</t>
  </si>
  <si>
    <t>193,200</t>
  </si>
  <si>
    <t>162,300</t>
  </si>
  <si>
    <t>730,000</t>
  </si>
  <si>
    <t>986,500</t>
  </si>
  <si>
    <t>Property Plant And Equipment, Net</t>
  </si>
  <si>
    <t>4,928,500</t>
  </si>
  <si>
    <t>5,586,500</t>
  </si>
  <si>
    <t>4,936,100</t>
  </si>
  <si>
    <t>4,432,100</t>
  </si>
  <si>
    <t>4,972,000</t>
  </si>
  <si>
    <t>5,066,500</t>
  </si>
  <si>
    <t>5,332,700</t>
  </si>
  <si>
    <t>4,543,700</t>
  </si>
  <si>
    <t>10,399,600</t>
  </si>
  <si>
    <t>10,361,400</t>
  </si>
  <si>
    <t>Real Estate Owned</t>
  </si>
  <si>
    <t>Capitalized / Purchased Software</t>
  </si>
  <si>
    <t>Long-term Investments</t>
  </si>
  <si>
    <t>2,500</t>
  </si>
  <si>
    <t>14,500</t>
  </si>
  <si>
    <t>Goodwill</t>
  </si>
  <si>
    <t>248,200</t>
  </si>
  <si>
    <t>Other Intangibles</t>
  </si>
  <si>
    <t>265,400</t>
  </si>
  <si>
    <t>Other Long-term Assets</t>
  </si>
  <si>
    <t>93,800</t>
  </si>
  <si>
    <t>163,200</t>
  </si>
  <si>
    <t>239,000</t>
  </si>
  <si>
    <t>159,900</t>
  </si>
  <si>
    <t>185,100</t>
  </si>
  <si>
    <t>142,100</t>
  </si>
  <si>
    <t>4,200</t>
  </si>
  <si>
    <t>13,300</t>
  </si>
  <si>
    <t>Total Assets</t>
  </si>
  <si>
    <t>5,736,000</t>
  </si>
  <si>
    <t>6,325,500</t>
  </si>
  <si>
    <t>5,932,200</t>
  </si>
  <si>
    <t>5,990,500</t>
  </si>
  <si>
    <t>6,224,000</t>
  </si>
  <si>
    <t>6,016,200</t>
  </si>
  <si>
    <t>5,778,300</t>
  </si>
  <si>
    <t>4,954,200</t>
  </si>
  <si>
    <t>11,380,300</t>
  </si>
  <si>
    <t>11,623,900</t>
  </si>
  <si>
    <t>Accounts Payable</t>
  </si>
  <si>
    <t>231,900</t>
  </si>
  <si>
    <t>308,200</t>
  </si>
  <si>
    <t>117,500</t>
  </si>
  <si>
    <t>136,800</t>
  </si>
  <si>
    <t>156,500</t>
  </si>
  <si>
    <t>160,400</t>
  </si>
  <si>
    <t>139,400</t>
  </si>
  <si>
    <t>106,600</t>
  </si>
  <si>
    <t>710,200</t>
  </si>
  <si>
    <t>1,120,600</t>
  </si>
  <si>
    <t>Accrued Expenses</t>
  </si>
  <si>
    <t>42,600</t>
  </si>
  <si>
    <t>30,900</t>
  </si>
  <si>
    <t>20,000</t>
  </si>
  <si>
    <t>25,000</t>
  </si>
  <si>
    <t>13,500</t>
  </si>
  <si>
    <t>6,100</t>
  </si>
  <si>
    <t>11,100</t>
  </si>
  <si>
    <t>18,400</t>
  </si>
  <si>
    <t>51,300</t>
  </si>
  <si>
    <t>70,300</t>
  </si>
  <si>
    <t>Short-term Borrowings</t>
  </si>
  <si>
    <t>Current Portion of LT Debt</t>
  </si>
  <si>
    <t>42,100</t>
  </si>
  <si>
    <t>49,500</t>
  </si>
  <si>
    <t>57,900</t>
  </si>
  <si>
    <t>51,500</t>
  </si>
  <si>
    <t>73,900</t>
  </si>
  <si>
    <t>80,500</t>
  </si>
  <si>
    <t>148,900</t>
  </si>
  <si>
    <t>146,700</t>
  </si>
  <si>
    <t>Current Portion of Capital Lease Obligations</t>
  </si>
  <si>
    <t>15,300</t>
  </si>
  <si>
    <t>109,300</t>
  </si>
  <si>
    <t>92,400</t>
  </si>
  <si>
    <t>Other Current Liabilities</t>
  </si>
  <si>
    <t>69,400</t>
  </si>
  <si>
    <t>54,300</t>
  </si>
  <si>
    <t>233,200</t>
  </si>
  <si>
    <t>253,400</t>
  </si>
  <si>
    <t>37,500</t>
  </si>
  <si>
    <t>49,300</t>
  </si>
  <si>
    <t>80,700</t>
  </si>
  <si>
    <t>640,300</t>
  </si>
  <si>
    <t>432,400</t>
  </si>
  <si>
    <t>Total Current Liabilities</t>
  </si>
  <si>
    <t>386,000</t>
  </si>
  <si>
    <t>440,100</t>
  </si>
  <si>
    <t>249,700</t>
  </si>
  <si>
    <t>446,500</t>
  </si>
  <si>
    <t>497,300</t>
  </si>
  <si>
    <t>284,500</t>
  </si>
  <si>
    <t>365,000</t>
  </si>
  <si>
    <t>367,700</t>
  </si>
  <si>
    <t>1,511,100</t>
  </si>
  <si>
    <t>1,715,700</t>
  </si>
  <si>
    <t>Long-term Debt</t>
  </si>
  <si>
    <t>859,200</t>
  </si>
  <si>
    <t>1,025,300</t>
  </si>
  <si>
    <t>1,056,400</t>
  </si>
  <si>
    <t>974,500</t>
  </si>
  <si>
    <t>837,400</t>
  </si>
  <si>
    <t>828,700</t>
  </si>
  <si>
    <t>728,700</t>
  </si>
  <si>
    <t>555,200</t>
  </si>
  <si>
    <t>1,705,300</t>
  </si>
  <si>
    <t>990,000</t>
  </si>
  <si>
    <t>Capital Leases</t>
  </si>
  <si>
    <t>29,900</t>
  </si>
  <si>
    <t>33,900</t>
  </si>
  <si>
    <t>760,000</t>
  </si>
  <si>
    <t>702,900</t>
  </si>
  <si>
    <t>Other Non-current Liabilities</t>
  </si>
  <si>
    <t>1,094,700</t>
  </si>
  <si>
    <t>1,308,300</t>
  </si>
  <si>
    <t>1,237,600</t>
  </si>
  <si>
    <t>1,084,700</t>
  </si>
  <si>
    <t>1,220,400</t>
  </si>
  <si>
    <t>1,227,200</t>
  </si>
  <si>
    <t>1,214,800</t>
  </si>
  <si>
    <t>1,206,800</t>
  </si>
  <si>
    <t>1,476,400</t>
  </si>
  <si>
    <t>1,561,800</t>
  </si>
  <si>
    <t>Total Liabilities</t>
  </si>
  <si>
    <t>2,339,900</t>
  </si>
  <si>
    <t>2,773,700</t>
  </si>
  <si>
    <t>2,543,700</t>
  </si>
  <si>
    <t>2,505,700</t>
  </si>
  <si>
    <t>2,555,100</t>
  </si>
  <si>
    <t>2,340,400</t>
  </si>
  <si>
    <t>2,338,400</t>
  </si>
  <si>
    <t>2,163,600</t>
  </si>
  <si>
    <t>5,452,800</t>
  </si>
  <si>
    <t>4,970,400</t>
  </si>
  <si>
    <t>Common Stock</t>
  </si>
  <si>
    <t>3,800,800</t>
  </si>
  <si>
    <t>3,951,100</t>
  </si>
  <si>
    <t>4,536,900</t>
  </si>
  <si>
    <t>4,654,900</t>
  </si>
  <si>
    <t>4,658,500</t>
  </si>
  <si>
    <t>4,658,300</t>
  </si>
  <si>
    <t>4,658,200</t>
  </si>
  <si>
    <t>7,221,100</t>
  </si>
  <si>
    <t>6,497,600</t>
  </si>
  <si>
    <t>Additional Paid In Capital</t>
  </si>
  <si>
    <t>3,800</t>
  </si>
  <si>
    <t>8,600</t>
  </si>
  <si>
    <t>12,600</t>
  </si>
  <si>
    <t>17,600</t>
  </si>
  <si>
    <t>21,900</t>
  </si>
  <si>
    <t>27,200</t>
  </si>
  <si>
    <t>32,200</t>
  </si>
  <si>
    <t>36,500</t>
  </si>
  <si>
    <t>46,300</t>
  </si>
  <si>
    <t>39,900</t>
  </si>
  <si>
    <t>Retained Earnings</t>
  </si>
  <si>
    <t>-408,500</t>
  </si>
  <si>
    <t>-407,900</t>
  </si>
  <si>
    <t>-1,161,100</t>
  </si>
  <si>
    <t>-1,188,000</t>
  </si>
  <si>
    <t>-1,011,400</t>
  </si>
  <si>
    <t>-1,009,900</t>
  </si>
  <si>
    <t>-1,250,600</t>
  </si>
  <si>
    <t>-1,904,100</t>
  </si>
  <si>
    <t>-1,337,400</t>
  </si>
  <si>
    <t>139,100</t>
  </si>
  <si>
    <t>Treasury Stock</t>
  </si>
  <si>
    <t>Other Common Equity Adj</t>
  </si>
  <si>
    <t>-2,500</t>
  </si>
  <si>
    <t>-23,100</t>
  </si>
  <si>
    <t>Common Equity</t>
  </si>
  <si>
    <t>3,396,100</t>
  </si>
  <si>
    <t>3,551,800</t>
  </si>
  <si>
    <t>3,388,500</t>
  </si>
  <si>
    <t>3,484,800</t>
  </si>
  <si>
    <t>3,668,900</t>
  </si>
  <si>
    <t>3,675,800</t>
  </si>
  <si>
    <t>3,439,900</t>
  </si>
  <si>
    <t>2,790,600</t>
  </si>
  <si>
    <t>5,927,500</t>
  </si>
  <si>
    <t>6,653,500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</si>
  <si>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</si>
  <si>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</si>
  <si>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</si>
  <si>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</si>
  <si>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</si>
  <si>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</si>
  <si>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10,700</t>
  </si>
  <si>
    <t>170,500</t>
  </si>
  <si>
    <t>672,200</t>
  </si>
  <si>
    <t>Total Debt</t>
  </si>
  <si>
    <t>901,300</t>
  </si>
  <si>
    <t>1,074,800</t>
  </si>
  <si>
    <t>1,114,300</t>
  </si>
  <si>
    <t>1,026,000</t>
  </si>
  <si>
    <t>911,300</t>
  </si>
  <si>
    <t>909,200</t>
  </si>
  <si>
    <t>923,800</t>
  </si>
  <si>
    <t>751,100</t>
  </si>
  <si>
    <t>2,574,600</t>
  </si>
  <si>
    <t>1,785,300</t>
  </si>
  <si>
    <t>Income Statement</t>
  </si>
  <si>
    <t>Revenue</t>
  </si>
  <si>
    <t>1,401,200</t>
  </si>
  <si>
    <t>1,809,700</t>
  </si>
  <si>
    <t>1,090,400</t>
  </si>
  <si>
    <t>1,208,500</t>
  </si>
  <si>
    <t>1,395,900</t>
  </si>
  <si>
    <t>1,222,300</t>
  </si>
  <si>
    <t>1,134,400</t>
  </si>
  <si>
    <t>4,086,700</t>
  </si>
  <si>
    <t>7,662,300</t>
  </si>
  <si>
    <t>Revenue Growth (YoY)</t>
  </si>
  <si>
    <t>17.4%</t>
  </si>
  <si>
    <t>29.2%</t>
  </si>
  <si>
    <t>-39.7%</t>
  </si>
  <si>
    <t>-10.6%</t>
  </si>
  <si>
    <t>24.0%</t>
  </si>
  <si>
    <t>15.5%</t>
  </si>
  <si>
    <t>-12.4%</t>
  </si>
  <si>
    <t>-7.2%</t>
  </si>
  <si>
    <t>260.3%</t>
  </si>
  <si>
    <t>87.5%</t>
  </si>
  <si>
    <t>Cost of Revenues</t>
  </si>
  <si>
    <t>-398,900</t>
  </si>
  <si>
    <t>-455,800</t>
  </si>
  <si>
    <t>-395,000</t>
  </si>
  <si>
    <t>-384,400</t>
  </si>
  <si>
    <t>-491,500</t>
  </si>
  <si>
    <t>-561,200</t>
  </si>
  <si>
    <t>-497,400</t>
  </si>
  <si>
    <t>-447,300</t>
  </si>
  <si>
    <t>-1,857,600</t>
  </si>
  <si>
    <t>-3,087,400</t>
  </si>
  <si>
    <t>Gross Profit</t>
  </si>
  <si>
    <t>1,002,300</t>
  </si>
  <si>
    <t>1,353,900</t>
  </si>
  <si>
    <t>695,400</t>
  </si>
  <si>
    <t>590,100</t>
  </si>
  <si>
    <t>717,000</t>
  </si>
  <si>
    <t>834,700</t>
  </si>
  <si>
    <t>724,900</t>
  </si>
  <si>
    <t>687,100</t>
  </si>
  <si>
    <t>2,229,100</t>
  </si>
  <si>
    <t>4,574,900</t>
  </si>
  <si>
    <t>Gross Profit Margin</t>
  </si>
  <si>
    <t>71.5%</t>
  </si>
  <si>
    <t>74.8%</t>
  </si>
  <si>
    <t>63.8%</t>
  </si>
  <si>
    <t>60.6%</t>
  </si>
  <si>
    <t>59.3%</t>
  </si>
  <si>
    <t>59.8%</t>
  </si>
  <si>
    <t>54.5%</t>
  </si>
  <si>
    <t>59.7%</t>
  </si>
  <si>
    <t>R&amp;D Expenses</t>
  </si>
  <si>
    <t>Selling and Marketing Expense</t>
  </si>
  <si>
    <t>General &amp; Admin Expenses</t>
  </si>
  <si>
    <t>-97,100</t>
  </si>
  <si>
    <t>-84,300</t>
  </si>
  <si>
    <t>-68,600</t>
  </si>
  <si>
    <t>-99,300</t>
  </si>
  <si>
    <t>-70,200</t>
  </si>
  <si>
    <t>-69,500</t>
  </si>
  <si>
    <t>-81,100</t>
  </si>
  <si>
    <t>-89,600</t>
  </si>
  <si>
    <t>-161,100</t>
  </si>
  <si>
    <t>-210,600</t>
  </si>
  <si>
    <t>Other Inc / (Exp)</t>
  </si>
  <si>
    <t>-527,800</t>
  </si>
  <si>
    <t>-712,100</t>
  </si>
  <si>
    <t>-934,300</t>
  </si>
  <si>
    <t>-197,600</t>
  </si>
  <si>
    <t>-82,900</t>
  </si>
  <si>
    <t>-398,000</t>
  </si>
  <si>
    <t>-728,800</t>
  </si>
  <si>
    <t>-1,307,600</t>
  </si>
  <si>
    <t>-946,800</t>
  </si>
  <si>
    <t>-1,288,900</t>
  </si>
  <si>
    <t>Operating Expenses</t>
  </si>
  <si>
    <t>-624,900</t>
  </si>
  <si>
    <t>-796,400</t>
  </si>
  <si>
    <t>-1,002,900</t>
  </si>
  <si>
    <t>-296,900</t>
  </si>
  <si>
    <t>-153,100</t>
  </si>
  <si>
    <t>-467,500</t>
  </si>
  <si>
    <t>-809,900</t>
  </si>
  <si>
    <t>-1,397,200</t>
  </si>
  <si>
    <t>-1,107,900</t>
  </si>
  <si>
    <t>-1,499,500</t>
  </si>
  <si>
    <t>Operating Income</t>
  </si>
  <si>
    <t>377,400</t>
  </si>
  <si>
    <t>557,500</t>
  </si>
  <si>
    <t>-307,500</t>
  </si>
  <si>
    <t>293,200</t>
  </si>
  <si>
    <t>563,900</t>
  </si>
  <si>
    <t>367,200</t>
  </si>
  <si>
    <t>-85,000</t>
  </si>
  <si>
    <t>-710,100</t>
  </si>
  <si>
    <t>1,121,200</t>
  </si>
  <si>
    <t>3,075,400</t>
  </si>
  <si>
    <t>Net Interest Expenses</t>
  </si>
  <si>
    <t>-42,500</t>
  </si>
  <si>
    <t>-47,300</t>
  </si>
  <si>
    <t>-51,000</t>
  </si>
  <si>
    <t>-50,500</t>
  </si>
  <si>
    <t>-39,100</t>
  </si>
  <si>
    <t>-45,400</t>
  </si>
  <si>
    <t>-43,500</t>
  </si>
  <si>
    <t>-44,800</t>
  </si>
  <si>
    <t>-126,100</t>
  </si>
  <si>
    <t>-97,200</t>
  </si>
  <si>
    <t>EBT, Incl. Unusual Items</t>
  </si>
  <si>
    <t>334,900</t>
  </si>
  <si>
    <t>510,200</t>
  </si>
  <si>
    <t>-358,500</t>
  </si>
  <si>
    <t>242,700</t>
  </si>
  <si>
    <t>524,800</t>
  </si>
  <si>
    <t>321,800</t>
  </si>
  <si>
    <t>-128,500</t>
  </si>
  <si>
    <t>-754,900</t>
  </si>
  <si>
    <t>995,100</t>
  </si>
  <si>
    <t>2,978,200</t>
  </si>
  <si>
    <t>Earnings of Discontinued Ops.</t>
  </si>
  <si>
    <t>Income Tax Expense</t>
  </si>
  <si>
    <t>-94,200</t>
  </si>
  <si>
    <t>-129,400</t>
  </si>
  <si>
    <t>15,800</t>
  </si>
  <si>
    <t>-41,400</t>
  </si>
  <si>
    <t>-135,900</t>
  </si>
  <si>
    <t>-108,000</t>
  </si>
  <si>
    <t>100,900</t>
  </si>
  <si>
    <t>207,700</t>
  </si>
  <si>
    <t>-208,500</t>
  </si>
  <si>
    <t>-675,900</t>
  </si>
  <si>
    <t>Net Income to Company</t>
  </si>
  <si>
    <t>240,700</t>
  </si>
  <si>
    <t>380,800</t>
  </si>
  <si>
    <t>-342,700</t>
  </si>
  <si>
    <t>201,300</t>
  </si>
  <si>
    <t>388,900</t>
  </si>
  <si>
    <t>213,800</t>
  </si>
  <si>
    <t>-27,600</t>
  </si>
  <si>
    <t>-547,200</t>
  </si>
  <si>
    <t>786,600</t>
  </si>
  <si>
    <t>2,302,300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</si>
  <si>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</si>
  <si>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</si>
  <si>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</si>
  <si>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</si>
  <si>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</si>
  <si>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</si>
  <si>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</si>
  <si>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311,537</t>
  </si>
  <si>
    <t>316,621</t>
  </si>
  <si>
    <t>340,542</t>
  </si>
  <si>
    <t>350,907</t>
  </si>
  <si>
    <t>353,429</t>
  </si>
  <si>
    <t>353,457</t>
  </si>
  <si>
    <t>353,400</t>
  </si>
  <si>
    <t>353,372</t>
  </si>
  <si>
    <t>626,269</t>
  </si>
  <si>
    <t>661,232</t>
  </si>
  <si>
    <t>Weighted Average Diluted Shares Out.</t>
  </si>
  <si>
    <t>311,898</t>
  </si>
  <si>
    <t>317,208</t>
  </si>
  <si>
    <t>351,311</t>
  </si>
  <si>
    <t>353,856</t>
  </si>
  <si>
    <t>353,847</t>
  </si>
  <si>
    <t>627,327</t>
  </si>
  <si>
    <t>663,144</t>
  </si>
  <si>
    <t>EBITDA</t>
  </si>
  <si>
    <t>950,200</t>
  </si>
  <si>
    <t>1,445,800</t>
  </si>
  <si>
    <t>964,800</t>
  </si>
  <si>
    <t>454,100</t>
  </si>
  <si>
    <t>929,600</t>
  </si>
  <si>
    <t>863,700</t>
  </si>
  <si>
    <t>416,700</t>
  </si>
  <si>
    <t>566,100</t>
  </si>
  <si>
    <t>2,000,300</t>
  </si>
  <si>
    <t>4,273,000</t>
  </si>
  <si>
    <t>EBIT</t>
  </si>
  <si>
    <t>385,800</t>
  </si>
  <si>
    <t>633,000</t>
  </si>
  <si>
    <t>-160,900</t>
  </si>
  <si>
    <t>8,800</t>
  </si>
  <si>
    <t>501,700</t>
  </si>
  <si>
    <t>334,200</t>
  </si>
  <si>
    <t>-118,300</t>
  </si>
  <si>
    <t>36,200</t>
  </si>
  <si>
    <t>994,500</t>
  </si>
  <si>
    <t>3,037,700</t>
  </si>
  <si>
    <t>Revenue (Reported)</t>
  </si>
  <si>
    <t>1,447,500</t>
  </si>
  <si>
    <t>1,985,900</t>
  </si>
  <si>
    <t>1,428,400</t>
  </si>
  <si>
    <t>937,800</t>
  </si>
  <si>
    <t>1,497,500</t>
  </si>
  <si>
    <t>1,499,200</t>
  </si>
  <si>
    <t>1,051,200</t>
  </si>
  <si>
    <t>1,119,800</t>
  </si>
  <si>
    <t>Operating Income (Reported)</t>
  </si>
  <si>
    <t>Operating Income (Adjusted)</t>
  </si>
  <si>
    <t>Cash Flow Statement</t>
  </si>
  <si>
    <t>Depreciation &amp; Amortization (CF)</t>
  </si>
  <si>
    <t>564,400</t>
  </si>
  <si>
    <t>812,800</t>
  </si>
  <si>
    <t>1,125,700</t>
  </si>
  <si>
    <t>445,300</t>
  </si>
  <si>
    <t>427,900</t>
  </si>
  <si>
    <t>529,500</t>
  </si>
  <si>
    <t>542,600</t>
  </si>
  <si>
    <t>537,800</t>
  </si>
  <si>
    <t>1,077,200</t>
  </si>
  <si>
    <t>1,331,000</t>
  </si>
  <si>
    <t>Amortization of Deferred Charges (CF)</t>
  </si>
  <si>
    <t>Stock-Based Comp</t>
  </si>
  <si>
    <t>45,900</t>
  </si>
  <si>
    <t>29,200</t>
  </si>
  <si>
    <t>8,300</t>
  </si>
  <si>
    <t>38,400</t>
  </si>
  <si>
    <t>10,800</t>
  </si>
  <si>
    <t>9,900</t>
  </si>
  <si>
    <t>28,900</t>
  </si>
  <si>
    <t>27,400</t>
  </si>
  <si>
    <t>61,000</t>
  </si>
  <si>
    <t>92,600</t>
  </si>
  <si>
    <t>Change In Accounts Receivable</t>
  </si>
  <si>
    <t>Change In Inventories</t>
  </si>
  <si>
    <t>Change in Other Net Operating Assets</t>
  </si>
  <si>
    <t>-60,100</t>
  </si>
  <si>
    <t>29,000</t>
  </si>
  <si>
    <t>-84,400</t>
  </si>
  <si>
    <t>-2,600</t>
  </si>
  <si>
    <t>-59,100</t>
  </si>
  <si>
    <t>43,800</t>
  </si>
  <si>
    <t>-58,600</t>
  </si>
  <si>
    <t>-11,900</t>
  </si>
  <si>
    <t>-408,900</t>
  </si>
  <si>
    <t>120,800</t>
  </si>
  <si>
    <t>Other Operating Activities</t>
  </si>
  <si>
    <t>-98,800</t>
  </si>
  <si>
    <t>-17,900</t>
  </si>
  <si>
    <t>-51,700</t>
  </si>
  <si>
    <t>-95,700</t>
  </si>
  <si>
    <t>65,800</t>
  </si>
  <si>
    <t>153,500</t>
  </si>
  <si>
    <t>649,600</t>
  </si>
  <si>
    <t>490,600</t>
  </si>
  <si>
    <t>-13,400</t>
  </si>
  <si>
    <t>Cash from Operations</t>
  </si>
  <si>
    <t>801,700</t>
  </si>
  <si>
    <t>1,153,000</t>
  </si>
  <si>
    <t>689,000</t>
  </si>
  <si>
    <t>630,700</t>
  </si>
  <si>
    <t>672,800</t>
  </si>
  <si>
    <t>862,800</t>
  </si>
  <si>
    <t>638,800</t>
  </si>
  <si>
    <t>655,700</t>
  </si>
  <si>
    <t>2,006,500</t>
  </si>
  <si>
    <t>3,833,300</t>
  </si>
  <si>
    <t>Capital Expenditures</t>
  </si>
  <si>
    <t>-895,600</t>
  </si>
  <si>
    <t>-1,079,300</t>
  </si>
  <si>
    <t>-562,300</t>
  </si>
  <si>
    <t>-628,500</t>
  </si>
  <si>
    <t>-929,500</t>
  </si>
  <si>
    <t>-680,200</t>
  </si>
  <si>
    <t>-685,700</t>
  </si>
  <si>
    <t>-335,500</t>
  </si>
  <si>
    <t>-1,054,900</t>
  </si>
  <si>
    <t>-1,428,800</t>
  </si>
  <si>
    <t>Cash Acquisitions</t>
  </si>
  <si>
    <t>4,900</t>
  </si>
  <si>
    <t>Other Investing Activities</t>
  </si>
  <si>
    <t>77,200</t>
  </si>
  <si>
    <t>61,400</t>
  </si>
  <si>
    <t>235,200</t>
  </si>
  <si>
    <t>513,100</t>
  </si>
  <si>
    <t>145,500</t>
  </si>
  <si>
    <t>12,400</t>
  </si>
  <si>
    <t>-28,800</t>
  </si>
  <si>
    <t>241,900</t>
  </si>
  <si>
    <t>Cash from Investing</t>
  </si>
  <si>
    <t>-818,400</t>
  </si>
  <si>
    <t>-1,017,900</t>
  </si>
  <si>
    <t>-564,800</t>
  </si>
  <si>
    <t>-393,300</t>
  </si>
  <si>
    <t>-416,400</t>
  </si>
  <si>
    <t>-534,700</t>
  </si>
  <si>
    <t>-673,300</t>
  </si>
  <si>
    <t>-364,300</t>
  </si>
  <si>
    <t>-808,100</t>
  </si>
  <si>
    <t>-1,413,200</t>
  </si>
  <si>
    <t>Dividends Paid (Ex Special Dividends)</t>
  </si>
  <si>
    <t>-243,400</t>
  </si>
  <si>
    <t>-228,600</t>
  </si>
  <si>
    <t>-212,300</t>
  </si>
  <si>
    <t>-128,000</t>
  </si>
  <si>
    <t>-209,200</t>
  </si>
  <si>
    <t>-212,400</t>
  </si>
  <si>
    <t>-102,700</t>
  </si>
  <si>
    <t>-133,100</t>
  </si>
  <si>
    <t>-294,300</t>
  </si>
  <si>
    <t>Special Dividend Paid</t>
  </si>
  <si>
    <t>Long-Term Debt Issued</t>
  </si>
  <si>
    <t>105,900</t>
  </si>
  <si>
    <t>166,600</t>
  </si>
  <si>
    <t>616,300</t>
  </si>
  <si>
    <t>2,209,200</t>
  </si>
  <si>
    <t>7,628,700</t>
  </si>
  <si>
    <t>7,027,000</t>
  </si>
  <si>
    <t>Long-Term Debt Repaid</t>
  </si>
  <si>
    <t>-40,900</t>
  </si>
  <si>
    <t>-66,000</t>
  </si>
  <si>
    <t>-137,600</t>
  </si>
  <si>
    <t>-55,100</t>
  </si>
  <si>
    <t>-49,800</t>
  </si>
  <si>
    <t>-76,400</t>
  </si>
  <si>
    <t>-620,500</t>
  </si>
  <si>
    <t>-2,406,000</t>
  </si>
  <si>
    <t>-8,367,700</t>
  </si>
  <si>
    <t>-7,832,800</t>
  </si>
  <si>
    <t>Repurchase of Common Stock</t>
  </si>
  <si>
    <t>-340,600</t>
  </si>
  <si>
    <t>-1,292,300</t>
  </si>
  <si>
    <t>Other Financing Activities</t>
  </si>
  <si>
    <t>385,900</t>
  </si>
  <si>
    <t>13,900</t>
  </si>
  <si>
    <t>29,400</t>
  </si>
  <si>
    <t>Cash from Financing</t>
  </si>
  <si>
    <t>-177,900</t>
  </si>
  <si>
    <t>36,000</t>
  </si>
  <si>
    <t>-182,500</t>
  </si>
  <si>
    <t>-258,400</t>
  </si>
  <si>
    <t>-288,700</t>
  </si>
  <si>
    <t>-216,600</t>
  </si>
  <si>
    <t>-299,500</t>
  </si>
  <si>
    <t>-1,198,800</t>
  </si>
  <si>
    <t>-2,363,000</t>
  </si>
  <si>
    <t>Beginning Cash (CF)</t>
  </si>
  <si>
    <t>194,600</t>
  </si>
  <si>
    <t>Foreign Exchange Rate Adjustments</t>
  </si>
  <si>
    <t>Additions / Reductions</t>
  </si>
  <si>
    <t>160,200</t>
  </si>
  <si>
    <t>54,900</t>
  </si>
  <si>
    <t>-2,000</t>
  </si>
  <si>
    <t>39,400</t>
  </si>
  <si>
    <t>-251,100</t>
  </si>
  <si>
    <t>-8,100</t>
  </si>
  <si>
    <t>Ending Cash (CF)</t>
  </si>
  <si>
    <t>Levered Free Cash Flow</t>
  </si>
  <si>
    <t>-93,900</t>
  </si>
  <si>
    <t>73,700</t>
  </si>
  <si>
    <t>126,700</t>
  </si>
  <si>
    <t>2,200</t>
  </si>
  <si>
    <t>-256,700</t>
  </si>
  <si>
    <t>182,600</t>
  </si>
  <si>
    <t>-46,900</t>
  </si>
  <si>
    <t>320,200</t>
  </si>
  <si>
    <t>951,600</t>
  </si>
  <si>
    <t>2,404,500</t>
  </si>
  <si>
    <t>Cash Interest Paid</t>
  </si>
  <si>
    <t>42,500</t>
  </si>
  <si>
    <t>52,000</t>
  </si>
  <si>
    <t>50,500</t>
  </si>
  <si>
    <t>42,700</t>
  </si>
  <si>
    <t>42,900</t>
  </si>
  <si>
    <t>41,000</t>
  </si>
  <si>
    <t>118,900</t>
  </si>
  <si>
    <t>82,800</t>
  </si>
  <si>
    <t>Valuation Ratios</t>
  </si>
  <si>
    <t>Price Close (Split Adjusted)</t>
  </si>
  <si>
    <t>Market Cap</t>
  </si>
  <si>
    <t>9,274,494.803</t>
  </si>
  <si>
    <t>8,009,581.586</t>
  </si>
  <si>
    <t>5,779,363.071</t>
  </si>
  <si>
    <t>8,160,605.926</t>
  </si>
  <si>
    <t>5,217,854.699</t>
  </si>
  <si>
    <t>2,862,936.9</t>
  </si>
  <si>
    <t>2,896,976.529</t>
  </si>
  <si>
    <t>2,120,256</t>
  </si>
  <si>
    <t>8,034,594.14</t>
  </si>
  <si>
    <t>11,421,108.858</t>
  </si>
  <si>
    <t>Total Enterprise Value (TEV)</t>
  </si>
  <si>
    <t>10,045,894.803</t>
  </si>
  <si>
    <t>8,992,281.586</t>
  </si>
  <si>
    <t>6,663,163.071</t>
  </si>
  <si>
    <t>9,127,605.926</t>
  </si>
  <si>
    <t>5,807,054.699</t>
  </si>
  <si>
    <t>3,475,136.9</t>
  </si>
  <si>
    <t>3,781,476.529</t>
  </si>
  <si>
    <t>2,978,256</t>
  </si>
  <si>
    <t>10,737,894.14</t>
  </si>
  <si>
    <t>13,275,608.858</t>
  </si>
  <si>
    <t>Enterprise Value (EV)</t>
  </si>
  <si>
    <t>11,903,602.173</t>
  </si>
  <si>
    <t>EV/EBITDA</t>
  </si>
  <si>
    <t>10.1x</t>
  </si>
  <si>
    <t>7.6x</t>
  </si>
  <si>
    <t>5.6x</t>
  </si>
  <si>
    <t>15.7x</t>
  </si>
  <si>
    <t>7.4x</t>
  </si>
  <si>
    <t>4.9x</t>
  </si>
  <si>
    <t>5.0x</t>
  </si>
  <si>
    <t>8.1x</t>
  </si>
  <si>
    <t>10.0x</t>
  </si>
  <si>
    <t>2.8x</t>
  </si>
  <si>
    <t>EV / EBIT</t>
  </si>
  <si>
    <t>22.0x</t>
  </si>
  <si>
    <t>17.9x</t>
  </si>
  <si>
    <t>149.4x</t>
  </si>
  <si>
    <t>-112.3x</t>
  </si>
  <si>
    <t>15.6x</t>
  </si>
  <si>
    <t>14.3x</t>
  </si>
  <si>
    <t>16.4x</t>
  </si>
  <si>
    <t>-18.7x</t>
  </si>
  <si>
    <t>29.4x</t>
  </si>
  <si>
    <t>3.9x</t>
  </si>
  <si>
    <t>EV / LTM EBITDA - CAPEX</t>
  </si>
  <si>
    <t>75.5x</t>
  </si>
  <si>
    <t>44.6x</t>
  </si>
  <si>
    <t>14.0x</t>
  </si>
  <si>
    <t>-347.1x</t>
  </si>
  <si>
    <t>-77.2x</t>
  </si>
  <si>
    <t>-43.3x</t>
  </si>
  <si>
    <t>44.8x</t>
  </si>
  <si>
    <t>-89.4x</t>
  </si>
  <si>
    <t>34.1x</t>
  </si>
  <si>
    <t>4.2x</t>
  </si>
  <si>
    <t>EV / Free Cash Flow</t>
  </si>
  <si>
    <t>385.9x</t>
  </si>
  <si>
    <t>80.0x</t>
  </si>
  <si>
    <t>29.0x</t>
  </si>
  <si>
    <t>-2,714.9x</t>
  </si>
  <si>
    <t>-22.4x</t>
  </si>
  <si>
    <t>75.3x</t>
  </si>
  <si>
    <t>-241.1x</t>
  </si>
  <si>
    <t>82.0x</t>
  </si>
  <si>
    <t>9.5x</t>
  </si>
  <si>
    <t>5.7x</t>
  </si>
  <si>
    <t>EV / Invested Capital</t>
  </si>
  <si>
    <t>2.4x</t>
  </si>
  <si>
    <t>2.0x</t>
  </si>
  <si>
    <t>1.5x</t>
  </si>
  <si>
    <t>2.1x</t>
  </si>
  <si>
    <t>1.3x</t>
  </si>
  <si>
    <t>0.8x</t>
  </si>
  <si>
    <t>0.9x</t>
  </si>
  <si>
    <t>1.4x</t>
  </si>
  <si>
    <t>EV / Revenue</t>
  </si>
  <si>
    <t>5.5x</t>
  </si>
  <si>
    <t>9.8x</t>
  </si>
  <si>
    <t>2.5x</t>
  </si>
  <si>
    <t>3.1x</t>
  </si>
  <si>
    <t>2.7x</t>
  </si>
  <si>
    <t>1.6x</t>
  </si>
  <si>
    <t>P/E Ratio</t>
  </si>
  <si>
    <t>29.8x</t>
  </si>
  <si>
    <t>28.5x</t>
  </si>
  <si>
    <t>-33.2x</t>
  </si>
  <si>
    <t>-394.2x</t>
  </si>
  <si>
    <t>10.8x</t>
  </si>
  <si>
    <t>22.4x</t>
  </si>
  <si>
    <t>20.4x</t>
  </si>
  <si>
    <t>-3.1x</t>
  </si>
  <si>
    <t>35.0x</t>
  </si>
  <si>
    <t>4.4x</t>
  </si>
  <si>
    <t>Price/Book</t>
  </si>
  <si>
    <t>2.3x</t>
  </si>
  <si>
    <t>1.7x</t>
  </si>
  <si>
    <t>Price / Operating Cash Flow</t>
  </si>
  <si>
    <t>12.1x</t>
  </si>
  <si>
    <t>7.2x</t>
  </si>
  <si>
    <t>12.6x</t>
  </si>
  <si>
    <t>8.2x</t>
  </si>
  <si>
    <t>3.4x</t>
  </si>
  <si>
    <t>5.2x</t>
  </si>
  <si>
    <t>Price / LTM Sales</t>
  </si>
  <si>
    <t>6.8x</t>
  </si>
  <si>
    <t>4.5x</t>
  </si>
  <si>
    <t>4.7x</t>
  </si>
  <si>
    <t>8.7x</t>
  </si>
  <si>
    <t>1.9x</t>
  </si>
  <si>
    <t>Altman Z-Score</t>
  </si>
  <si>
    <t>Piotroski Score</t>
  </si>
  <si>
    <t>Dividend Per Share</t>
  </si>
  <si>
    <t>Dividend Yield</t>
  </si>
  <si>
    <t>2.1%</t>
  </si>
  <si>
    <t>6.9%</t>
  </si>
  <si>
    <t>9.9%</t>
  </si>
  <si>
    <t>3.5%</t>
  </si>
  <si>
    <t>5.2%</t>
  </si>
  <si>
    <t>9.1%</t>
  </si>
  <si>
    <t>8.3%</t>
  </si>
  <si>
    <t>4.3%</t>
  </si>
  <si>
    <t>3.6%</t>
  </si>
  <si>
    <t>3.3%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</si>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</sst>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A4E6F770-5FE4-08D1-3AB3-937322D5B6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tabSelected="1" workbookViewId="0">
      <selection activeCell="D12" sqref="D12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9">
        <v>0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>
        <v>400</v>
      </c>
      <c r="L12" s="39">
        <v>0</v>
      </c>
      <c r="M12" s="3" t="s">
        <v>33</v>
      </c>
    </row>
    <row r="13" spans="3:13" ht="12.75" x14ac:dyDescent="0.2">
      <c r="C13" s="3" t="s">
        <v>34</v>
      </c>
      <c r="D13" s="3" t="s">
        <v>35</v>
      </c>
      <c r="E13" s="3" t="s">
        <v>35</v>
      </c>
      <c r="F13" s="3" t="s">
        <v>36</v>
      </c>
      <c r="G13" s="3" t="s">
        <v>37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" t="s">
        <v>50</v>
      </c>
      <c r="L15" s="3" t="s">
        <v>51</v>
      </c>
      <c r="M15" s="3" t="s">
        <v>52</v>
      </c>
    </row>
    <row r="16" spans="3:13" ht="12.75" x14ac:dyDescent="0.2">
      <c r="C16" s="3" t="s">
        <v>53</v>
      </c>
      <c r="D16" s="3" t="s">
        <v>54</v>
      </c>
      <c r="E16" s="3" t="s">
        <v>55</v>
      </c>
      <c r="F16" s="3" t="s">
        <v>55</v>
      </c>
      <c r="G16" s="3" t="s">
        <v>56</v>
      </c>
      <c r="H16" s="3" t="s">
        <v>57</v>
      </c>
      <c r="I16" s="3" t="s">
        <v>58</v>
      </c>
      <c r="J16" s="3" t="s">
        <v>59</v>
      </c>
      <c r="K16" s="3" t="s">
        <v>60</v>
      </c>
      <c r="L16" s="3" t="s">
        <v>61</v>
      </c>
      <c r="M16" s="3" t="s">
        <v>62</v>
      </c>
    </row>
    <row r="17" spans="3:13" ht="12.75" x14ac:dyDescent="0.2">
      <c r="C17" s="3" t="s">
        <v>63</v>
      </c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  <c r="I17" s="3" t="s">
        <v>69</v>
      </c>
      <c r="J17" s="3" t="s">
        <v>70</v>
      </c>
      <c r="K17" s="3" t="s">
        <v>71</v>
      </c>
      <c r="L17" s="3" t="s">
        <v>72</v>
      </c>
      <c r="M17" s="3" t="s">
        <v>73</v>
      </c>
    </row>
    <row r="18" spans="3:13" ht="12.75" x14ac:dyDescent="0.2">
      <c r="C18" s="3" t="s">
        <v>74</v>
      </c>
      <c r="D18" s="3" t="s">
        <v>75</v>
      </c>
      <c r="E18" s="3" t="s">
        <v>76</v>
      </c>
      <c r="F18" s="3" t="s">
        <v>77</v>
      </c>
      <c r="G18" s="3" t="s">
        <v>78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</row>
    <row r="19" spans="3:13" ht="12.75" x14ac:dyDescent="0.2"/>
    <row r="20" spans="3:13" ht="12.75" x14ac:dyDescent="0.2">
      <c r="C20" s="3" t="s">
        <v>85</v>
      </c>
      <c r="D20" s="3" t="s">
        <v>86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</row>
    <row r="21" spans="3:13" ht="12.75" x14ac:dyDescent="0.2">
      <c r="C21" s="3" t="s">
        <v>96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</row>
    <row r="22" spans="3:13" ht="12.75" x14ac:dyDescent="0.2">
      <c r="C22" s="3" t="s">
        <v>97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</row>
    <row r="23" spans="3:13" ht="12.75" x14ac:dyDescent="0.2">
      <c r="C23" s="3" t="s">
        <v>98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99</v>
      </c>
      <c r="M23" s="3" t="s">
        <v>100</v>
      </c>
    </row>
    <row r="24" spans="3:13" ht="12.75" x14ac:dyDescent="0.2">
      <c r="C24" s="3" t="s">
        <v>101</v>
      </c>
      <c r="D24" s="3" t="s">
        <v>102</v>
      </c>
      <c r="E24" s="3" t="s">
        <v>102</v>
      </c>
      <c r="F24" s="3" t="s">
        <v>102</v>
      </c>
      <c r="G24" s="3" t="s">
        <v>102</v>
      </c>
      <c r="H24" s="3" t="s">
        <v>102</v>
      </c>
      <c r="I24" s="3" t="s">
        <v>102</v>
      </c>
      <c r="J24" s="3" t="s">
        <v>102</v>
      </c>
      <c r="K24" s="3" t="s">
        <v>102</v>
      </c>
      <c r="L24" s="3" t="s">
        <v>102</v>
      </c>
      <c r="M24" s="3" t="s">
        <v>102</v>
      </c>
    </row>
    <row r="25" spans="3:13" ht="12.75" x14ac:dyDescent="0.2">
      <c r="C25" s="3" t="s">
        <v>103</v>
      </c>
      <c r="D25" s="3" t="s">
        <v>104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</row>
    <row r="26" spans="3:13" ht="12.75" x14ac:dyDescent="0.2">
      <c r="C26" s="3" t="s">
        <v>105</v>
      </c>
      <c r="D26" s="3" t="s">
        <v>106</v>
      </c>
      <c r="E26" s="3" t="s">
        <v>107</v>
      </c>
      <c r="F26" s="3" t="s">
        <v>108</v>
      </c>
      <c r="G26" s="3" t="s">
        <v>109</v>
      </c>
      <c r="H26" s="3" t="s">
        <v>110</v>
      </c>
      <c r="I26" s="3" t="s">
        <v>111</v>
      </c>
      <c r="J26" s="3" t="s">
        <v>112</v>
      </c>
      <c r="K26" s="3">
        <v>0</v>
      </c>
      <c r="L26" s="3">
        <v>0</v>
      </c>
      <c r="M26" s="3" t="s">
        <v>113</v>
      </c>
    </row>
    <row r="27" spans="3:13" ht="12.75" x14ac:dyDescent="0.2">
      <c r="C27" s="3" t="s">
        <v>114</v>
      </c>
      <c r="D27" s="3" t="s">
        <v>115</v>
      </c>
      <c r="E27" s="3" t="s">
        <v>116</v>
      </c>
      <c r="F27" s="3" t="s">
        <v>117</v>
      </c>
      <c r="G27" s="3" t="s">
        <v>118</v>
      </c>
      <c r="H27" s="3" t="s">
        <v>119</v>
      </c>
      <c r="I27" s="3" t="s">
        <v>120</v>
      </c>
      <c r="J27" s="3" t="s">
        <v>121</v>
      </c>
      <c r="K27" s="3" t="s">
        <v>122</v>
      </c>
      <c r="L27" s="3" t="s">
        <v>123</v>
      </c>
      <c r="M27" s="3" t="s">
        <v>124</v>
      </c>
    </row>
    <row r="28" spans="3:13" ht="12.75" x14ac:dyDescent="0.2"/>
    <row r="29" spans="3:13" ht="12.75" x14ac:dyDescent="0.2">
      <c r="C29" s="3" t="s">
        <v>125</v>
      </c>
      <c r="D29" s="3" t="s">
        <v>126</v>
      </c>
      <c r="E29" s="3" t="s">
        <v>127</v>
      </c>
      <c r="F29" s="3" t="s">
        <v>128</v>
      </c>
      <c r="G29" s="3" t="s">
        <v>129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134</v>
      </c>
      <c r="M29" s="3" t="s">
        <v>135</v>
      </c>
    </row>
    <row r="30" spans="3:13" ht="12.75" x14ac:dyDescent="0.2">
      <c r="C30" s="3" t="s">
        <v>136</v>
      </c>
      <c r="D30" s="3" t="s">
        <v>137</v>
      </c>
      <c r="E30" s="3" t="s">
        <v>138</v>
      </c>
      <c r="F30" s="3" t="s">
        <v>139</v>
      </c>
      <c r="G30" s="3" t="s">
        <v>140</v>
      </c>
      <c r="H30" s="3" t="s">
        <v>141</v>
      </c>
      <c r="I30" s="3" t="s">
        <v>142</v>
      </c>
      <c r="J30" s="3" t="s">
        <v>143</v>
      </c>
      <c r="K30" s="3" t="s">
        <v>144</v>
      </c>
      <c r="L30" s="3" t="s">
        <v>145</v>
      </c>
      <c r="M30" s="3" t="s">
        <v>146</v>
      </c>
    </row>
    <row r="31" spans="3:13" ht="12.75" x14ac:dyDescent="0.2">
      <c r="C31" s="3" t="s">
        <v>147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</row>
    <row r="32" spans="3:13" ht="12.75" x14ac:dyDescent="0.2">
      <c r="C32" s="3" t="s">
        <v>148</v>
      </c>
      <c r="D32" s="3" t="s">
        <v>149</v>
      </c>
      <c r="E32" s="3" t="s">
        <v>150</v>
      </c>
      <c r="F32" s="3" t="s">
        <v>151</v>
      </c>
      <c r="G32" s="3" t="s">
        <v>152</v>
      </c>
      <c r="H32" s="3" t="s">
        <v>153</v>
      </c>
      <c r="I32" s="3" t="s">
        <v>154</v>
      </c>
      <c r="J32" s="3" t="s">
        <v>155</v>
      </c>
      <c r="K32" s="3" t="s">
        <v>156</v>
      </c>
      <c r="L32" s="3" t="s">
        <v>26</v>
      </c>
      <c r="M32" s="3" t="s">
        <v>26</v>
      </c>
    </row>
    <row r="33" spans="3:13" ht="12.75" x14ac:dyDescent="0.2">
      <c r="C33" s="3" t="s">
        <v>157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71</v>
      </c>
      <c r="K33" s="3" t="s">
        <v>158</v>
      </c>
      <c r="L33" s="3" t="s">
        <v>159</v>
      </c>
      <c r="M33" s="3" t="s">
        <v>160</v>
      </c>
    </row>
    <row r="34" spans="3:13" ht="12.75" x14ac:dyDescent="0.2">
      <c r="C34" s="3" t="s">
        <v>161</v>
      </c>
      <c r="D34" s="3" t="s">
        <v>162</v>
      </c>
      <c r="E34" s="3" t="s">
        <v>152</v>
      </c>
      <c r="F34" s="3" t="s">
        <v>163</v>
      </c>
      <c r="G34" s="3" t="s">
        <v>164</v>
      </c>
      <c r="H34" s="3" t="s">
        <v>165</v>
      </c>
      <c r="I34" s="3" t="s">
        <v>166</v>
      </c>
      <c r="J34" s="3" t="s">
        <v>167</v>
      </c>
      <c r="K34" s="3" t="s">
        <v>168</v>
      </c>
      <c r="L34" s="3" t="s">
        <v>169</v>
      </c>
      <c r="M34" s="3" t="s">
        <v>170</v>
      </c>
    </row>
    <row r="35" spans="3:13" ht="12.75" x14ac:dyDescent="0.2">
      <c r="C35" s="3" t="s">
        <v>171</v>
      </c>
      <c r="D35" s="3" t="s">
        <v>172</v>
      </c>
      <c r="E35" s="3" t="s">
        <v>173</v>
      </c>
      <c r="F35" s="3" t="s">
        <v>174</v>
      </c>
      <c r="G35" s="3" t="s">
        <v>175</v>
      </c>
      <c r="H35" s="3" t="s">
        <v>176</v>
      </c>
      <c r="I35" s="3" t="s">
        <v>177</v>
      </c>
      <c r="J35" s="3" t="s">
        <v>178</v>
      </c>
      <c r="K35" s="3" t="s">
        <v>179</v>
      </c>
      <c r="L35" s="3" t="s">
        <v>180</v>
      </c>
      <c r="M35" s="3" t="s">
        <v>181</v>
      </c>
    </row>
    <row r="36" spans="3:13" ht="12.75" x14ac:dyDescent="0.2"/>
    <row r="37" spans="3:13" ht="12.75" x14ac:dyDescent="0.2">
      <c r="C37" s="3" t="s">
        <v>182</v>
      </c>
      <c r="D37" s="3" t="s">
        <v>183</v>
      </c>
      <c r="E37" s="3" t="s">
        <v>184</v>
      </c>
      <c r="F37" s="3" t="s">
        <v>185</v>
      </c>
      <c r="G37" s="3" t="s">
        <v>186</v>
      </c>
      <c r="H37" s="3" t="s">
        <v>187</v>
      </c>
      <c r="I37" s="3" t="s">
        <v>188</v>
      </c>
      <c r="J37" s="3" t="s">
        <v>189</v>
      </c>
      <c r="K37" s="3" t="s">
        <v>190</v>
      </c>
      <c r="L37" s="3" t="s">
        <v>191</v>
      </c>
      <c r="M37" s="3" t="s">
        <v>192</v>
      </c>
    </row>
    <row r="38" spans="3:13" ht="12.75" x14ac:dyDescent="0.2">
      <c r="C38" s="3" t="s">
        <v>193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26</v>
      </c>
      <c r="I38" s="3" t="s">
        <v>26</v>
      </c>
      <c r="J38" s="3" t="s">
        <v>194</v>
      </c>
      <c r="K38" s="3" t="s">
        <v>195</v>
      </c>
      <c r="L38" s="3" t="s">
        <v>196</v>
      </c>
      <c r="M38" s="3" t="s">
        <v>197</v>
      </c>
    </row>
    <row r="39" spans="3:13" ht="12.75" x14ac:dyDescent="0.2">
      <c r="C39" s="3" t="s">
        <v>198</v>
      </c>
      <c r="D39" s="3" t="s">
        <v>199</v>
      </c>
      <c r="E39" s="3" t="s">
        <v>200</v>
      </c>
      <c r="F39" s="3" t="s">
        <v>201</v>
      </c>
      <c r="G39" s="3" t="s">
        <v>202</v>
      </c>
      <c r="H39" s="3" t="s">
        <v>203</v>
      </c>
      <c r="I39" s="3" t="s">
        <v>204</v>
      </c>
      <c r="J39" s="3" t="s">
        <v>205</v>
      </c>
      <c r="K39" s="3" t="s">
        <v>206</v>
      </c>
      <c r="L39" s="3" t="s">
        <v>207</v>
      </c>
      <c r="M39" s="3" t="s">
        <v>208</v>
      </c>
    </row>
    <row r="40" spans="3:13" ht="12.75" x14ac:dyDescent="0.2">
      <c r="C40" s="3" t="s">
        <v>209</v>
      </c>
      <c r="D40" s="3" t="s">
        <v>210</v>
      </c>
      <c r="E40" s="3" t="s">
        <v>211</v>
      </c>
      <c r="F40" s="3" t="s">
        <v>212</v>
      </c>
      <c r="G40" s="3" t="s">
        <v>213</v>
      </c>
      <c r="H40" s="3" t="s">
        <v>214</v>
      </c>
      <c r="I40" s="3" t="s">
        <v>215</v>
      </c>
      <c r="J40" s="3" t="s">
        <v>216</v>
      </c>
      <c r="K40" s="3" t="s">
        <v>217</v>
      </c>
      <c r="L40" s="3" t="s">
        <v>218</v>
      </c>
      <c r="M40" s="3" t="s">
        <v>219</v>
      </c>
    </row>
    <row r="41" spans="3:13" ht="12.75" x14ac:dyDescent="0.2"/>
    <row r="42" spans="3:13" ht="12.75" x14ac:dyDescent="0.2">
      <c r="C42" s="3" t="s">
        <v>220</v>
      </c>
      <c r="D42" s="3" t="s">
        <v>221</v>
      </c>
      <c r="E42" s="3" t="s">
        <v>222</v>
      </c>
      <c r="F42" s="3" t="s">
        <v>223</v>
      </c>
      <c r="G42" s="3" t="s">
        <v>224</v>
      </c>
      <c r="H42" s="3" t="s">
        <v>225</v>
      </c>
      <c r="I42" s="3" t="s">
        <v>225</v>
      </c>
      <c r="J42" s="3" t="s">
        <v>226</v>
      </c>
      <c r="K42" s="3" t="s">
        <v>227</v>
      </c>
      <c r="L42" s="3" t="s">
        <v>228</v>
      </c>
      <c r="M42" s="3" t="s">
        <v>229</v>
      </c>
    </row>
    <row r="43" spans="3:13" ht="12.75" x14ac:dyDescent="0.2">
      <c r="C43" s="3" t="s">
        <v>230</v>
      </c>
      <c r="D43" s="3" t="s">
        <v>231</v>
      </c>
      <c r="E43" s="3" t="s">
        <v>232</v>
      </c>
      <c r="F43" s="3" t="s">
        <v>233</v>
      </c>
      <c r="G43" s="3" t="s">
        <v>234</v>
      </c>
      <c r="H43" s="3" t="s">
        <v>235</v>
      </c>
      <c r="I43" s="3" t="s">
        <v>236</v>
      </c>
      <c r="J43" s="3" t="s">
        <v>237</v>
      </c>
      <c r="K43" s="3" t="s">
        <v>238</v>
      </c>
      <c r="L43" s="3" t="s">
        <v>239</v>
      </c>
      <c r="M43" s="3" t="s">
        <v>240</v>
      </c>
    </row>
    <row r="44" spans="3:13" ht="12.75" x14ac:dyDescent="0.2">
      <c r="C44" s="3" t="s">
        <v>241</v>
      </c>
      <c r="D44" s="3" t="s">
        <v>242</v>
      </c>
      <c r="E44" s="3" t="s">
        <v>243</v>
      </c>
      <c r="F44" s="3" t="s">
        <v>244</v>
      </c>
      <c r="G44" s="3" t="s">
        <v>245</v>
      </c>
      <c r="H44" s="3" t="s">
        <v>246</v>
      </c>
      <c r="I44" s="3" t="s">
        <v>247</v>
      </c>
      <c r="J44" s="3" t="s">
        <v>248</v>
      </c>
      <c r="K44" s="3" t="s">
        <v>249</v>
      </c>
      <c r="L44" s="3" t="s">
        <v>250</v>
      </c>
      <c r="M44" s="3" t="s">
        <v>251</v>
      </c>
    </row>
    <row r="45" spans="3:13" ht="12.75" x14ac:dyDescent="0.2">
      <c r="C45" s="3" t="s">
        <v>252</v>
      </c>
      <c r="D45" s="3" t="s">
        <v>26</v>
      </c>
      <c r="E45" s="3" t="s">
        <v>26</v>
      </c>
      <c r="F45" s="3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26</v>
      </c>
    </row>
    <row r="46" spans="3:13" ht="12.75" x14ac:dyDescent="0.2">
      <c r="C46" s="3" t="s">
        <v>253</v>
      </c>
      <c r="D46" s="3">
        <v>0</v>
      </c>
      <c r="E46" s="3">
        <v>0</v>
      </c>
      <c r="F46" s="3">
        <v>100</v>
      </c>
      <c r="G46" s="3">
        <v>300</v>
      </c>
      <c r="H46" s="3">
        <v>-100</v>
      </c>
      <c r="I46" s="3">
        <v>0</v>
      </c>
      <c r="J46" s="3">
        <v>0</v>
      </c>
      <c r="K46" s="3">
        <v>0</v>
      </c>
      <c r="L46" s="3" t="s">
        <v>254</v>
      </c>
      <c r="M46" s="3" t="s">
        <v>255</v>
      </c>
    </row>
    <row r="47" spans="3:13" ht="12.75" x14ac:dyDescent="0.2">
      <c r="C47" s="3" t="s">
        <v>256</v>
      </c>
      <c r="D47" s="3" t="s">
        <v>257</v>
      </c>
      <c r="E47" s="3" t="s">
        <v>258</v>
      </c>
      <c r="F47" s="3" t="s">
        <v>259</v>
      </c>
      <c r="G47" s="3" t="s">
        <v>260</v>
      </c>
      <c r="H47" s="3" t="s">
        <v>261</v>
      </c>
      <c r="I47" s="3" t="s">
        <v>262</v>
      </c>
      <c r="J47" s="3" t="s">
        <v>263</v>
      </c>
      <c r="K47" s="3" t="s">
        <v>264</v>
      </c>
      <c r="L47" s="3" t="s">
        <v>265</v>
      </c>
      <c r="M47" s="3" t="s">
        <v>266</v>
      </c>
    </row>
    <row r="48" spans="3:13" ht="12.75" x14ac:dyDescent="0.2">
      <c r="C48" s="3" t="s">
        <v>267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26</v>
      </c>
    </row>
    <row r="49" spans="3:13" ht="12.75" x14ac:dyDescent="0.2">
      <c r="C49" s="3" t="s">
        <v>268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</row>
    <row r="50" spans="3:13" ht="12.75" x14ac:dyDescent="0.2">
      <c r="C50" s="3" t="s">
        <v>269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270</v>
      </c>
      <c r="D51" s="3" t="s">
        <v>257</v>
      </c>
      <c r="E51" s="3" t="s">
        <v>258</v>
      </c>
      <c r="F51" s="3" t="s">
        <v>259</v>
      </c>
      <c r="G51" s="3" t="s">
        <v>260</v>
      </c>
      <c r="H51" s="3" t="s">
        <v>261</v>
      </c>
      <c r="I51" s="3" t="s">
        <v>262</v>
      </c>
      <c r="J51" s="3" t="s">
        <v>263</v>
      </c>
      <c r="K51" s="3" t="s">
        <v>264</v>
      </c>
      <c r="L51" s="3" t="s">
        <v>265</v>
      </c>
      <c r="M51" s="3" t="s">
        <v>266</v>
      </c>
    </row>
    <row r="52" spans="3:13" ht="12.75" x14ac:dyDescent="0.2"/>
    <row r="53" spans="3:13" ht="12.75" x14ac:dyDescent="0.2">
      <c r="C53" s="3" t="s">
        <v>271</v>
      </c>
      <c r="D53" s="3" t="s">
        <v>115</v>
      </c>
      <c r="E53" s="3" t="s">
        <v>116</v>
      </c>
      <c r="F53" s="3" t="s">
        <v>117</v>
      </c>
      <c r="G53" s="3" t="s">
        <v>118</v>
      </c>
      <c r="H53" s="3" t="s">
        <v>119</v>
      </c>
      <c r="I53" s="3" t="s">
        <v>120</v>
      </c>
      <c r="J53" s="3" t="s">
        <v>121</v>
      </c>
      <c r="K53" s="3" t="s">
        <v>122</v>
      </c>
      <c r="L53" s="3" t="s">
        <v>123</v>
      </c>
      <c r="M53" s="3" t="s">
        <v>124</v>
      </c>
    </row>
    <row r="54" spans="3:13" ht="12.75" x14ac:dyDescent="0.2"/>
    <row r="55" spans="3:13" ht="12.75" x14ac:dyDescent="0.2">
      <c r="C55" s="3" t="s">
        <v>272</v>
      </c>
      <c r="D55" s="3" t="s">
        <v>35</v>
      </c>
      <c r="E55" s="3" t="s">
        <v>273</v>
      </c>
      <c r="F55" s="3" t="s">
        <v>274</v>
      </c>
      <c r="G55" s="3" t="s">
        <v>275</v>
      </c>
      <c r="H55" s="3" t="s">
        <v>30</v>
      </c>
      <c r="I55" s="3" t="s">
        <v>31</v>
      </c>
      <c r="J55" s="3" t="s">
        <v>32</v>
      </c>
      <c r="K55" s="3">
        <v>400</v>
      </c>
      <c r="L55" s="3" t="s">
        <v>26</v>
      </c>
      <c r="M55" s="3" t="s">
        <v>33</v>
      </c>
    </row>
    <row r="56" spans="3:13" ht="12.75" x14ac:dyDescent="0.2">
      <c r="C56" s="3" t="s">
        <v>276</v>
      </c>
      <c r="D56" s="3" t="s">
        <v>277</v>
      </c>
      <c r="E56" s="3" t="s">
        <v>278</v>
      </c>
      <c r="F56" s="3" t="s">
        <v>279</v>
      </c>
      <c r="G56" s="3" t="s">
        <v>280</v>
      </c>
      <c r="H56" s="3" t="s">
        <v>281</v>
      </c>
      <c r="I56" s="3" t="s">
        <v>282</v>
      </c>
      <c r="J56" s="3" t="s">
        <v>283</v>
      </c>
      <c r="K56" s="3" t="s">
        <v>284</v>
      </c>
      <c r="L56" s="3" t="s">
        <v>285</v>
      </c>
      <c r="M56" s="3" t="s">
        <v>286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3BD-6AC4-47F0-9F0E-BEA34ABCB3DF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287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288</v>
      </c>
      <c r="D12" s="3" t="s">
        <v>289</v>
      </c>
      <c r="E12" s="3" t="s">
        <v>290</v>
      </c>
      <c r="F12" s="3" t="s">
        <v>291</v>
      </c>
      <c r="G12" s="3" t="s">
        <v>186</v>
      </c>
      <c r="H12" s="3" t="s">
        <v>292</v>
      </c>
      <c r="I12" s="3" t="s">
        <v>293</v>
      </c>
      <c r="J12" s="3" t="s">
        <v>294</v>
      </c>
      <c r="K12" s="3" t="s">
        <v>295</v>
      </c>
      <c r="L12" s="3" t="s">
        <v>296</v>
      </c>
      <c r="M12" s="3" t="s">
        <v>297</v>
      </c>
    </row>
    <row r="13" spans="3:13" x14ac:dyDescent="0.2">
      <c r="C13" s="3" t="s">
        <v>298</v>
      </c>
      <c r="D13" s="3" t="s">
        <v>299</v>
      </c>
      <c r="E13" s="3" t="s">
        <v>300</v>
      </c>
      <c r="F13" s="3" t="s">
        <v>301</v>
      </c>
      <c r="G13" s="3" t="s">
        <v>302</v>
      </c>
      <c r="H13" s="3" t="s">
        <v>303</v>
      </c>
      <c r="I13" s="3" t="s">
        <v>304</v>
      </c>
      <c r="J13" s="3" t="s">
        <v>305</v>
      </c>
      <c r="K13" s="3" t="s">
        <v>306</v>
      </c>
      <c r="L13" s="3" t="s">
        <v>307</v>
      </c>
      <c r="M13" s="3" t="s">
        <v>308</v>
      </c>
    </row>
    <row r="15" spans="3:13" x14ac:dyDescent="0.2">
      <c r="C15" s="3" t="s">
        <v>309</v>
      </c>
      <c r="D15" s="3" t="s">
        <v>310</v>
      </c>
      <c r="E15" s="3" t="s">
        <v>311</v>
      </c>
      <c r="F15" s="3" t="s">
        <v>312</v>
      </c>
      <c r="G15" s="3" t="s">
        <v>313</v>
      </c>
      <c r="H15" s="3" t="s">
        <v>314</v>
      </c>
      <c r="I15" s="3" t="s">
        <v>315</v>
      </c>
      <c r="J15" s="3" t="s">
        <v>316</v>
      </c>
      <c r="K15" s="3" t="s">
        <v>317</v>
      </c>
      <c r="L15" s="3" t="s">
        <v>318</v>
      </c>
      <c r="M15" s="3" t="s">
        <v>319</v>
      </c>
    </row>
    <row r="16" spans="3:13" x14ac:dyDescent="0.2">
      <c r="C16" s="3" t="s">
        <v>320</v>
      </c>
      <c r="D16" s="3" t="s">
        <v>321</v>
      </c>
      <c r="E16" s="3" t="s">
        <v>322</v>
      </c>
      <c r="F16" s="3" t="s">
        <v>323</v>
      </c>
      <c r="G16" s="3" t="s">
        <v>324</v>
      </c>
      <c r="H16" s="3" t="s">
        <v>325</v>
      </c>
      <c r="I16" s="3" t="s">
        <v>326</v>
      </c>
      <c r="J16" s="3" t="s">
        <v>327</v>
      </c>
      <c r="K16" s="3" t="s">
        <v>328</v>
      </c>
      <c r="L16" s="3" t="s">
        <v>329</v>
      </c>
      <c r="M16" s="3" t="s">
        <v>330</v>
      </c>
    </row>
    <row r="17" spans="3:13" x14ac:dyDescent="0.2">
      <c r="C17" s="3" t="s">
        <v>331</v>
      </c>
      <c r="D17" s="3" t="s">
        <v>332</v>
      </c>
      <c r="E17" s="3" t="s">
        <v>333</v>
      </c>
      <c r="F17" s="3" t="s">
        <v>334</v>
      </c>
      <c r="G17" s="3" t="s">
        <v>335</v>
      </c>
      <c r="H17" s="3" t="s">
        <v>336</v>
      </c>
      <c r="I17" s="3" t="s">
        <v>337</v>
      </c>
      <c r="J17" s="3" t="s">
        <v>336</v>
      </c>
      <c r="K17" s="3" t="s">
        <v>335</v>
      </c>
      <c r="L17" s="3" t="s">
        <v>338</v>
      </c>
      <c r="M17" s="3" t="s">
        <v>339</v>
      </c>
    </row>
    <row r="19" spans="3:13" x14ac:dyDescent="0.2">
      <c r="C19" s="3" t="s">
        <v>340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342</v>
      </c>
      <c r="D21" s="3" t="s">
        <v>343</v>
      </c>
      <c r="E21" s="3" t="s">
        <v>344</v>
      </c>
      <c r="F21" s="3" t="s">
        <v>345</v>
      </c>
      <c r="G21" s="3" t="s">
        <v>346</v>
      </c>
      <c r="H21" s="3" t="s">
        <v>347</v>
      </c>
      <c r="I21" s="3" t="s">
        <v>348</v>
      </c>
      <c r="J21" s="3" t="s">
        <v>349</v>
      </c>
      <c r="K21" s="3" t="s">
        <v>350</v>
      </c>
      <c r="L21" s="3" t="s">
        <v>351</v>
      </c>
      <c r="M21" s="3" t="s">
        <v>352</v>
      </c>
    </row>
    <row r="22" spans="3:13" x14ac:dyDescent="0.2">
      <c r="C22" s="3" t="s">
        <v>353</v>
      </c>
      <c r="D22" s="3" t="s">
        <v>354</v>
      </c>
      <c r="E22" s="3" t="s">
        <v>355</v>
      </c>
      <c r="F22" s="3" t="s">
        <v>356</v>
      </c>
      <c r="G22" s="3" t="s">
        <v>357</v>
      </c>
      <c r="H22" s="3" t="s">
        <v>358</v>
      </c>
      <c r="I22" s="3" t="s">
        <v>359</v>
      </c>
      <c r="J22" s="3" t="s">
        <v>360</v>
      </c>
      <c r="K22" s="3" t="s">
        <v>361</v>
      </c>
      <c r="L22" s="3" t="s">
        <v>362</v>
      </c>
      <c r="M22" s="3" t="s">
        <v>363</v>
      </c>
    </row>
    <row r="23" spans="3:13" x14ac:dyDescent="0.2">
      <c r="C23" s="3" t="s">
        <v>364</v>
      </c>
      <c r="D23" s="3" t="s">
        <v>365</v>
      </c>
      <c r="E23" s="3" t="s">
        <v>366</v>
      </c>
      <c r="F23" s="3" t="s">
        <v>367</v>
      </c>
      <c r="G23" s="3" t="s">
        <v>368</v>
      </c>
      <c r="H23" s="3" t="s">
        <v>369</v>
      </c>
      <c r="I23" s="3" t="s">
        <v>370</v>
      </c>
      <c r="J23" s="3" t="s">
        <v>371</v>
      </c>
      <c r="K23" s="3" t="s">
        <v>372</v>
      </c>
      <c r="L23" s="3" t="s">
        <v>373</v>
      </c>
      <c r="M23" s="3" t="s">
        <v>374</v>
      </c>
    </row>
    <row r="24" spans="3:13" x14ac:dyDescent="0.2">
      <c r="C24" s="3" t="s">
        <v>375</v>
      </c>
      <c r="D24" s="3" t="s">
        <v>376</v>
      </c>
      <c r="E24" s="3" t="s">
        <v>377</v>
      </c>
      <c r="F24" s="3" t="s">
        <v>378</v>
      </c>
      <c r="G24" s="3" t="s">
        <v>379</v>
      </c>
      <c r="H24" s="3" t="s">
        <v>380</v>
      </c>
      <c r="I24" s="3" t="s">
        <v>381</v>
      </c>
      <c r="J24" s="3" t="s">
        <v>382</v>
      </c>
      <c r="K24" s="3" t="s">
        <v>383</v>
      </c>
      <c r="L24" s="3" t="s">
        <v>384</v>
      </c>
      <c r="M24" s="3" t="s">
        <v>385</v>
      </c>
    </row>
    <row r="26" spans="3:13" x14ac:dyDescent="0.2">
      <c r="C26" s="3" t="s">
        <v>386</v>
      </c>
      <c r="D26" s="3" t="s">
        <v>387</v>
      </c>
      <c r="E26" s="3" t="s">
        <v>388</v>
      </c>
      <c r="F26" s="3" t="s">
        <v>389</v>
      </c>
      <c r="G26" s="3" t="s">
        <v>390</v>
      </c>
      <c r="H26" s="3" t="s">
        <v>391</v>
      </c>
      <c r="I26" s="3" t="s">
        <v>392</v>
      </c>
      <c r="J26" s="3" t="s">
        <v>393</v>
      </c>
      <c r="K26" s="3" t="s">
        <v>394</v>
      </c>
      <c r="L26" s="3" t="s">
        <v>395</v>
      </c>
      <c r="M26" s="3" t="s">
        <v>396</v>
      </c>
    </row>
    <row r="27" spans="3:13" x14ac:dyDescent="0.2">
      <c r="C27" s="3" t="s">
        <v>397</v>
      </c>
      <c r="D27" s="3" t="s">
        <v>398</v>
      </c>
      <c r="E27" s="3" t="s">
        <v>399</v>
      </c>
      <c r="F27" s="3" t="s">
        <v>400</v>
      </c>
      <c r="G27" s="3" t="s">
        <v>401</v>
      </c>
      <c r="H27" s="3" t="s">
        <v>402</v>
      </c>
      <c r="I27" s="3" t="s">
        <v>403</v>
      </c>
      <c r="J27" s="3" t="s">
        <v>404</v>
      </c>
      <c r="K27" s="3" t="s">
        <v>405</v>
      </c>
      <c r="L27" s="3" t="s">
        <v>406</v>
      </c>
      <c r="M27" s="3" t="s">
        <v>407</v>
      </c>
    </row>
    <row r="28" spans="3:13" x14ac:dyDescent="0.2">
      <c r="C28" s="3" t="s">
        <v>408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409</v>
      </c>
      <c r="D29" s="3" t="s">
        <v>410</v>
      </c>
      <c r="E29" s="3" t="s">
        <v>411</v>
      </c>
      <c r="F29" s="3" t="s">
        <v>412</v>
      </c>
      <c r="G29" s="3" t="s">
        <v>413</v>
      </c>
      <c r="H29" s="3" t="s">
        <v>414</v>
      </c>
      <c r="I29" s="3" t="s">
        <v>415</v>
      </c>
      <c r="J29" s="3" t="s">
        <v>416</v>
      </c>
      <c r="K29" s="3" t="s">
        <v>417</v>
      </c>
      <c r="L29" s="3" t="s">
        <v>418</v>
      </c>
      <c r="M29" s="3" t="s">
        <v>419</v>
      </c>
    </row>
    <row r="30" spans="3:13" x14ac:dyDescent="0.2">
      <c r="C30" s="3" t="s">
        <v>420</v>
      </c>
      <c r="D30" s="3" t="s">
        <v>421</v>
      </c>
      <c r="E30" s="3" t="s">
        <v>422</v>
      </c>
      <c r="F30" s="3" t="s">
        <v>423</v>
      </c>
      <c r="G30" s="3" t="s">
        <v>424</v>
      </c>
      <c r="H30" s="3" t="s">
        <v>425</v>
      </c>
      <c r="I30" s="3" t="s">
        <v>426</v>
      </c>
      <c r="J30" s="3" t="s">
        <v>427</v>
      </c>
      <c r="K30" s="3" t="s">
        <v>428</v>
      </c>
      <c r="L30" s="3" t="s">
        <v>429</v>
      </c>
      <c r="M30" s="3" t="s">
        <v>430</v>
      </c>
    </row>
    <row r="32" spans="3:13" x14ac:dyDescent="0.2">
      <c r="C32" s="3" t="s">
        <v>431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432</v>
      </c>
      <c r="D33" s="3" t="s">
        <v>421</v>
      </c>
      <c r="E33" s="3" t="s">
        <v>422</v>
      </c>
      <c r="F33" s="3" t="s">
        <v>423</v>
      </c>
      <c r="G33" s="3" t="s">
        <v>424</v>
      </c>
      <c r="H33" s="3" t="s">
        <v>425</v>
      </c>
      <c r="I33" s="3" t="s">
        <v>426</v>
      </c>
      <c r="J33" s="3" t="s">
        <v>427</v>
      </c>
      <c r="K33" s="3" t="s">
        <v>428</v>
      </c>
      <c r="L33" s="3" t="s">
        <v>429</v>
      </c>
      <c r="M33" s="3" t="s">
        <v>430</v>
      </c>
    </row>
    <row r="35" spans="3:13" x14ac:dyDescent="0.2">
      <c r="C35" s="3" t="s">
        <v>433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434</v>
      </c>
      <c r="D36" s="3" t="s">
        <v>421</v>
      </c>
      <c r="E36" s="3" t="s">
        <v>422</v>
      </c>
      <c r="F36" s="3" t="s">
        <v>423</v>
      </c>
      <c r="G36" s="3" t="s">
        <v>424</v>
      </c>
      <c r="H36" s="3" t="s">
        <v>425</v>
      </c>
      <c r="I36" s="3" t="s">
        <v>426</v>
      </c>
      <c r="J36" s="3" t="s">
        <v>427</v>
      </c>
      <c r="K36" s="3" t="s">
        <v>428</v>
      </c>
      <c r="L36" s="3" t="s">
        <v>429</v>
      </c>
      <c r="M36" s="3" t="s">
        <v>430</v>
      </c>
    </row>
    <row r="38" spans="3:13" x14ac:dyDescent="0.2">
      <c r="C38" s="3" t="s">
        <v>435</v>
      </c>
      <c r="D38" s="3">
        <v>0.77</v>
      </c>
      <c r="E38" s="3">
        <v>1.2</v>
      </c>
      <c r="F38" s="3">
        <v>-1.01</v>
      </c>
      <c r="G38" s="3">
        <v>0.56999999999999995</v>
      </c>
      <c r="H38" s="3">
        <v>1.1000000000000001</v>
      </c>
      <c r="I38" s="3">
        <v>0.6</v>
      </c>
      <c r="J38" s="3">
        <v>-7.8E-2</v>
      </c>
      <c r="K38" s="3">
        <v>-1.55</v>
      </c>
      <c r="L38" s="3">
        <v>1.26</v>
      </c>
      <c r="M38" s="3">
        <v>3.48</v>
      </c>
    </row>
    <row r="39" spans="3:13" x14ac:dyDescent="0.2">
      <c r="C39" s="3" t="s">
        <v>436</v>
      </c>
      <c r="D39" s="3">
        <v>0.77</v>
      </c>
      <c r="E39" s="3">
        <v>1.2</v>
      </c>
      <c r="F39" s="3">
        <v>-1.01</v>
      </c>
      <c r="G39" s="3">
        <v>0.56999999999999995</v>
      </c>
      <c r="H39" s="3">
        <v>1.1000000000000001</v>
      </c>
      <c r="I39" s="3">
        <v>0.6</v>
      </c>
      <c r="J39" s="3">
        <v>-0.08</v>
      </c>
      <c r="K39" s="3">
        <v>-1.55</v>
      </c>
      <c r="L39" s="3">
        <v>1.25</v>
      </c>
      <c r="M39" s="3">
        <v>3.47</v>
      </c>
    </row>
    <row r="40" spans="3:13" x14ac:dyDescent="0.2">
      <c r="C40" s="3" t="s">
        <v>437</v>
      </c>
      <c r="D40" s="3" t="s">
        <v>438</v>
      </c>
      <c r="E40" s="3" t="s">
        <v>439</v>
      </c>
      <c r="F40" s="3" t="s">
        <v>440</v>
      </c>
      <c r="G40" s="3" t="s">
        <v>441</v>
      </c>
      <c r="H40" s="3" t="s">
        <v>442</v>
      </c>
      <c r="I40" s="3" t="s">
        <v>443</v>
      </c>
      <c r="J40" s="3" t="s">
        <v>444</v>
      </c>
      <c r="K40" s="3" t="s">
        <v>445</v>
      </c>
      <c r="L40" s="3" t="s">
        <v>446</v>
      </c>
      <c r="M40" s="3" t="s">
        <v>447</v>
      </c>
    </row>
    <row r="41" spans="3:13" x14ac:dyDescent="0.2">
      <c r="C41" s="3" t="s">
        <v>448</v>
      </c>
      <c r="D41" s="3" t="s">
        <v>449</v>
      </c>
      <c r="E41" s="3" t="s">
        <v>450</v>
      </c>
      <c r="F41" s="3" t="s">
        <v>440</v>
      </c>
      <c r="G41" s="3" t="s">
        <v>451</v>
      </c>
      <c r="H41" s="3" t="s">
        <v>452</v>
      </c>
      <c r="I41" s="3" t="s">
        <v>453</v>
      </c>
      <c r="J41" s="3" t="s">
        <v>444</v>
      </c>
      <c r="K41" s="3" t="s">
        <v>445</v>
      </c>
      <c r="L41" s="3" t="s">
        <v>454</v>
      </c>
      <c r="M41" s="3" t="s">
        <v>455</v>
      </c>
    </row>
    <row r="43" spans="3:13" x14ac:dyDescent="0.2">
      <c r="C43" s="3" t="s">
        <v>456</v>
      </c>
      <c r="D43" s="3" t="s">
        <v>457</v>
      </c>
      <c r="E43" s="3" t="s">
        <v>458</v>
      </c>
      <c r="F43" s="3" t="s">
        <v>459</v>
      </c>
      <c r="G43" s="3" t="s">
        <v>460</v>
      </c>
      <c r="H43" s="3" t="s">
        <v>461</v>
      </c>
      <c r="I43" s="3" t="s">
        <v>462</v>
      </c>
      <c r="J43" s="3" t="s">
        <v>463</v>
      </c>
      <c r="K43" s="3" t="s">
        <v>464</v>
      </c>
      <c r="L43" s="3" t="s">
        <v>465</v>
      </c>
      <c r="M43" s="3" t="s">
        <v>466</v>
      </c>
    </row>
    <row r="44" spans="3:13" x14ac:dyDescent="0.2">
      <c r="C44" s="3" t="s">
        <v>467</v>
      </c>
      <c r="D44" s="3" t="s">
        <v>468</v>
      </c>
      <c r="E44" s="3" t="s">
        <v>469</v>
      </c>
      <c r="F44" s="3" t="s">
        <v>470</v>
      </c>
      <c r="G44" s="3" t="s">
        <v>471</v>
      </c>
      <c r="H44" s="3" t="s">
        <v>472</v>
      </c>
      <c r="I44" s="3" t="s">
        <v>473</v>
      </c>
      <c r="J44" s="3" t="s">
        <v>474</v>
      </c>
      <c r="K44" s="3" t="s">
        <v>475</v>
      </c>
      <c r="L44" s="3" t="s">
        <v>476</v>
      </c>
      <c r="M44" s="3" t="s">
        <v>477</v>
      </c>
    </row>
    <row r="46" spans="3:13" x14ac:dyDescent="0.2">
      <c r="C46" s="3" t="s">
        <v>478</v>
      </c>
      <c r="D46" s="3" t="s">
        <v>479</v>
      </c>
      <c r="E46" s="3" t="s">
        <v>480</v>
      </c>
      <c r="F46" s="3" t="s">
        <v>481</v>
      </c>
      <c r="G46" s="3" t="s">
        <v>482</v>
      </c>
      <c r="H46" s="3" t="s">
        <v>483</v>
      </c>
      <c r="I46" s="3" t="s">
        <v>484</v>
      </c>
      <c r="J46" s="3" t="s">
        <v>485</v>
      </c>
      <c r="K46" s="3" t="s">
        <v>486</v>
      </c>
      <c r="L46" s="3" t="s">
        <v>296</v>
      </c>
      <c r="M46" s="3" t="s">
        <v>297</v>
      </c>
    </row>
    <row r="47" spans="3:13" x14ac:dyDescent="0.2">
      <c r="C47" s="3" t="s">
        <v>487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488</v>
      </c>
      <c r="D48" s="3" t="s">
        <v>468</v>
      </c>
      <c r="E48" s="3" t="s">
        <v>469</v>
      </c>
      <c r="F48" s="3" t="s">
        <v>470</v>
      </c>
      <c r="G48" s="3" t="s">
        <v>471</v>
      </c>
      <c r="H48" s="3" t="s">
        <v>472</v>
      </c>
      <c r="I48" s="3" t="s">
        <v>473</v>
      </c>
      <c r="J48" s="3" t="s">
        <v>474</v>
      </c>
      <c r="K48" s="3" t="s">
        <v>475</v>
      </c>
      <c r="L48" s="3" t="s">
        <v>476</v>
      </c>
      <c r="M48" s="3" t="s">
        <v>477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5B34-320C-46FD-A019-87488A511B50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489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432</v>
      </c>
      <c r="D12" s="3" t="s">
        <v>421</v>
      </c>
      <c r="E12" s="3" t="s">
        <v>422</v>
      </c>
      <c r="F12" s="3" t="s">
        <v>423</v>
      </c>
      <c r="G12" s="3" t="s">
        <v>424</v>
      </c>
      <c r="H12" s="3" t="s">
        <v>425</v>
      </c>
      <c r="I12" s="3" t="s">
        <v>426</v>
      </c>
      <c r="J12" s="3" t="s">
        <v>427</v>
      </c>
      <c r="K12" s="3" t="s">
        <v>428</v>
      </c>
      <c r="L12" s="3" t="s">
        <v>429</v>
      </c>
      <c r="M12" s="3" t="s">
        <v>430</v>
      </c>
    </row>
    <row r="13" spans="3:13" x14ac:dyDescent="0.2">
      <c r="C13" s="3" t="s">
        <v>490</v>
      </c>
      <c r="D13" s="3" t="s">
        <v>491</v>
      </c>
      <c r="E13" s="3" t="s">
        <v>492</v>
      </c>
      <c r="F13" s="3" t="s">
        <v>493</v>
      </c>
      <c r="G13" s="3" t="s">
        <v>494</v>
      </c>
      <c r="H13" s="3" t="s">
        <v>495</v>
      </c>
      <c r="I13" s="3" t="s">
        <v>496</v>
      </c>
      <c r="J13" s="3" t="s">
        <v>497</v>
      </c>
      <c r="K13" s="3" t="s">
        <v>498</v>
      </c>
      <c r="L13" s="3" t="s">
        <v>499</v>
      </c>
      <c r="M13" s="3" t="s">
        <v>500</v>
      </c>
    </row>
    <row r="14" spans="3:13" x14ac:dyDescent="0.2">
      <c r="C14" s="3" t="s">
        <v>501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502</v>
      </c>
      <c r="D15" s="3" t="s">
        <v>503</v>
      </c>
      <c r="E15" s="3" t="s">
        <v>504</v>
      </c>
      <c r="F15" s="3" t="s">
        <v>505</v>
      </c>
      <c r="G15" s="3" t="s">
        <v>506</v>
      </c>
      <c r="H15" s="3" t="s">
        <v>507</v>
      </c>
      <c r="I15" s="3" t="s">
        <v>508</v>
      </c>
      <c r="J15" s="3" t="s">
        <v>509</v>
      </c>
      <c r="K15" s="3" t="s">
        <v>510</v>
      </c>
      <c r="L15" s="3" t="s">
        <v>511</v>
      </c>
      <c r="M15" s="3" t="s">
        <v>512</v>
      </c>
    </row>
    <row r="16" spans="3:13" x14ac:dyDescent="0.2">
      <c r="C16" s="3" t="s">
        <v>513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514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515</v>
      </c>
      <c r="D18" s="3" t="s">
        <v>516</v>
      </c>
      <c r="E18" s="3" t="s">
        <v>517</v>
      </c>
      <c r="F18" s="3" t="s">
        <v>518</v>
      </c>
      <c r="G18" s="3" t="s">
        <v>519</v>
      </c>
      <c r="H18" s="3" t="s">
        <v>520</v>
      </c>
      <c r="I18" s="3" t="s">
        <v>521</v>
      </c>
      <c r="J18" s="3" t="s">
        <v>522</v>
      </c>
      <c r="K18" s="3" t="s">
        <v>523</v>
      </c>
      <c r="L18" s="3" t="s">
        <v>524</v>
      </c>
      <c r="M18" s="3" t="s">
        <v>525</v>
      </c>
    </row>
    <row r="19" spans="3:13" x14ac:dyDescent="0.2">
      <c r="C19" s="3" t="s">
        <v>526</v>
      </c>
      <c r="D19" s="3" t="s">
        <v>507</v>
      </c>
      <c r="E19" s="3" t="s">
        <v>527</v>
      </c>
      <c r="F19" s="3" t="s">
        <v>528</v>
      </c>
      <c r="G19" s="3" t="s">
        <v>529</v>
      </c>
      <c r="H19" s="3" t="s">
        <v>530</v>
      </c>
      <c r="I19" s="3" t="s">
        <v>531</v>
      </c>
      <c r="J19" s="3" t="s">
        <v>532</v>
      </c>
      <c r="K19" s="3" t="s">
        <v>533</v>
      </c>
      <c r="L19" s="3" t="s">
        <v>534</v>
      </c>
      <c r="M19" s="3" t="s">
        <v>535</v>
      </c>
    </row>
    <row r="20" spans="3:13" x14ac:dyDescent="0.2">
      <c r="C20" s="3" t="s">
        <v>536</v>
      </c>
      <c r="D20" s="3" t="s">
        <v>537</v>
      </c>
      <c r="E20" s="3" t="s">
        <v>538</v>
      </c>
      <c r="F20" s="3" t="s">
        <v>539</v>
      </c>
      <c r="G20" s="3" t="s">
        <v>540</v>
      </c>
      <c r="H20" s="3" t="s">
        <v>541</v>
      </c>
      <c r="I20" s="3" t="s">
        <v>542</v>
      </c>
      <c r="J20" s="3" t="s">
        <v>543</v>
      </c>
      <c r="K20" s="3" t="s">
        <v>544</v>
      </c>
      <c r="L20" s="3" t="s">
        <v>545</v>
      </c>
      <c r="M20" s="3" t="s">
        <v>546</v>
      </c>
    </row>
    <row r="22" spans="3:13" x14ac:dyDescent="0.2">
      <c r="C22" s="3" t="s">
        <v>547</v>
      </c>
      <c r="D22" s="3" t="s">
        <v>548</v>
      </c>
      <c r="E22" s="3" t="s">
        <v>549</v>
      </c>
      <c r="F22" s="3" t="s">
        <v>550</v>
      </c>
      <c r="G22" s="3" t="s">
        <v>551</v>
      </c>
      <c r="H22" s="3" t="s">
        <v>552</v>
      </c>
      <c r="I22" s="3" t="s">
        <v>553</v>
      </c>
      <c r="J22" s="3" t="s">
        <v>554</v>
      </c>
      <c r="K22" s="3" t="s">
        <v>555</v>
      </c>
      <c r="L22" s="3" t="s">
        <v>556</v>
      </c>
      <c r="M22" s="3" t="s">
        <v>557</v>
      </c>
    </row>
    <row r="23" spans="3:13" x14ac:dyDescent="0.2">
      <c r="C23" s="3" t="s">
        <v>558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559</v>
      </c>
      <c r="M23" s="3" t="s">
        <v>3</v>
      </c>
    </row>
    <row r="24" spans="3:13" x14ac:dyDescent="0.2">
      <c r="C24" s="3" t="s">
        <v>560</v>
      </c>
      <c r="D24" s="3" t="s">
        <v>561</v>
      </c>
      <c r="E24" s="3" t="s">
        <v>562</v>
      </c>
      <c r="F24" s="3" t="s">
        <v>254</v>
      </c>
      <c r="G24" s="3" t="s">
        <v>563</v>
      </c>
      <c r="H24" s="3" t="s">
        <v>564</v>
      </c>
      <c r="I24" s="3" t="s">
        <v>565</v>
      </c>
      <c r="J24" s="3" t="s">
        <v>566</v>
      </c>
      <c r="K24" s="3" t="s">
        <v>567</v>
      </c>
      <c r="L24" s="3" t="s">
        <v>568</v>
      </c>
      <c r="M24" s="3" t="s">
        <v>54</v>
      </c>
    </row>
    <row r="25" spans="3:13" x14ac:dyDescent="0.2">
      <c r="C25" s="3" t="s">
        <v>569</v>
      </c>
      <c r="D25" s="3" t="s">
        <v>570</v>
      </c>
      <c r="E25" s="3" t="s">
        <v>571</v>
      </c>
      <c r="F25" s="3" t="s">
        <v>572</v>
      </c>
      <c r="G25" s="3" t="s">
        <v>573</v>
      </c>
      <c r="H25" s="3" t="s">
        <v>574</v>
      </c>
      <c r="I25" s="3" t="s">
        <v>575</v>
      </c>
      <c r="J25" s="3" t="s">
        <v>576</v>
      </c>
      <c r="K25" s="3" t="s">
        <v>577</v>
      </c>
      <c r="L25" s="3" t="s">
        <v>578</v>
      </c>
      <c r="M25" s="3" t="s">
        <v>579</v>
      </c>
    </row>
    <row r="27" spans="3:13" x14ac:dyDescent="0.2">
      <c r="C27" s="3" t="s">
        <v>580</v>
      </c>
      <c r="D27" s="3" t="s">
        <v>581</v>
      </c>
      <c r="E27" s="3" t="s">
        <v>582</v>
      </c>
      <c r="F27" s="3" t="s">
        <v>583</v>
      </c>
      <c r="G27" s="3" t="s">
        <v>584</v>
      </c>
      <c r="H27" s="3" t="s">
        <v>585</v>
      </c>
      <c r="I27" s="3" t="s">
        <v>583</v>
      </c>
      <c r="J27" s="3" t="s">
        <v>586</v>
      </c>
      <c r="K27" s="3" t="s">
        <v>587</v>
      </c>
      <c r="L27" s="3" t="s">
        <v>588</v>
      </c>
      <c r="M27" s="3" t="s">
        <v>589</v>
      </c>
    </row>
    <row r="28" spans="3:13" x14ac:dyDescent="0.2">
      <c r="C28" s="3" t="s">
        <v>590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591</v>
      </c>
      <c r="D29" s="3" t="s">
        <v>592</v>
      </c>
      <c r="E29" s="3" t="s">
        <v>593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594</v>
      </c>
      <c r="K29" s="3" t="s">
        <v>595</v>
      </c>
      <c r="L29" s="3" t="s">
        <v>596</v>
      </c>
      <c r="M29" s="3" t="s">
        <v>597</v>
      </c>
    </row>
    <row r="30" spans="3:13" x14ac:dyDescent="0.2">
      <c r="C30" s="3" t="s">
        <v>598</v>
      </c>
      <c r="D30" s="3" t="s">
        <v>599</v>
      </c>
      <c r="E30" s="3" t="s">
        <v>600</v>
      </c>
      <c r="F30" s="3" t="s">
        <v>601</v>
      </c>
      <c r="G30" s="3" t="s">
        <v>602</v>
      </c>
      <c r="H30" s="3" t="s">
        <v>603</v>
      </c>
      <c r="I30" s="3" t="s">
        <v>604</v>
      </c>
      <c r="J30" s="3" t="s">
        <v>605</v>
      </c>
      <c r="K30" s="3" t="s">
        <v>606</v>
      </c>
      <c r="L30" s="3" t="s">
        <v>607</v>
      </c>
      <c r="M30" s="3" t="s">
        <v>608</v>
      </c>
    </row>
    <row r="31" spans="3:13" x14ac:dyDescent="0.2">
      <c r="C31" s="3" t="s">
        <v>609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610</v>
      </c>
      <c r="M31" s="3" t="s">
        <v>611</v>
      </c>
    </row>
    <row r="32" spans="3:13" x14ac:dyDescent="0.2">
      <c r="C32" s="3" t="s">
        <v>612</v>
      </c>
      <c r="D32" s="3">
        <v>500</v>
      </c>
      <c r="E32" s="3">
        <v>0</v>
      </c>
      <c r="F32" s="3" t="s">
        <v>613</v>
      </c>
      <c r="G32" s="3">
        <v>600</v>
      </c>
      <c r="H32" s="3">
        <v>600</v>
      </c>
      <c r="I32" s="3">
        <v>0</v>
      </c>
      <c r="J32" s="3">
        <v>0</v>
      </c>
      <c r="K32" s="3">
        <v>0</v>
      </c>
      <c r="L32" s="3" t="s">
        <v>614</v>
      </c>
      <c r="M32" s="3" t="s">
        <v>615</v>
      </c>
    </row>
    <row r="33" spans="3:13" x14ac:dyDescent="0.2">
      <c r="C33" s="3" t="s">
        <v>616</v>
      </c>
      <c r="D33" s="3" t="s">
        <v>617</v>
      </c>
      <c r="E33" s="3" t="s">
        <v>584</v>
      </c>
      <c r="F33" s="3" t="s">
        <v>618</v>
      </c>
      <c r="G33" s="3" t="s">
        <v>619</v>
      </c>
      <c r="H33" s="3" t="s">
        <v>620</v>
      </c>
      <c r="I33" s="3" t="s">
        <v>621</v>
      </c>
      <c r="J33" s="3" t="s">
        <v>622</v>
      </c>
      <c r="K33" s="3" t="s">
        <v>623</v>
      </c>
      <c r="L33" s="3" t="s">
        <v>624</v>
      </c>
      <c r="M33" s="3" t="s">
        <v>625</v>
      </c>
    </row>
    <row r="35" spans="3:13" x14ac:dyDescent="0.2">
      <c r="C35" s="3" t="s">
        <v>626</v>
      </c>
      <c r="D35" s="3" t="s">
        <v>627</v>
      </c>
      <c r="E35" s="3" t="s">
        <v>3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>
        <v>400</v>
      </c>
      <c r="M35" s="3" t="s">
        <v>3</v>
      </c>
    </row>
    <row r="36" spans="3:13" x14ac:dyDescent="0.2">
      <c r="C36" s="3" t="s">
        <v>628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</row>
    <row r="37" spans="3:13" x14ac:dyDescent="0.2">
      <c r="C37" s="3" t="s">
        <v>629</v>
      </c>
      <c r="D37" s="3" t="s">
        <v>3</v>
      </c>
      <c r="E37" s="3" t="s">
        <v>3</v>
      </c>
      <c r="F37" s="3" t="s">
        <v>630</v>
      </c>
      <c r="G37" s="3" t="s">
        <v>631</v>
      </c>
      <c r="H37" s="3" t="s">
        <v>632</v>
      </c>
      <c r="I37" s="3" t="s">
        <v>633</v>
      </c>
      <c r="J37" s="3" t="s">
        <v>634</v>
      </c>
      <c r="K37" s="3" t="s">
        <v>635</v>
      </c>
      <c r="L37" s="3" t="s">
        <v>3</v>
      </c>
      <c r="M37" s="3" t="s">
        <v>3</v>
      </c>
    </row>
    <row r="38" spans="3:13" x14ac:dyDescent="0.2">
      <c r="C38" s="3" t="s">
        <v>636</v>
      </c>
      <c r="D38" s="3" t="s">
        <v>3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>
        <v>400</v>
      </c>
      <c r="L38" s="3" t="s">
        <v>3</v>
      </c>
      <c r="M38" s="3" t="s">
        <v>33</v>
      </c>
    </row>
    <row r="40" spans="3:13" x14ac:dyDescent="0.2">
      <c r="C40" s="3" t="s">
        <v>637</v>
      </c>
      <c r="D40" s="3" t="s">
        <v>638</v>
      </c>
      <c r="E40" s="3" t="s">
        <v>639</v>
      </c>
      <c r="F40" s="3" t="s">
        <v>640</v>
      </c>
      <c r="G40" s="3" t="s">
        <v>641</v>
      </c>
      <c r="H40" s="3" t="s">
        <v>642</v>
      </c>
      <c r="I40" s="3" t="s">
        <v>643</v>
      </c>
      <c r="J40" s="3" t="s">
        <v>644</v>
      </c>
      <c r="K40" s="3" t="s">
        <v>645</v>
      </c>
      <c r="L40" s="3" t="s">
        <v>646</v>
      </c>
      <c r="M40" s="3" t="s">
        <v>647</v>
      </c>
    </row>
    <row r="41" spans="3:13" x14ac:dyDescent="0.2">
      <c r="C41" s="3" t="s">
        <v>648</v>
      </c>
      <c r="D41" s="3" t="s">
        <v>649</v>
      </c>
      <c r="E41" s="3" t="s">
        <v>239</v>
      </c>
      <c r="F41" s="3" t="s">
        <v>650</v>
      </c>
      <c r="G41" s="3" t="s">
        <v>651</v>
      </c>
      <c r="H41" s="3" t="s">
        <v>239</v>
      </c>
      <c r="I41" s="3" t="s">
        <v>652</v>
      </c>
      <c r="J41" s="3" t="s">
        <v>653</v>
      </c>
      <c r="K41" s="3" t="s">
        <v>654</v>
      </c>
      <c r="L41" s="3" t="s">
        <v>655</v>
      </c>
      <c r="M41" s="3" t="s">
        <v>656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6D17-8B41-49F6-9419-AA6EE76AE2A6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657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658</v>
      </c>
      <c r="D12" s="3">
        <v>29.57</v>
      </c>
      <c r="E12" s="3">
        <v>25.16</v>
      </c>
      <c r="F12" s="3">
        <v>16.7</v>
      </c>
      <c r="G12" s="3">
        <v>23.11</v>
      </c>
      <c r="H12" s="3">
        <v>14.75</v>
      </c>
      <c r="I12" s="3">
        <v>8.1</v>
      </c>
      <c r="J12" s="3">
        <v>8.18</v>
      </c>
      <c r="K12" s="3">
        <v>6</v>
      </c>
      <c r="L12" s="3">
        <v>11.5</v>
      </c>
      <c r="M12" s="3">
        <v>18.25</v>
      </c>
    </row>
    <row r="13" spans="3:13" ht="12.75" x14ac:dyDescent="0.2">
      <c r="C13" s="3" t="s">
        <v>659</v>
      </c>
      <c r="D13" s="3" t="s">
        <v>660</v>
      </c>
      <c r="E13" s="3" t="s">
        <v>661</v>
      </c>
      <c r="F13" s="3" t="s">
        <v>662</v>
      </c>
      <c r="G13" s="3" t="s">
        <v>663</v>
      </c>
      <c r="H13" s="3" t="s">
        <v>664</v>
      </c>
      <c r="I13" s="3" t="s">
        <v>665</v>
      </c>
      <c r="J13" s="3" t="s">
        <v>666</v>
      </c>
      <c r="K13" s="3" t="s">
        <v>667</v>
      </c>
      <c r="L13" s="3" t="s">
        <v>668</v>
      </c>
      <c r="M13" s="3" t="s">
        <v>669</v>
      </c>
    </row>
    <row r="14" spans="3:13" ht="12.75" x14ac:dyDescent="0.2"/>
    <row r="15" spans="3:13" ht="12.75" x14ac:dyDescent="0.2">
      <c r="C15" s="3" t="s">
        <v>670</v>
      </c>
      <c r="D15" s="3" t="s">
        <v>671</v>
      </c>
      <c r="E15" s="3" t="s">
        <v>672</v>
      </c>
      <c r="F15" s="3" t="s">
        <v>673</v>
      </c>
      <c r="G15" s="3" t="s">
        <v>674</v>
      </c>
      <c r="H15" s="3" t="s">
        <v>675</v>
      </c>
      <c r="I15" s="3" t="s">
        <v>676</v>
      </c>
      <c r="J15" s="3" t="s">
        <v>677</v>
      </c>
      <c r="K15" s="3" t="s">
        <v>678</v>
      </c>
      <c r="L15" s="3" t="s">
        <v>679</v>
      </c>
      <c r="M15" s="3" t="s">
        <v>680</v>
      </c>
    </row>
    <row r="16" spans="3:13" ht="12.75" x14ac:dyDescent="0.2">
      <c r="C16" s="3" t="s">
        <v>681</v>
      </c>
      <c r="D16" s="3" t="s">
        <v>671</v>
      </c>
      <c r="E16" s="3" t="s">
        <v>672</v>
      </c>
      <c r="F16" s="3" t="s">
        <v>673</v>
      </c>
      <c r="G16" s="3" t="s">
        <v>674</v>
      </c>
      <c r="H16" s="3" t="s">
        <v>675</v>
      </c>
      <c r="I16" s="3" t="s">
        <v>676</v>
      </c>
      <c r="J16" s="3" t="s">
        <v>677</v>
      </c>
      <c r="K16" s="3" t="s">
        <v>678</v>
      </c>
      <c r="L16" s="3" t="s">
        <v>679</v>
      </c>
      <c r="M16" s="3" t="s">
        <v>682</v>
      </c>
    </row>
    <row r="17" spans="3:13" ht="12.75" x14ac:dyDescent="0.2">
      <c r="C17" s="3" t="s">
        <v>683</v>
      </c>
      <c r="D17" s="3" t="s">
        <v>684</v>
      </c>
      <c r="E17" s="3" t="s">
        <v>685</v>
      </c>
      <c r="F17" s="3" t="s">
        <v>686</v>
      </c>
      <c r="G17" s="3" t="s">
        <v>687</v>
      </c>
      <c r="H17" s="3" t="s">
        <v>688</v>
      </c>
      <c r="I17" s="3" t="s">
        <v>689</v>
      </c>
      <c r="J17" s="3" t="s">
        <v>690</v>
      </c>
      <c r="K17" s="3" t="s">
        <v>691</v>
      </c>
      <c r="L17" s="3" t="s">
        <v>692</v>
      </c>
      <c r="M17" s="3" t="s">
        <v>693</v>
      </c>
    </row>
    <row r="18" spans="3:13" ht="12.75" x14ac:dyDescent="0.2">
      <c r="C18" s="3" t="s">
        <v>694</v>
      </c>
      <c r="D18" s="3" t="s">
        <v>695</v>
      </c>
      <c r="E18" s="3" t="s">
        <v>696</v>
      </c>
      <c r="F18" s="3" t="s">
        <v>697</v>
      </c>
      <c r="G18" s="3" t="s">
        <v>698</v>
      </c>
      <c r="H18" s="3" t="s">
        <v>699</v>
      </c>
      <c r="I18" s="3" t="s">
        <v>700</v>
      </c>
      <c r="J18" s="3" t="s">
        <v>701</v>
      </c>
      <c r="K18" s="3" t="s">
        <v>702</v>
      </c>
      <c r="L18" s="3" t="s">
        <v>703</v>
      </c>
      <c r="M18" s="3" t="s">
        <v>704</v>
      </c>
    </row>
    <row r="19" spans="3:13" ht="12.75" x14ac:dyDescent="0.2">
      <c r="C19" s="3" t="s">
        <v>705</v>
      </c>
      <c r="D19" s="3" t="s">
        <v>706</v>
      </c>
      <c r="E19" s="3" t="s">
        <v>707</v>
      </c>
      <c r="F19" s="3" t="s">
        <v>708</v>
      </c>
      <c r="G19" s="3" t="s">
        <v>709</v>
      </c>
      <c r="H19" s="3" t="s">
        <v>710</v>
      </c>
      <c r="I19" s="3" t="s">
        <v>711</v>
      </c>
      <c r="J19" s="3" t="s">
        <v>712</v>
      </c>
      <c r="K19" s="3" t="s">
        <v>713</v>
      </c>
      <c r="L19" s="3" t="s">
        <v>714</v>
      </c>
      <c r="M19" s="3" t="s">
        <v>715</v>
      </c>
    </row>
    <row r="20" spans="3:13" ht="12.75" x14ac:dyDescent="0.2">
      <c r="C20" s="3" t="s">
        <v>716</v>
      </c>
      <c r="D20" s="3" t="s">
        <v>717</v>
      </c>
      <c r="E20" s="3" t="s">
        <v>718</v>
      </c>
      <c r="F20" s="3" t="s">
        <v>719</v>
      </c>
      <c r="G20" s="3" t="s">
        <v>720</v>
      </c>
      <c r="H20" s="3" t="s">
        <v>721</v>
      </c>
      <c r="I20" s="3" t="s">
        <v>722</v>
      </c>
      <c r="J20" s="3" t="s">
        <v>723</v>
      </c>
      <c r="K20" s="3" t="s">
        <v>724</v>
      </c>
      <c r="L20" s="3" t="s">
        <v>725</v>
      </c>
      <c r="M20" s="3" t="s">
        <v>726</v>
      </c>
    </row>
    <row r="21" spans="3:13" ht="12.75" x14ac:dyDescent="0.2">
      <c r="C21" s="3" t="s">
        <v>727</v>
      </c>
      <c r="D21" s="3" t="s">
        <v>728</v>
      </c>
      <c r="E21" s="3" t="s">
        <v>729</v>
      </c>
      <c r="F21" s="3" t="s">
        <v>730</v>
      </c>
      <c r="G21" s="3" t="s">
        <v>731</v>
      </c>
      <c r="H21" s="3" t="s">
        <v>732</v>
      </c>
      <c r="I21" s="3" t="s">
        <v>733</v>
      </c>
      <c r="J21" s="3" t="s">
        <v>734</v>
      </c>
      <c r="K21" s="3" t="s">
        <v>733</v>
      </c>
      <c r="L21" s="3" t="s">
        <v>732</v>
      </c>
      <c r="M21" s="3" t="s">
        <v>735</v>
      </c>
    </row>
    <row r="22" spans="3:13" ht="12.75" x14ac:dyDescent="0.2">
      <c r="C22" s="3" t="s">
        <v>736</v>
      </c>
      <c r="D22" s="3" t="s">
        <v>688</v>
      </c>
      <c r="E22" s="3" t="s">
        <v>690</v>
      </c>
      <c r="F22" s="3" t="s">
        <v>737</v>
      </c>
      <c r="G22" s="3" t="s">
        <v>738</v>
      </c>
      <c r="H22" s="3" t="s">
        <v>689</v>
      </c>
      <c r="I22" s="3" t="s">
        <v>739</v>
      </c>
      <c r="J22" s="3" t="s">
        <v>740</v>
      </c>
      <c r="K22" s="3" t="s">
        <v>741</v>
      </c>
      <c r="L22" s="3" t="s">
        <v>715</v>
      </c>
      <c r="M22" s="3" t="s">
        <v>742</v>
      </c>
    </row>
    <row r="23" spans="3:13" ht="12.75" x14ac:dyDescent="0.2"/>
    <row r="24" spans="3:13" ht="12.75" x14ac:dyDescent="0.2">
      <c r="C24" s="3" t="s">
        <v>743</v>
      </c>
      <c r="D24" s="3" t="s">
        <v>744</v>
      </c>
      <c r="E24" s="3" t="s">
        <v>745</v>
      </c>
      <c r="F24" s="3" t="s">
        <v>746</v>
      </c>
      <c r="G24" s="3" t="s">
        <v>747</v>
      </c>
      <c r="H24" s="3" t="s">
        <v>748</v>
      </c>
      <c r="I24" s="3" t="s">
        <v>749</v>
      </c>
      <c r="J24" s="3" t="s">
        <v>750</v>
      </c>
      <c r="K24" s="3" t="s">
        <v>751</v>
      </c>
      <c r="L24" s="3" t="s">
        <v>752</v>
      </c>
      <c r="M24" s="3" t="s">
        <v>753</v>
      </c>
    </row>
    <row r="25" spans="3:13" ht="12.75" x14ac:dyDescent="0.2">
      <c r="C25" s="3" t="s">
        <v>754</v>
      </c>
      <c r="D25" s="3" t="s">
        <v>741</v>
      </c>
      <c r="E25" s="3" t="s">
        <v>755</v>
      </c>
      <c r="F25" s="3" t="s">
        <v>756</v>
      </c>
      <c r="G25" s="3" t="s">
        <v>728</v>
      </c>
      <c r="H25" s="3" t="s">
        <v>735</v>
      </c>
      <c r="I25" s="3" t="s">
        <v>733</v>
      </c>
      <c r="J25" s="3" t="s">
        <v>733</v>
      </c>
      <c r="K25" s="3" t="s">
        <v>733</v>
      </c>
      <c r="L25" s="3" t="s">
        <v>730</v>
      </c>
      <c r="M25" s="3" t="s">
        <v>730</v>
      </c>
    </row>
    <row r="26" spans="3:13" ht="12.75" x14ac:dyDescent="0.2">
      <c r="C26" s="3" t="s">
        <v>757</v>
      </c>
      <c r="D26" s="3" t="s">
        <v>758</v>
      </c>
      <c r="E26" s="3" t="s">
        <v>688</v>
      </c>
      <c r="F26" s="3" t="s">
        <v>759</v>
      </c>
      <c r="G26" s="3" t="s">
        <v>760</v>
      </c>
      <c r="H26" s="3" t="s">
        <v>761</v>
      </c>
      <c r="I26" s="3" t="s">
        <v>762</v>
      </c>
      <c r="J26" s="3" t="s">
        <v>715</v>
      </c>
      <c r="K26" s="3" t="s">
        <v>762</v>
      </c>
      <c r="L26" s="3" t="s">
        <v>763</v>
      </c>
      <c r="M26" s="3" t="s">
        <v>741</v>
      </c>
    </row>
    <row r="27" spans="3:13" ht="12.75" x14ac:dyDescent="0.2">
      <c r="C27" s="3" t="s">
        <v>764</v>
      </c>
      <c r="D27" s="3" t="s">
        <v>765</v>
      </c>
      <c r="E27" s="3" t="s">
        <v>766</v>
      </c>
      <c r="F27" s="3" t="s">
        <v>767</v>
      </c>
      <c r="G27" s="3" t="s">
        <v>768</v>
      </c>
      <c r="H27" s="3" t="s">
        <v>753</v>
      </c>
      <c r="I27" s="3" t="s">
        <v>729</v>
      </c>
      <c r="J27" s="3" t="s">
        <v>728</v>
      </c>
      <c r="K27" s="3" t="s">
        <v>769</v>
      </c>
      <c r="L27" s="3" t="s">
        <v>740</v>
      </c>
      <c r="M27" s="3" t="s">
        <v>732</v>
      </c>
    </row>
    <row r="28" spans="3:13" ht="12.75" x14ac:dyDescent="0.2"/>
    <row r="29" spans="3:13" ht="12.75" x14ac:dyDescent="0.2">
      <c r="C29" s="3" t="s">
        <v>770</v>
      </c>
      <c r="D29" s="3">
        <v>4.8</v>
      </c>
      <c r="E29" s="3">
        <v>5</v>
      </c>
      <c r="F29" s="3">
        <v>4.0999999999999996</v>
      </c>
      <c r="G29" s="3">
        <v>4.9000000000000004</v>
      </c>
      <c r="H29" s="3">
        <v>5.0999999999999996</v>
      </c>
      <c r="I29" s="3">
        <v>5</v>
      </c>
      <c r="J29" s="3">
        <v>3.7</v>
      </c>
      <c r="K29" s="3">
        <v>3.1</v>
      </c>
      <c r="L29" s="3">
        <v>4.0999999999999996</v>
      </c>
      <c r="M29" s="3">
        <v>6.1</v>
      </c>
    </row>
    <row r="30" spans="3:13" ht="12.75" x14ac:dyDescent="0.2">
      <c r="C30" s="3" t="s">
        <v>771</v>
      </c>
      <c r="D30" s="3">
        <v>6</v>
      </c>
      <c r="E30" s="3">
        <v>8</v>
      </c>
      <c r="F30" s="3">
        <v>3</v>
      </c>
      <c r="G30" s="3">
        <v>6</v>
      </c>
      <c r="H30" s="3">
        <v>7</v>
      </c>
      <c r="I30" s="3">
        <v>6</v>
      </c>
      <c r="J30" s="3">
        <v>3</v>
      </c>
      <c r="K30" s="3">
        <v>6</v>
      </c>
      <c r="L30" s="3">
        <v>6</v>
      </c>
      <c r="M30" s="3">
        <v>9</v>
      </c>
    </row>
    <row r="31" spans="3:13" ht="12.75" x14ac:dyDescent="0.2">
      <c r="C31" s="3" t="s">
        <v>772</v>
      </c>
      <c r="D31" s="3">
        <v>0.4</v>
      </c>
      <c r="E31" s="3">
        <v>1.2</v>
      </c>
      <c r="F31" s="3">
        <v>1.2</v>
      </c>
      <c r="G31" s="3">
        <v>0.6</v>
      </c>
      <c r="H31" s="3">
        <v>0.6</v>
      </c>
      <c r="I31" s="3">
        <v>0.6</v>
      </c>
      <c r="J31" s="3">
        <v>0.6</v>
      </c>
      <c r="K31" s="3">
        <v>0.24</v>
      </c>
      <c r="L31" s="3">
        <v>0.4</v>
      </c>
      <c r="M31" s="3">
        <v>0.6</v>
      </c>
    </row>
    <row r="32" spans="3:13" ht="12.75" x14ac:dyDescent="0.2">
      <c r="C32" s="3" t="s">
        <v>773</v>
      </c>
      <c r="D32" s="3" t="s">
        <v>774</v>
      </c>
      <c r="E32" s="3" t="s">
        <v>775</v>
      </c>
      <c r="F32" s="3" t="s">
        <v>776</v>
      </c>
      <c r="G32" s="3" t="s">
        <v>777</v>
      </c>
      <c r="H32" s="3" t="s">
        <v>778</v>
      </c>
      <c r="I32" s="3" t="s">
        <v>779</v>
      </c>
      <c r="J32" s="3" t="s">
        <v>780</v>
      </c>
      <c r="K32" s="3" t="s">
        <v>781</v>
      </c>
      <c r="L32" s="3" t="s">
        <v>782</v>
      </c>
      <c r="M32" s="3" t="s">
        <v>783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5AB6-DECE-4437-A189-DDAAA66A6477}">
  <dimension ref="A3:BJ22"/>
  <sheetViews>
    <sheetView showGridLines="0" workbookViewId="0">
      <selection activeCell="A21" sqref="A21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784</v>
      </c>
      <c r="C3" s="9"/>
      <c r="D3" s="9"/>
      <c r="E3" s="9"/>
      <c r="F3" s="9"/>
      <c r="H3" s="9" t="s">
        <v>785</v>
      </c>
      <c r="I3" s="9"/>
      <c r="J3" s="9"/>
      <c r="K3" s="9"/>
      <c r="L3" s="9"/>
      <c r="N3" s="11" t="s">
        <v>786</v>
      </c>
      <c r="O3" s="11"/>
      <c r="P3" s="11"/>
      <c r="Q3" s="11"/>
      <c r="R3" s="11"/>
      <c r="S3" s="11"/>
      <c r="T3" s="11"/>
      <c r="V3" s="9" t="s">
        <v>787</v>
      </c>
      <c r="W3" s="9"/>
      <c r="X3" s="9"/>
      <c r="Y3" s="9"/>
      <c r="AA3" s="9" t="s">
        <v>788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789</v>
      </c>
      <c r="C4" s="15" t="s">
        <v>790</v>
      </c>
      <c r="D4" s="14" t="s">
        <v>791</v>
      </c>
      <c r="E4" s="15" t="s">
        <v>792</v>
      </c>
      <c r="F4" s="14" t="s">
        <v>793</v>
      </c>
      <c r="H4" s="16" t="s">
        <v>794</v>
      </c>
      <c r="I4" s="17" t="s">
        <v>795</v>
      </c>
      <c r="J4" s="16" t="s">
        <v>796</v>
      </c>
      <c r="K4" s="17" t="s">
        <v>797</v>
      </c>
      <c r="L4" s="16" t="s">
        <v>798</v>
      </c>
      <c r="N4" s="18" t="s">
        <v>799</v>
      </c>
      <c r="O4" s="19" t="s">
        <v>800</v>
      </c>
      <c r="P4" s="18" t="s">
        <v>801</v>
      </c>
      <c r="Q4" s="19" t="s">
        <v>802</v>
      </c>
      <c r="R4" s="18" t="s">
        <v>803</v>
      </c>
      <c r="S4" s="19" t="s">
        <v>804</v>
      </c>
      <c r="T4" s="18" t="s">
        <v>805</v>
      </c>
      <c r="V4" s="19" t="s">
        <v>806</v>
      </c>
      <c r="W4" s="18" t="s">
        <v>807</v>
      </c>
      <c r="X4" s="19" t="s">
        <v>808</v>
      </c>
      <c r="Y4" s="18" t="s">
        <v>809</v>
      </c>
      <c r="AA4" s="20" t="s">
        <v>456</v>
      </c>
      <c r="AB4" s="21" t="s">
        <v>683</v>
      </c>
      <c r="AC4" s="20" t="s">
        <v>694</v>
      </c>
      <c r="AD4" s="21" t="s">
        <v>716</v>
      </c>
      <c r="AE4" s="20" t="s">
        <v>727</v>
      </c>
      <c r="AF4" s="21" t="s">
        <v>736</v>
      </c>
      <c r="AG4" s="20" t="s">
        <v>743</v>
      </c>
      <c r="AH4" s="21" t="s">
        <v>754</v>
      </c>
      <c r="AI4" s="20" t="s">
        <v>772</v>
      </c>
      <c r="AJ4" s="22"/>
      <c r="AK4" s="21" t="s">
        <v>770</v>
      </c>
      <c r="AL4" s="20" t="s">
        <v>771</v>
      </c>
    </row>
    <row r="5" spans="1:62" ht="63" x14ac:dyDescent="0.2">
      <c r="A5" s="23" t="s">
        <v>810</v>
      </c>
      <c r="B5" s="18" t="s">
        <v>811</v>
      </c>
      <c r="C5" s="24" t="s">
        <v>812</v>
      </c>
      <c r="D5" s="25" t="s">
        <v>813</v>
      </c>
      <c r="E5" s="19" t="s">
        <v>814</v>
      </c>
      <c r="F5" s="18" t="s">
        <v>811</v>
      </c>
      <c r="H5" s="19" t="s">
        <v>815</v>
      </c>
      <c r="I5" s="18" t="s">
        <v>816</v>
      </c>
      <c r="J5" s="19" t="s">
        <v>817</v>
      </c>
      <c r="K5" s="18" t="s">
        <v>818</v>
      </c>
      <c r="L5" s="19" t="s">
        <v>819</v>
      </c>
      <c r="N5" s="18" t="s">
        <v>820</v>
      </c>
      <c r="O5" s="19" t="s">
        <v>821</v>
      </c>
      <c r="P5" s="18" t="s">
        <v>822</v>
      </c>
      <c r="Q5" s="19" t="s">
        <v>823</v>
      </c>
      <c r="R5" s="18" t="s">
        <v>824</v>
      </c>
      <c r="S5" s="19" t="s">
        <v>825</v>
      </c>
      <c r="T5" s="18" t="s">
        <v>826</v>
      </c>
      <c r="V5" s="19" t="s">
        <v>827</v>
      </c>
      <c r="W5" s="18" t="s">
        <v>828</v>
      </c>
      <c r="X5" s="19" t="s">
        <v>829</v>
      </c>
      <c r="Y5" s="18" t="s">
        <v>830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0.51839378238341971</v>
      </c>
      <c r="C7" s="31">
        <f>(sheet!D18-sheet!D15)/sheet!D35</f>
        <v>0.51839378238341971</v>
      </c>
      <c r="D7" s="31">
        <f>sheet!D12/sheet!D35</f>
        <v>0</v>
      </c>
      <c r="E7" s="31">
        <f>Sheet2!D20/sheet!D35</f>
        <v>2.0769430051813473</v>
      </c>
      <c r="F7" s="31">
        <f>sheet!D18/sheet!D35</f>
        <v>0.51839378238341971</v>
      </c>
      <c r="G7" s="29"/>
      <c r="H7" s="32">
        <f>Sheet1!D33/sheet!D51</f>
        <v>7.0875415918259174E-2</v>
      </c>
      <c r="I7" s="32">
        <f>Sheet1!D33/Sheet1!D12</f>
        <v>0.17178133028832429</v>
      </c>
      <c r="J7" s="32">
        <f>Sheet1!D12/sheet!D27</f>
        <v>0.24428172942817294</v>
      </c>
      <c r="K7" s="32">
        <f>Sheet1!D30/sheet!D27</f>
        <v>4.1963040446304042E-2</v>
      </c>
      <c r="L7" s="32">
        <f>Sheet1!D38</f>
        <v>0.77</v>
      </c>
      <c r="M7" s="29"/>
      <c r="N7" s="32">
        <f>sheet!D40/sheet!D27</f>
        <v>0.40793235704323572</v>
      </c>
      <c r="O7" s="32">
        <f>sheet!D51/sheet!D27</f>
        <v>0.59206764295676428</v>
      </c>
      <c r="P7" s="32">
        <f>sheet!D40/sheet!D51</f>
        <v>0.68899620152527896</v>
      </c>
      <c r="Q7" s="31">
        <f>Sheet1!D24/Sheet1!D26</f>
        <v>-8.8800000000000008</v>
      </c>
      <c r="R7" s="31">
        <f>ABS(Sheet2!D20/(Sheet1!D26+Sheet2!D30))</f>
        <v>9.6127098321342928</v>
      </c>
      <c r="S7" s="31">
        <f>sheet!D40/Sheet1!D43</f>
        <v>2.4625342033256157</v>
      </c>
      <c r="T7" s="31">
        <f>Sheet2!D20/sheet!D40</f>
        <v>0.34262147955040811</v>
      </c>
      <c r="V7" s="31" t="e">
        <f>ABS(Sheet1!D15/sheet!D15)</f>
        <v>#DIV/0!</v>
      </c>
      <c r="W7" s="31">
        <f>Sheet1!D12/sheet!D14</f>
        <v>7.9658897100625357</v>
      </c>
      <c r="X7" s="31">
        <f>Sheet1!D12/sheet!D27</f>
        <v>0.24428172942817294</v>
      </c>
      <c r="Y7" s="31">
        <f>Sheet1!D12/(sheet!D18-sheet!D35)</f>
        <v>-7.5373856912318447</v>
      </c>
      <c r="AA7" s="17" t="str">
        <f>Sheet1!D43</f>
        <v>950,200</v>
      </c>
      <c r="AB7" s="17" t="str">
        <f>Sheet3!D17</f>
        <v>10.1x</v>
      </c>
      <c r="AC7" s="17" t="str">
        <f>Sheet3!D18</f>
        <v>22.0x</v>
      </c>
      <c r="AD7" s="17" t="str">
        <f>Sheet3!D20</f>
        <v>385.9x</v>
      </c>
      <c r="AE7" s="17" t="str">
        <f>Sheet3!D21</f>
        <v>2.4x</v>
      </c>
      <c r="AF7" s="17" t="str">
        <f>Sheet3!D22</f>
        <v>7.4x</v>
      </c>
      <c r="AG7" s="17" t="str">
        <f>Sheet3!D24</f>
        <v>29.8x</v>
      </c>
      <c r="AH7" s="17" t="str">
        <f>Sheet3!D25</f>
        <v>2.7x</v>
      </c>
      <c r="AI7" s="17">
        <f>Sheet3!D31</f>
        <v>0.4</v>
      </c>
      <c r="AK7" s="17">
        <f>Sheet3!D29</f>
        <v>4.8</v>
      </c>
      <c r="AL7" s="17">
        <f>Sheet3!D30</f>
        <v>6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0.7443762781186094</v>
      </c>
      <c r="C8" s="34">
        <f>(sheet!E18-sheet!E15)/sheet!E35</f>
        <v>0.7443762781186094</v>
      </c>
      <c r="D8" s="34">
        <f>sheet!E12/sheet!E35</f>
        <v>1.6132697114292206E-2</v>
      </c>
      <c r="E8" s="34">
        <f>Sheet2!E20/sheet!E35</f>
        <v>2.6198591229266075</v>
      </c>
      <c r="F8" s="34">
        <f>sheet!E18/sheet!E35</f>
        <v>0.7443762781186094</v>
      </c>
      <c r="G8" s="29"/>
      <c r="H8" s="35">
        <f>Sheet1!E33/sheet!E51</f>
        <v>0.10721324398896334</v>
      </c>
      <c r="I8" s="35">
        <f>Sheet1!E33/Sheet1!E12</f>
        <v>0.2104216168425706</v>
      </c>
      <c r="J8" s="35">
        <f>Sheet1!E12/sheet!E27</f>
        <v>0.28609596079361316</v>
      </c>
      <c r="K8" s="35">
        <f>Sheet1!E30/sheet!E27</f>
        <v>6.0200774642320765E-2</v>
      </c>
      <c r="L8" s="35">
        <f>Sheet1!E38</f>
        <v>1.2</v>
      </c>
      <c r="M8" s="29"/>
      <c r="N8" s="35">
        <f>sheet!E40/sheet!E27</f>
        <v>0.43849498063394199</v>
      </c>
      <c r="O8" s="35">
        <f>sheet!E51/sheet!E27</f>
        <v>0.56150501936605801</v>
      </c>
      <c r="P8" s="35">
        <f>sheet!E40/sheet!E51</f>
        <v>0.78092798017906417</v>
      </c>
      <c r="Q8" s="34">
        <f>Sheet1!E24/Sheet1!E26</f>
        <v>-11.786469344608879</v>
      </c>
      <c r="R8" s="34">
        <f>ABS(Sheet2!E20/(Sheet1!E26+Sheet2!E30))</f>
        <v>10.176522506619595</v>
      </c>
      <c r="S8" s="34">
        <f>sheet!E40/Sheet1!E43</f>
        <v>1.9184534513764007</v>
      </c>
      <c r="T8" s="34">
        <f>Sheet2!E20/sheet!E40</f>
        <v>0.41569023326242927</v>
      </c>
      <c r="U8" s="12"/>
      <c r="V8" s="34" t="e">
        <f>ABS(Sheet1!E15/sheet!E15)</f>
        <v>#DIV/0!</v>
      </c>
      <c r="W8" s="34">
        <f>Sheet1!E12/sheet!E14</f>
        <v>11.001215805471125</v>
      </c>
      <c r="X8" s="34">
        <f>Sheet1!E12/sheet!E27</f>
        <v>0.28609596079361316</v>
      </c>
      <c r="Y8" s="34">
        <f>Sheet1!E12/(sheet!E18-sheet!E35)</f>
        <v>-16.086222222222222</v>
      </c>
      <c r="Z8" s="12"/>
      <c r="AA8" s="36" t="str">
        <f>Sheet1!E43</f>
        <v>1,445,800</v>
      </c>
      <c r="AB8" s="36" t="str">
        <f>Sheet3!E17</f>
        <v>7.6x</v>
      </c>
      <c r="AC8" s="36" t="str">
        <f>Sheet3!E18</f>
        <v>17.9x</v>
      </c>
      <c r="AD8" s="36" t="str">
        <f>Sheet3!E20</f>
        <v>80.0x</v>
      </c>
      <c r="AE8" s="36" t="str">
        <f>Sheet3!E21</f>
        <v>2.0x</v>
      </c>
      <c r="AF8" s="36" t="str">
        <f>Sheet3!E22</f>
        <v>5.0x</v>
      </c>
      <c r="AG8" s="36" t="str">
        <f>Sheet3!E24</f>
        <v>28.5x</v>
      </c>
      <c r="AH8" s="36" t="str">
        <f>Sheet3!E25</f>
        <v>2.3x</v>
      </c>
      <c r="AI8" s="36">
        <f>Sheet3!E31</f>
        <v>1.2</v>
      </c>
      <c r="AK8" s="36">
        <f>Sheet3!E29</f>
        <v>5</v>
      </c>
      <c r="AL8" s="36">
        <f>Sheet3!E30</f>
        <v>8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2.0380456547857428</v>
      </c>
      <c r="C9" s="31">
        <f>(sheet!F18-sheet!F15)/sheet!F35</f>
        <v>2.0380456547857428</v>
      </c>
      <c r="D9" s="31">
        <f>sheet!F12/sheet!F35</f>
        <v>0.67000400480576694</v>
      </c>
      <c r="E9" s="31">
        <f>Sheet2!F20/sheet!F35</f>
        <v>2.7593111734080895</v>
      </c>
      <c r="F9" s="31">
        <f>sheet!F18/sheet!F35</f>
        <v>2.0380456547857428</v>
      </c>
      <c r="G9" s="29"/>
      <c r="H9" s="32">
        <f>Sheet1!F33/sheet!F51</f>
        <v>-0.10113619595691309</v>
      </c>
      <c r="I9" s="32">
        <f>Sheet1!F33/Sheet1!F12</f>
        <v>-0.3142883345561262</v>
      </c>
      <c r="J9" s="32">
        <f>Sheet1!F12/sheet!F27</f>
        <v>0.18381039074879471</v>
      </c>
      <c r="K9" s="32">
        <f>Sheet1!F30/sheet!F27</f>
        <v>-5.7769461582549475E-2</v>
      </c>
      <c r="L9" s="32">
        <f>Sheet1!F38</f>
        <v>-1.01</v>
      </c>
      <c r="M9" s="29"/>
      <c r="N9" s="32">
        <f>sheet!F40/sheet!F27</f>
        <v>0.4287953878830788</v>
      </c>
      <c r="O9" s="32">
        <f>sheet!F51/sheet!F27</f>
        <v>0.5712046121169212</v>
      </c>
      <c r="P9" s="32">
        <f>sheet!F40/sheet!F51</f>
        <v>0.75068614431164227</v>
      </c>
      <c r="Q9" s="31">
        <f>Sheet1!F24/Sheet1!F26</f>
        <v>6.0294117647058822</v>
      </c>
      <c r="R9" s="31">
        <f>ABS(Sheet2!F20/(Sheet1!F26+Sheet2!F30))</f>
        <v>3.6532343584305407</v>
      </c>
      <c r="S9" s="31">
        <f>sheet!F40/Sheet1!F43</f>
        <v>2.6365049751243781</v>
      </c>
      <c r="T9" s="31">
        <f>Sheet2!F20/sheet!F40</f>
        <v>0.27086527499312024</v>
      </c>
      <c r="V9" s="31" t="e">
        <f>ABS(Sheet1!F15/sheet!F15)</f>
        <v>#DIV/0!</v>
      </c>
      <c r="W9" s="31">
        <f>Sheet1!F12/sheet!F14</f>
        <v>9.3757523645743763</v>
      </c>
      <c r="X9" s="31">
        <f>Sheet1!F12/sheet!F27</f>
        <v>0.18381039074879471</v>
      </c>
      <c r="Y9" s="31">
        <f>Sheet1!F12/(sheet!F18-sheet!F35)</f>
        <v>4.2067901234567904</v>
      </c>
      <c r="AA9" s="17" t="str">
        <f>Sheet1!F43</f>
        <v>964,800</v>
      </c>
      <c r="AB9" s="17" t="str">
        <f>Sheet3!F17</f>
        <v>5.6x</v>
      </c>
      <c r="AC9" s="17" t="str">
        <f>Sheet3!F18</f>
        <v>149.4x</v>
      </c>
      <c r="AD9" s="17" t="str">
        <f>Sheet3!F20</f>
        <v>29.0x</v>
      </c>
      <c r="AE9" s="17" t="str">
        <f>Sheet3!F21</f>
        <v>1.5x</v>
      </c>
      <c r="AF9" s="17" t="str">
        <f>Sheet3!F22</f>
        <v>5.5x</v>
      </c>
      <c r="AG9" s="17" t="str">
        <f>Sheet3!F24</f>
        <v>-33.2x</v>
      </c>
      <c r="AH9" s="17" t="str">
        <f>Sheet3!F25</f>
        <v>1.7x</v>
      </c>
      <c r="AI9" s="17">
        <f>Sheet3!F31</f>
        <v>1.2</v>
      </c>
      <c r="AK9" s="17">
        <f>Sheet3!F29</f>
        <v>4.0999999999999996</v>
      </c>
      <c r="AL9" s="17">
        <f>Sheet3!F30</f>
        <v>3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2.5762597984322508</v>
      </c>
      <c r="C10" s="34">
        <f>(sheet!G18-sheet!G15)/sheet!G35</f>
        <v>2.5762597984322508</v>
      </c>
      <c r="D10" s="34">
        <f>sheet!G12/sheet!G35</f>
        <v>0.49764837625979841</v>
      </c>
      <c r="E10" s="34">
        <f>Sheet2!G20/sheet!G35</f>
        <v>1.412541993281075</v>
      </c>
      <c r="F10" s="34">
        <f>sheet!G18/sheet!G35</f>
        <v>2.5762597984322508</v>
      </c>
      <c r="G10" s="29"/>
      <c r="H10" s="35">
        <f>Sheet1!G33/sheet!G51</f>
        <v>5.7765151515151512E-2</v>
      </c>
      <c r="I10" s="35">
        <f>Sheet1!G33/Sheet1!G12</f>
        <v>0.20656747049769111</v>
      </c>
      <c r="J10" s="35">
        <f>Sheet1!G12/sheet!G27</f>
        <v>0.16267423420415658</v>
      </c>
      <c r="K10" s="35">
        <f>Sheet1!G30/sheet!G27</f>
        <v>3.360320507470161E-2</v>
      </c>
      <c r="L10" s="35">
        <f>Sheet1!G38</f>
        <v>0.56999999999999995</v>
      </c>
      <c r="M10" s="29"/>
      <c r="N10" s="35">
        <f>sheet!G40/sheet!G27</f>
        <v>0.41827894165762458</v>
      </c>
      <c r="O10" s="35">
        <f>sheet!G51/sheet!G27</f>
        <v>0.58172105834237542</v>
      </c>
      <c r="P10" s="35">
        <f>sheet!G40/sheet!G51</f>
        <v>0.71903696051423327</v>
      </c>
      <c r="Q10" s="34">
        <f>Sheet1!G24/Sheet1!G26</f>
        <v>-5.8059405940594058</v>
      </c>
      <c r="R10" s="34">
        <f>ABS(Sheet2!G20/(Sheet1!G26+Sheet2!G30))</f>
        <v>5.9725378787878789</v>
      </c>
      <c r="S10" s="34">
        <f>sheet!G40/Sheet1!G43</f>
        <v>5.5179475886368641</v>
      </c>
      <c r="T10" s="34">
        <f>Sheet2!G20/sheet!G40</f>
        <v>0.25170611006904259</v>
      </c>
      <c r="U10" s="12"/>
      <c r="V10" s="34" t="e">
        <f>ABS(Sheet1!G15/sheet!G15)</f>
        <v>#DIV/0!</v>
      </c>
      <c r="W10" s="34">
        <f>Sheet1!G12/sheet!G14</f>
        <v>5.9348355663824606</v>
      </c>
      <c r="X10" s="34">
        <f>Sheet1!G12/sheet!G27</f>
        <v>0.16267423420415658</v>
      </c>
      <c r="Y10" s="34">
        <f>Sheet1!G12/(sheet!G18-sheet!G35)</f>
        <v>1.3846263142938335</v>
      </c>
      <c r="Z10" s="12"/>
      <c r="AA10" s="36" t="str">
        <f>Sheet1!G43</f>
        <v>454,100</v>
      </c>
      <c r="AB10" s="36" t="str">
        <f>Sheet3!G17</f>
        <v>15.7x</v>
      </c>
      <c r="AC10" s="36" t="str">
        <f>Sheet3!G18</f>
        <v>-112.3x</v>
      </c>
      <c r="AD10" s="36" t="str">
        <f>Sheet3!G20</f>
        <v>-2,714.9x</v>
      </c>
      <c r="AE10" s="36" t="str">
        <f>Sheet3!G21</f>
        <v>2.1x</v>
      </c>
      <c r="AF10" s="36" t="str">
        <f>Sheet3!G22</f>
        <v>9.8x</v>
      </c>
      <c r="AG10" s="36" t="str">
        <f>Sheet3!G24</f>
        <v>-394.2x</v>
      </c>
      <c r="AH10" s="36" t="str">
        <f>Sheet3!G25</f>
        <v>2.4x</v>
      </c>
      <c r="AI10" s="36">
        <f>Sheet3!G31</f>
        <v>0.6</v>
      </c>
      <c r="AK10" s="36">
        <f>Sheet3!G29</f>
        <v>4.9000000000000004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1.6462899658154031</v>
      </c>
      <c r="C11" s="31">
        <f>(sheet!H18-sheet!H15)/sheet!H35</f>
        <v>1.6462899658154031</v>
      </c>
      <c r="D11" s="31">
        <f>sheet!H12/sheet!H35</f>
        <v>0.44279107178765331</v>
      </c>
      <c r="E11" s="31">
        <f>Sheet2!H20/sheet!H35</f>
        <v>1.3529056907299417</v>
      </c>
      <c r="F11" s="31">
        <f>sheet!H18/sheet!H35</f>
        <v>1.6462899658154031</v>
      </c>
      <c r="G11" s="29"/>
      <c r="H11" s="32">
        <f>Sheet1!H33/sheet!H51</f>
        <v>0.10599907329172231</v>
      </c>
      <c r="I11" s="32">
        <f>Sheet1!H33/Sheet1!H12</f>
        <v>0.32180388911874225</v>
      </c>
      <c r="J11" s="32">
        <f>Sheet1!H12/sheet!H27</f>
        <v>0.1941677377892031</v>
      </c>
      <c r="K11" s="32">
        <f>Sheet1!H30/sheet!H27</f>
        <v>6.2483933161953727E-2</v>
      </c>
      <c r="L11" s="32">
        <f>Sheet1!H38</f>
        <v>1.1000000000000001</v>
      </c>
      <c r="M11" s="29"/>
      <c r="N11" s="32">
        <f>sheet!H40/sheet!H27</f>
        <v>0.4105237789203085</v>
      </c>
      <c r="O11" s="32">
        <f>sheet!H51/sheet!H27</f>
        <v>0.58947622107969155</v>
      </c>
      <c r="P11" s="32">
        <f>sheet!H40/sheet!H51</f>
        <v>0.69642127068058546</v>
      </c>
      <c r="Q11" s="31">
        <f>Sheet1!H24/Sheet1!H26</f>
        <v>-14.421994884910486</v>
      </c>
      <c r="R11" s="31">
        <f>ABS(Sheet2!H20/(Sheet1!H26+Sheet2!H30))</f>
        <v>7.5680539932508433</v>
      </c>
      <c r="S11" s="31">
        <f>sheet!H40/Sheet1!H43</f>
        <v>2.7486015490533564</v>
      </c>
      <c r="T11" s="31">
        <f>Sheet2!H20/sheet!H40</f>
        <v>0.26331650424640912</v>
      </c>
      <c r="V11" s="31" t="e">
        <f>ABS(Sheet1!H15/sheet!H15)</f>
        <v>#DIV/0!</v>
      </c>
      <c r="W11" s="31">
        <f>Sheet1!H12/sheet!H14</f>
        <v>9.1276435045317221</v>
      </c>
      <c r="X11" s="31">
        <f>Sheet1!H12/sheet!H27</f>
        <v>0.1941677377892031</v>
      </c>
      <c r="Y11" s="31">
        <f>Sheet1!H12/(sheet!H18-sheet!H35)</f>
        <v>3.7601120099564405</v>
      </c>
      <c r="AA11" s="17" t="str">
        <f>Sheet1!H43</f>
        <v>929,600</v>
      </c>
      <c r="AB11" s="17" t="str">
        <f>Sheet3!H17</f>
        <v>7.4x</v>
      </c>
      <c r="AC11" s="17" t="str">
        <f>Sheet3!H18</f>
        <v>15.6x</v>
      </c>
      <c r="AD11" s="17" t="str">
        <f>Sheet3!H20</f>
        <v>-22.4x</v>
      </c>
      <c r="AE11" s="17" t="str">
        <f>Sheet3!H21</f>
        <v>1.3x</v>
      </c>
      <c r="AF11" s="17" t="str">
        <f>Sheet3!H22</f>
        <v>4.9x</v>
      </c>
      <c r="AG11" s="17" t="str">
        <f>Sheet3!H24</f>
        <v>10.8x</v>
      </c>
      <c r="AH11" s="17" t="str">
        <f>Sheet3!H25</f>
        <v>1.4x</v>
      </c>
      <c r="AI11" s="17">
        <f>Sheet3!H31</f>
        <v>0.6</v>
      </c>
      <c r="AK11" s="17">
        <f>Sheet3!H29</f>
        <v>5.0999999999999996</v>
      </c>
      <c r="AL11" s="17">
        <f>Sheet3!H30</f>
        <v>7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1.9662565905096661</v>
      </c>
      <c r="C12" s="34">
        <f>(sheet!I18-sheet!I15)/sheet!I35</f>
        <v>1.9662565905096661</v>
      </c>
      <c r="D12" s="34">
        <f>sheet!I12/sheet!I35</f>
        <v>0.91247803163444641</v>
      </c>
      <c r="E12" s="34">
        <f>Sheet2!I20/sheet!I35</f>
        <v>3.0326889279437608</v>
      </c>
      <c r="F12" s="34">
        <f>sheet!I18/sheet!I35</f>
        <v>1.9662565905096661</v>
      </c>
      <c r="G12" s="29"/>
      <c r="H12" s="35">
        <f>Sheet1!I33/sheet!I51</f>
        <v>5.8164209151749281E-2</v>
      </c>
      <c r="I12" s="35">
        <f>Sheet1!I33/Sheet1!I12</f>
        <v>0.15316283401389785</v>
      </c>
      <c r="J12" s="35">
        <f>Sheet1!I12/sheet!I27</f>
        <v>0.23202353645158072</v>
      </c>
      <c r="K12" s="35">
        <f>Sheet1!I30/sheet!I27</f>
        <v>3.5537382400851032E-2</v>
      </c>
      <c r="L12" s="35">
        <f>Sheet1!I38</f>
        <v>0.6</v>
      </c>
      <c r="M12" s="29"/>
      <c r="N12" s="35">
        <f>sheet!I40/sheet!I27</f>
        <v>0.38901632259565838</v>
      </c>
      <c r="O12" s="35">
        <f>sheet!I51/sheet!I27</f>
        <v>0.61098367740434156</v>
      </c>
      <c r="P12" s="35">
        <f>sheet!I40/sheet!I51</f>
        <v>0.63670493498014036</v>
      </c>
      <c r="Q12" s="34">
        <f>Sheet1!I24/Sheet1!I26</f>
        <v>-8.0881057268722465</v>
      </c>
      <c r="R12" s="34">
        <f>ABS(Sheet2!I20/(Sheet1!I26+Sheet2!I30))</f>
        <v>7.083743842364532</v>
      </c>
      <c r="S12" s="34">
        <f>sheet!I40/Sheet1!I43</f>
        <v>2.7097371772606227</v>
      </c>
      <c r="T12" s="34">
        <f>Sheet2!I20/sheet!I40</f>
        <v>0.36865493078106304</v>
      </c>
      <c r="U12" s="12"/>
      <c r="V12" s="34" t="e">
        <f>ABS(Sheet1!I15/sheet!I15)</f>
        <v>#DIV/0!</v>
      </c>
      <c r="W12" s="34">
        <f>Sheet1!I12/sheet!I14</f>
        <v>16.441696113074205</v>
      </c>
      <c r="X12" s="34">
        <f>Sheet1!I12/sheet!I27</f>
        <v>0.23202353645158072</v>
      </c>
      <c r="Y12" s="34">
        <f>Sheet1!I12/(sheet!I18-sheet!I35)</f>
        <v>5.0778464896325941</v>
      </c>
      <c r="Z12" s="12"/>
      <c r="AA12" s="36" t="str">
        <f>Sheet1!I43</f>
        <v>863,700</v>
      </c>
      <c r="AB12" s="36" t="str">
        <f>Sheet3!I17</f>
        <v>4.9x</v>
      </c>
      <c r="AC12" s="36" t="str">
        <f>Sheet3!I18</f>
        <v>14.3x</v>
      </c>
      <c r="AD12" s="36" t="str">
        <f>Sheet3!I20</f>
        <v>75.3x</v>
      </c>
      <c r="AE12" s="36" t="str">
        <f>Sheet3!I21</f>
        <v>0.8x</v>
      </c>
      <c r="AF12" s="36" t="str">
        <f>Sheet3!I22</f>
        <v>2.5x</v>
      </c>
      <c r="AG12" s="36" t="str">
        <f>Sheet3!I24</f>
        <v>22.4x</v>
      </c>
      <c r="AH12" s="36" t="str">
        <f>Sheet3!I25</f>
        <v>0.8x</v>
      </c>
      <c r="AI12" s="36">
        <f>Sheet3!I31</f>
        <v>0.6</v>
      </c>
      <c r="AK12" s="36">
        <f>Sheet3!I29</f>
        <v>5</v>
      </c>
      <c r="AL12" s="36">
        <f>Sheet3!I30</f>
        <v>6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0.52931506849315069</v>
      </c>
      <c r="C13" s="31">
        <f>(sheet!J18-sheet!J15)/sheet!J35</f>
        <v>0.52931506849315069</v>
      </c>
      <c r="D13" s="31">
        <f>sheet!J12/sheet!J35</f>
        <v>2.3287671232876714E-2</v>
      </c>
      <c r="E13" s="31">
        <f>Sheet2!J20/sheet!J35</f>
        <v>1.7501369863013698</v>
      </c>
      <c r="F13" s="31">
        <f>sheet!J18/sheet!J35</f>
        <v>0.52931506849315069</v>
      </c>
      <c r="G13" s="29"/>
      <c r="H13" s="32">
        <f>Sheet1!J33/sheet!J51</f>
        <v>-8.0234890549143872E-3</v>
      </c>
      <c r="I13" s="32">
        <f>Sheet1!J33/Sheet1!J12</f>
        <v>-2.2580381248466008E-2</v>
      </c>
      <c r="J13" s="32">
        <f>Sheet1!J12/sheet!J27</f>
        <v>0.21153280376581349</v>
      </c>
      <c r="K13" s="32">
        <f>Sheet1!J30/sheet!J27</f>
        <v>-4.7764913555890139E-3</v>
      </c>
      <c r="L13" s="32">
        <f>Sheet1!J38</f>
        <v>-7.8E-2</v>
      </c>
      <c r="M13" s="29"/>
      <c r="N13" s="32">
        <f>sheet!J40/sheet!J27</f>
        <v>0.40468649948946922</v>
      </c>
      <c r="O13" s="32">
        <f>sheet!J51/sheet!J27</f>
        <v>0.59531350051053078</v>
      </c>
      <c r="P13" s="32">
        <f>sheet!J40/sheet!J51</f>
        <v>0.67978720311636964</v>
      </c>
      <c r="Q13" s="31">
        <f>Sheet1!J24/Sheet1!J26</f>
        <v>1.9540229885057472</v>
      </c>
      <c r="R13" s="31">
        <f>ABS(Sheet2!J20/(Sheet1!J26+Sheet2!J30))</f>
        <v>0.96204819277108433</v>
      </c>
      <c r="S13" s="31">
        <f>sheet!J40/Sheet1!J43</f>
        <v>5.6117110631149512</v>
      </c>
      <c r="T13" s="31">
        <f>Sheet2!J20/sheet!J40</f>
        <v>0.27317824153267189</v>
      </c>
      <c r="V13" s="31" t="e">
        <f>ABS(Sheet1!J15/sheet!J15)</f>
        <v>#DIV/0!</v>
      </c>
      <c r="W13" s="31">
        <f>Sheet1!J12/sheet!J14</f>
        <v>10.573529411764707</v>
      </c>
      <c r="X13" s="31">
        <f>Sheet1!J12/sheet!J27</f>
        <v>0.21153280376581349</v>
      </c>
      <c r="Y13" s="31">
        <f>Sheet1!J12/(sheet!J18-sheet!J35)</f>
        <v>-7.1146682188591388</v>
      </c>
      <c r="AA13" s="17" t="str">
        <f>Sheet1!J43</f>
        <v>416,700</v>
      </c>
      <c r="AB13" s="17" t="str">
        <f>Sheet3!J17</f>
        <v>5.0x</v>
      </c>
      <c r="AC13" s="17" t="str">
        <f>Sheet3!J18</f>
        <v>16.4x</v>
      </c>
      <c r="AD13" s="17" t="str">
        <f>Sheet3!J20</f>
        <v>-241.1x</v>
      </c>
      <c r="AE13" s="17" t="str">
        <f>Sheet3!J21</f>
        <v>0.9x</v>
      </c>
      <c r="AF13" s="17" t="str">
        <f>Sheet3!J22</f>
        <v>3.1x</v>
      </c>
      <c r="AG13" s="17" t="str">
        <f>Sheet3!J24</f>
        <v>20.4x</v>
      </c>
      <c r="AH13" s="17" t="str">
        <f>Sheet3!J25</f>
        <v>0.8x</v>
      </c>
      <c r="AI13" s="17">
        <f>Sheet3!J31</f>
        <v>0.6</v>
      </c>
      <c r="AK13" s="17">
        <f>Sheet3!J29</f>
        <v>3.7</v>
      </c>
      <c r="AL13" s="17">
        <f>Sheet3!J30</f>
        <v>3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0.44139243948871365</v>
      </c>
      <c r="C14" s="34">
        <f>(sheet!K18-sheet!K15)/sheet!K35</f>
        <v>0.43704106608648352</v>
      </c>
      <c r="D14" s="34">
        <f>sheet!K12/sheet!K35</f>
        <v>1.0878433505575197E-3</v>
      </c>
      <c r="E14" s="34">
        <f>Sheet2!K20/sheet!K35</f>
        <v>1.7832472124014143</v>
      </c>
      <c r="F14" s="34">
        <f>sheet!K18/sheet!K35</f>
        <v>0.44139243948871365</v>
      </c>
      <c r="G14" s="29"/>
      <c r="H14" s="35">
        <f>Sheet1!K33/sheet!K51</f>
        <v>-0.19608686304020639</v>
      </c>
      <c r="I14" s="35">
        <f>Sheet1!K33/Sheet1!K12</f>
        <v>-0.4823695345557123</v>
      </c>
      <c r="J14" s="35">
        <f>Sheet1!K12/sheet!K27</f>
        <v>0.22897743328892656</v>
      </c>
      <c r="K14" s="35">
        <f>Sheet1!K30/sheet!K27</f>
        <v>-0.11045173791934117</v>
      </c>
      <c r="L14" s="35">
        <f>Sheet1!K38</f>
        <v>-1.55</v>
      </c>
      <c r="M14" s="29"/>
      <c r="N14" s="35">
        <f>sheet!K40/sheet!K27</f>
        <v>0.43672035848371077</v>
      </c>
      <c r="O14" s="35">
        <f>sheet!K51/sheet!K27</f>
        <v>0.56327964151628918</v>
      </c>
      <c r="P14" s="35">
        <f>sheet!K40/sheet!K51</f>
        <v>0.77531713609976349</v>
      </c>
      <c r="Q14" s="34">
        <f>Sheet1!K24/Sheet1!K26</f>
        <v>15.850446428571429</v>
      </c>
      <c r="R14" s="34">
        <f>ABS(Sheet2!K20/(Sheet1!K26+Sheet2!K30))</f>
        <v>0.26754529133344213</v>
      </c>
      <c r="S14" s="34">
        <f>sheet!K40/Sheet1!K43</f>
        <v>3.8219395866454691</v>
      </c>
      <c r="T14" s="34">
        <f>Sheet2!K20/sheet!K40</f>
        <v>0.30305971528933262</v>
      </c>
      <c r="U14" s="12"/>
      <c r="V14" s="34">
        <f>ABS(Sheet1!K15/sheet!K15)</f>
        <v>279.5625</v>
      </c>
      <c r="W14" s="34">
        <f>Sheet1!K12/sheet!K14</f>
        <v>8.3657817109144545</v>
      </c>
      <c r="X14" s="34">
        <f>Sheet1!K12/sheet!K27</f>
        <v>0.22897743328892656</v>
      </c>
      <c r="Y14" s="34">
        <f>Sheet1!K12/(sheet!K18-sheet!K35)</f>
        <v>-5.5228821811100293</v>
      </c>
      <c r="Z14" s="12"/>
      <c r="AA14" s="36" t="str">
        <f>Sheet1!K43</f>
        <v>566,100</v>
      </c>
      <c r="AB14" s="36" t="str">
        <f>Sheet3!K17</f>
        <v>8.1x</v>
      </c>
      <c r="AC14" s="36" t="str">
        <f>Sheet3!K18</f>
        <v>-18.7x</v>
      </c>
      <c r="AD14" s="36" t="str">
        <f>Sheet3!K20</f>
        <v>82.0x</v>
      </c>
      <c r="AE14" s="36" t="str">
        <f>Sheet3!K21</f>
        <v>0.8x</v>
      </c>
      <c r="AF14" s="36" t="str">
        <f>Sheet3!K22</f>
        <v>2.7x</v>
      </c>
      <c r="AG14" s="36" t="str">
        <f>Sheet3!K24</f>
        <v>-3.1x</v>
      </c>
      <c r="AH14" s="36" t="str">
        <f>Sheet3!K25</f>
        <v>0.8x</v>
      </c>
      <c r="AI14" s="36">
        <f>Sheet3!K31</f>
        <v>0.24</v>
      </c>
      <c r="AK14" s="36">
        <f>Sheet3!K29</f>
        <v>3.1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0.48309178743961351</v>
      </c>
      <c r="C15" s="31">
        <f>(sheet!L18-sheet!L15)/sheet!L35</f>
        <v>0.46833432598769109</v>
      </c>
      <c r="D15" s="31">
        <f>sheet!L12/sheet!L35</f>
        <v>0</v>
      </c>
      <c r="E15" s="31">
        <f>Sheet2!L20/sheet!L35</f>
        <v>1.3278406458871022</v>
      </c>
      <c r="F15" s="31">
        <f>sheet!L18/sheet!L35</f>
        <v>0.48309178743961351</v>
      </c>
      <c r="G15" s="29"/>
      <c r="H15" s="32">
        <f>Sheet1!L33/sheet!L51</f>
        <v>0.13270350063264447</v>
      </c>
      <c r="I15" s="32">
        <f>Sheet1!L33/Sheet1!L12</f>
        <v>0.19247803851518339</v>
      </c>
      <c r="J15" s="32">
        <f>Sheet1!L12/sheet!L27</f>
        <v>0.35910301134416489</v>
      </c>
      <c r="K15" s="32">
        <f>Sheet1!L30/sheet!L27</f>
        <v>6.9119443248420523E-2</v>
      </c>
      <c r="L15" s="32">
        <f>Sheet1!L38</f>
        <v>1.26</v>
      </c>
      <c r="M15" s="29"/>
      <c r="N15" s="32">
        <f>sheet!L40/sheet!L27</f>
        <v>0.47914378355579379</v>
      </c>
      <c r="O15" s="32">
        <f>sheet!L51/sheet!L27</f>
        <v>0.52085621644420621</v>
      </c>
      <c r="P15" s="32">
        <f>sheet!L40/sheet!L51</f>
        <v>0.91991564740615772</v>
      </c>
      <c r="Q15" s="31">
        <f>Sheet1!L24/Sheet1!L26</f>
        <v>-8.891356066613799</v>
      </c>
      <c r="R15" s="31">
        <f>ABS(Sheet2!L20/(Sheet1!L26+Sheet2!L30))</f>
        <v>0.23623113329722856</v>
      </c>
      <c r="S15" s="31">
        <f>sheet!L40/Sheet1!L43</f>
        <v>2.7259911013347997</v>
      </c>
      <c r="T15" s="31">
        <f>Sheet2!L20/sheet!L40</f>
        <v>0.36797608568075119</v>
      </c>
      <c r="V15" s="31">
        <f>ABS(Sheet1!L15/sheet!L15)</f>
        <v>83.300448430493276</v>
      </c>
      <c r="W15" s="31">
        <f>Sheet1!L12/sheet!L14</f>
        <v>6.4377756773787018</v>
      </c>
      <c r="X15" s="31">
        <f>Sheet1!L12/sheet!L27</f>
        <v>0.35910301134416489</v>
      </c>
      <c r="Y15" s="31">
        <f>Sheet1!L12/(sheet!L18-sheet!L35)</f>
        <v>-5.2319805402637307</v>
      </c>
      <c r="AA15" s="17" t="str">
        <f>Sheet1!L43</f>
        <v>2,000,300</v>
      </c>
      <c r="AB15" s="17" t="str">
        <f>Sheet3!L17</f>
        <v>10.0x</v>
      </c>
      <c r="AC15" s="17" t="str">
        <f>Sheet3!L18</f>
        <v>29.4x</v>
      </c>
      <c r="AD15" s="17" t="str">
        <f>Sheet3!L20</f>
        <v>9.5x</v>
      </c>
      <c r="AE15" s="17" t="str">
        <f>Sheet3!L21</f>
        <v>1.3x</v>
      </c>
      <c r="AF15" s="17" t="str">
        <f>Sheet3!L22</f>
        <v>4.2x</v>
      </c>
      <c r="AG15" s="17" t="str">
        <f>Sheet3!L24</f>
        <v>35.0x</v>
      </c>
      <c r="AH15" s="17" t="str">
        <f>Sheet3!L25</f>
        <v>1.5x</v>
      </c>
      <c r="AI15" s="17">
        <f>Sheet3!L31</f>
        <v>0.4</v>
      </c>
      <c r="AK15" s="17">
        <f>Sheet3!L29</f>
        <v>4.0999999999999996</v>
      </c>
      <c r="AL15" s="17">
        <f>Sheet3!L30</f>
        <v>6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0.57498397155679892</v>
      </c>
      <c r="C16" s="34">
        <f>(sheet!M18-sheet!M15)/sheet!M35</f>
        <v>0.57107885994054908</v>
      </c>
      <c r="D16" s="34">
        <f>sheet!M12/sheet!M35</f>
        <v>3.3280876610129975E-2</v>
      </c>
      <c r="E16" s="34">
        <f>Sheet2!M20/sheet!M35</f>
        <v>2.2342484117269921</v>
      </c>
      <c r="F16" s="34">
        <f>sheet!M18/sheet!M35</f>
        <v>0.57498397155679892</v>
      </c>
      <c r="G16" s="29"/>
      <c r="H16" s="35">
        <f>Sheet1!M33/sheet!M51</f>
        <v>0.34602840610205154</v>
      </c>
      <c r="I16" s="35">
        <f>Sheet1!M33/Sheet1!M12</f>
        <v>0.30047113790898294</v>
      </c>
      <c r="J16" s="35">
        <f>Sheet1!M12/sheet!M27</f>
        <v>0.65918495513553965</v>
      </c>
      <c r="K16" s="35">
        <f>Sheet1!M30/sheet!M27</f>
        <v>0.19806605356205748</v>
      </c>
      <c r="L16" s="35">
        <f>Sheet1!M38</f>
        <v>3.48</v>
      </c>
      <c r="M16" s="29"/>
      <c r="N16" s="35">
        <f>sheet!M40/sheet!M27</f>
        <v>0.42760175156358882</v>
      </c>
      <c r="O16" s="35">
        <f>sheet!M51/sheet!M27</f>
        <v>0.57239824843641118</v>
      </c>
      <c r="P16" s="35">
        <f>sheet!M40/sheet!M51</f>
        <v>0.7470353949049372</v>
      </c>
      <c r="Q16" s="34">
        <f>Sheet1!M24/Sheet1!M26</f>
        <v>-31.639917695473251</v>
      </c>
      <c r="R16" s="34">
        <f>ABS(Sheet2!M20/(Sheet1!M26+Sheet2!M30))</f>
        <v>0.4833921815889029</v>
      </c>
      <c r="S16" s="34">
        <f>sheet!M40/Sheet1!M43</f>
        <v>1.1632108588813479</v>
      </c>
      <c r="T16" s="34">
        <f>Sheet2!M20/sheet!M40</f>
        <v>0.77122565588282632</v>
      </c>
      <c r="U16" s="12"/>
      <c r="V16" s="34">
        <f>ABS(Sheet1!M15/sheet!M15)</f>
        <v>460.80597014925371</v>
      </c>
      <c r="W16" s="34">
        <f>Sheet1!M12/sheet!M14</f>
        <v>9.1731114569615713</v>
      </c>
      <c r="X16" s="34">
        <f>Sheet1!M12/sheet!M27</f>
        <v>0.65918495513553965</v>
      </c>
      <c r="Y16" s="34">
        <f>Sheet1!M12/(sheet!M18-sheet!M35)</f>
        <v>-10.507816785518376</v>
      </c>
      <c r="Z16" s="12"/>
      <c r="AA16" s="36" t="str">
        <f>Sheet1!M43</f>
        <v>4,273,000</v>
      </c>
      <c r="AB16" s="36" t="str">
        <f>Sheet3!M17</f>
        <v>2.8x</v>
      </c>
      <c r="AC16" s="36" t="str">
        <f>Sheet3!M18</f>
        <v>3.9x</v>
      </c>
      <c r="AD16" s="36" t="str">
        <f>Sheet3!M20</f>
        <v>5.7x</v>
      </c>
      <c r="AE16" s="36" t="str">
        <f>Sheet3!M21</f>
        <v>1.4x</v>
      </c>
      <c r="AF16" s="36" t="str">
        <f>Sheet3!M22</f>
        <v>1.6x</v>
      </c>
      <c r="AG16" s="36" t="str">
        <f>Sheet3!M24</f>
        <v>4.4x</v>
      </c>
      <c r="AH16" s="36" t="str">
        <f>Sheet3!M25</f>
        <v>1.5x</v>
      </c>
      <c r="AI16" s="36">
        <f>Sheet3!M31</f>
        <v>0.6</v>
      </c>
      <c r="AK16" s="36">
        <f>Sheet3!M29</f>
        <v>6.1</v>
      </c>
      <c r="AL16" s="36">
        <f>Sheet3!M30</f>
        <v>9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2023-05-02T21:33:12Z</dcterms:created>
  <dcterms:modified xsi:type="dcterms:W3CDTF">2023-05-06T17:31:02Z</dcterms:modified>
  <cp:category/>
  <dc:identifier/>
  <cp:version/>
</cp:coreProperties>
</file>