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1" documentId="8_{14C4F42C-62B9-46D0-A901-C21BB3085E07}" xr6:coauthVersionLast="47" xr6:coauthVersionMax="47" xr10:uidLastSave="{6CF0072E-5CCB-4F02-84A2-E8F91B85D94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<sst xmlns="http://schemas.openxmlformats.org/spreadsheetml/2006/main" count="1264" uniqueCount="788">
  <si>
    <t>Athabasca Oil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</si>
  <si>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</si>
  <si>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</si>
  <si>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</si>
  <si>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</si>
  <si>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</si>
  <si>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</si>
  <si>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</si>
  <si>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</si>
  <si>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</si>
  <si>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</si>
  <si>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</si>
  <si>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</si>
  <si>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</si>
  <si>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</si>
  <si>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</si>
  <si>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</si>
  <si>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</si>
  <si>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</si>
  <si>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</si>
  <si>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</si>
  <si>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</si>
  <si>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</si>
  <si>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</si>
  <si>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</si>
  <si>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</si>
  <si>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298,995</t>
  </si>
  <si>
    <t>531,475</t>
  </si>
  <si>
    <t>559,487</t>
  </si>
  <si>
    <t>650,301</t>
  </si>
  <si>
    <t>163,321</t>
  </si>
  <si>
    <t>73,898</t>
  </si>
  <si>
    <t>254,389</t>
  </si>
  <si>
    <t>165,201</t>
  </si>
  <si>
    <t>223,056</t>
  </si>
  <si>
    <t>197,525</t>
  </si>
  <si>
    <t>Short Term Investments</t>
  </si>
  <si>
    <t>23,795</t>
  </si>
  <si>
    <t>47,618</t>
  </si>
  <si>
    <t/>
  </si>
  <si>
    <t>Accounts Receivable, Net</t>
  </si>
  <si>
    <t>39,800</t>
  </si>
  <si>
    <t>32,117</t>
  </si>
  <si>
    <t>17,390</t>
  </si>
  <si>
    <t>46,550</t>
  </si>
  <si>
    <t>108,342</t>
  </si>
  <si>
    <t>32,355</t>
  </si>
  <si>
    <t>94,678</t>
  </si>
  <si>
    <t>59,086</t>
  </si>
  <si>
    <t>88,463</t>
  </si>
  <si>
    <t>89,441</t>
  </si>
  <si>
    <t>Inventory</t>
  </si>
  <si>
    <t>8,910</t>
  </si>
  <si>
    <t>14,871</t>
  </si>
  <si>
    <t>36,717</t>
  </si>
  <si>
    <t>25,442</t>
  </si>
  <si>
    <t>42,432</t>
  </si>
  <si>
    <t>30,350</t>
  </si>
  <si>
    <t>43,038</t>
  </si>
  <si>
    <t>56,900</t>
  </si>
  <si>
    <t>Prepaid Expenses</t>
  </si>
  <si>
    <t>20,201</t>
  </si>
  <si>
    <t>10,582</t>
  </si>
  <si>
    <t>11,164</t>
  </si>
  <si>
    <t>17,605</t>
  </si>
  <si>
    <t>26,301</t>
  </si>
  <si>
    <t>10,205</t>
  </si>
  <si>
    <t>45,013</t>
  </si>
  <si>
    <t>11,649</t>
  </si>
  <si>
    <t>15,188</t>
  </si>
  <si>
    <t>11,899</t>
  </si>
  <si>
    <t>Other Current Assets</t>
  </si>
  <si>
    <t>1,236,799</t>
  </si>
  <si>
    <t>460,509</t>
  </si>
  <si>
    <t>149,700</t>
  </si>
  <si>
    <t>49,382</t>
  </si>
  <si>
    <t>84,299</t>
  </si>
  <si>
    <t>110,297</t>
  </si>
  <si>
    <t>25,557</t>
  </si>
  <si>
    <t>3,442</t>
  </si>
  <si>
    <t>Total Current Assets</t>
  </si>
  <si>
    <t>1,619,590</t>
  </si>
  <si>
    <t>1,082,301</t>
  </si>
  <si>
    <t>746,651</t>
  </si>
  <si>
    <t>778,709</t>
  </si>
  <si>
    <t>418,980</t>
  </si>
  <si>
    <t>252,197</t>
  </si>
  <si>
    <t>462,069</t>
  </si>
  <si>
    <t>269,728</t>
  </si>
  <si>
    <t>370,109</t>
  </si>
  <si>
    <t>356,608</t>
  </si>
  <si>
    <t>Property Plant And Equipment, Net</t>
  </si>
  <si>
    <t>2,722,735</t>
  </si>
  <si>
    <t>3,066,155</t>
  </si>
  <si>
    <t>2,655,545</t>
  </si>
  <si>
    <t>1,195,949</t>
  </si>
  <si>
    <t>1,712,162</t>
  </si>
  <si>
    <t>1,431,853</t>
  </si>
  <si>
    <t>1,508,210</t>
  </si>
  <si>
    <t>976,225</t>
  </si>
  <si>
    <t>1,319,386</t>
  </si>
  <si>
    <t>1,410,052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</si>
  <si>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</si>
  <si>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</si>
  <si>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</si>
  <si>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</si>
  <si>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</si>
  <si>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</si>
  <si>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149,347</t>
  </si>
  <si>
    <t>60,246</t>
  </si>
  <si>
    <t>283,229</t>
  </si>
  <si>
    <t>192,430</t>
  </si>
  <si>
    <t>141,588</t>
  </si>
  <si>
    <t>123,186</t>
  </si>
  <si>
    <t>180,031</t>
  </si>
  <si>
    <t>52,636</t>
  </si>
  <si>
    <t>463,694</t>
  </si>
  <si>
    <t>Total Assets</t>
  </si>
  <si>
    <t>4,342,325</t>
  </si>
  <si>
    <t>4,297,803</t>
  </si>
  <si>
    <t>3,462,442</t>
  </si>
  <si>
    <t>2,257,887</t>
  </si>
  <si>
    <t>2,323,572</t>
  </si>
  <si>
    <t>1,825,638</t>
  </si>
  <si>
    <t>2,093,465</t>
  </si>
  <si>
    <t>1,425,984</t>
  </si>
  <si>
    <t>1,742,131</t>
  </si>
  <si>
    <t>2,230,354</t>
  </si>
  <si>
    <t>Accounts Payable</t>
  </si>
  <si>
    <t>198,544</t>
  </si>
  <si>
    <t>162,299</t>
  </si>
  <si>
    <t>47,041</t>
  </si>
  <si>
    <t>84,594</t>
  </si>
  <si>
    <t>116,304</t>
  </si>
  <si>
    <t>138,462</t>
  </si>
  <si>
    <t>154,795</t>
  </si>
  <si>
    <t>103,999</t>
  </si>
  <si>
    <t>111,972</t>
  </si>
  <si>
    <t>126,087</t>
  </si>
  <si>
    <t>Accrued Expenses</t>
  </si>
  <si>
    <t>5,458</t>
  </si>
  <si>
    <t>Short-term Borrowings</t>
  </si>
  <si>
    <t>Current Portion of LT Debt</t>
  </si>
  <si>
    <t>2,597</t>
  </si>
  <si>
    <t>3,068</t>
  </si>
  <si>
    <t>546,209</t>
  </si>
  <si>
    <t>74,744</t>
  </si>
  <si>
    <t>58,302</t>
  </si>
  <si>
    <t>Current Portion of Capital Lease Obligations</t>
  </si>
  <si>
    <t>4,072</t>
  </si>
  <si>
    <t>Other Current Liabilities</t>
  </si>
  <si>
    <t>2,866</t>
  </si>
  <si>
    <t>6,201</t>
  </si>
  <si>
    <t>2,208</t>
  </si>
  <si>
    <t>14,904</t>
  </si>
  <si>
    <t>17,163</t>
  </si>
  <si>
    <t>22,949</t>
  </si>
  <si>
    <t>5,865</t>
  </si>
  <si>
    <t>99,728</t>
  </si>
  <si>
    <t>86,008</t>
  </si>
  <si>
    <t>Total Current Liabilities</t>
  </si>
  <si>
    <t>201,410</t>
  </si>
  <si>
    <t>171,097</t>
  </si>
  <si>
    <t>57,775</t>
  </si>
  <si>
    <t>631,603</t>
  </si>
  <si>
    <t>131,208</t>
  </si>
  <si>
    <t>155,625</t>
  </si>
  <si>
    <t>177,744</t>
  </si>
  <si>
    <t>109,864</t>
  </si>
  <si>
    <t>286,444</t>
  </si>
  <si>
    <t>274,469</t>
  </si>
  <si>
    <t>Long-term Debt</t>
  </si>
  <si>
    <t>533,210</t>
  </si>
  <si>
    <t>786,649</t>
  </si>
  <si>
    <t>838,205</t>
  </si>
  <si>
    <t>526,206</t>
  </si>
  <si>
    <t>581,140</t>
  </si>
  <si>
    <t>559,687</t>
  </si>
  <si>
    <t>559,498</t>
  </si>
  <si>
    <t>309,554</t>
  </si>
  <si>
    <t>147,831</t>
  </si>
  <si>
    <t>Capital Leases</t>
  </si>
  <si>
    <t>16,311</t>
  </si>
  <si>
    <t>13,719</t>
  </si>
  <si>
    <t>10,856</t>
  </si>
  <si>
    <t>3,621</t>
  </si>
  <si>
    <t>Other Non-current Liabilities</t>
  </si>
  <si>
    <t>233,748</t>
  </si>
  <si>
    <t>175,871</t>
  </si>
  <si>
    <t>84,322</t>
  </si>
  <si>
    <t>69,187</t>
  </si>
  <si>
    <t>141,548</t>
  </si>
  <si>
    <t>122,924</t>
  </si>
  <si>
    <t>119,661</t>
  </si>
  <si>
    <t>175,878</t>
  </si>
  <si>
    <t>109,318</t>
  </si>
  <si>
    <t>93,936</t>
  </si>
  <si>
    <t>Total Liabilities</t>
  </si>
  <si>
    <t>968,368</t>
  </si>
  <si>
    <t>1,133,617</t>
  </si>
  <si>
    <t>980,302</t>
  </si>
  <si>
    <t>700,790</t>
  </si>
  <si>
    <t>798,962</t>
  </si>
  <si>
    <t>859,689</t>
  </si>
  <si>
    <t>873,403</t>
  </si>
  <si>
    <t>858,959</t>
  </si>
  <si>
    <t>716,172</t>
  </si>
  <si>
    <t>519,857</t>
  </si>
  <si>
    <t>Common Stock</t>
  </si>
  <si>
    <t>1,970,186</t>
  </si>
  <si>
    <t>1,984,134</t>
  </si>
  <si>
    <t>2,005,770</t>
  </si>
  <si>
    <t>2,020,159</t>
  </si>
  <si>
    <t>2,201,690</t>
  </si>
  <si>
    <t>2,217,963</t>
  </si>
  <si>
    <t>2,233,396</t>
  </si>
  <si>
    <t>2,241,880</t>
  </si>
  <si>
    <t>2,242,047</t>
  </si>
  <si>
    <t>2,352,894</t>
  </si>
  <si>
    <t>Additional Paid In Capital</t>
  </si>
  <si>
    <t>150,362</t>
  </si>
  <si>
    <t>154,201</t>
  </si>
  <si>
    <t>147,290</t>
  </si>
  <si>
    <t>144,592</t>
  </si>
  <si>
    <t>139,981</t>
  </si>
  <si>
    <t>134,704</t>
  </si>
  <si>
    <t>129,479</t>
  </si>
  <si>
    <t>125,483</t>
  </si>
  <si>
    <t>126,642</t>
  </si>
  <si>
    <t>128,062</t>
  </si>
  <si>
    <t>Retained Earnings</t>
  </si>
  <si>
    <t>1,253,409</t>
  </si>
  <si>
    <t>1,025,851</t>
  </si>
  <si>
    <t>329,080</t>
  </si>
  <si>
    <t>-607,654</t>
  </si>
  <si>
    <t>-817,061</t>
  </si>
  <si>
    <t>-1,386,718</t>
  </si>
  <si>
    <t>-1,142,813</t>
  </si>
  <si>
    <t>-1,800,338</t>
  </si>
  <si>
    <t>-1,342,730</t>
  </si>
  <si>
    <t>-770,459</t>
  </si>
  <si>
    <t>Treasury Stock</t>
  </si>
  <si>
    <t>Other Common Equity Adj</t>
  </si>
  <si>
    <t>Common Equity</t>
  </si>
  <si>
    <t>3,373,957</t>
  </si>
  <si>
    <t>3,164,186</t>
  </si>
  <si>
    <t>2,482,140</t>
  </si>
  <si>
    <t>1,557,097</t>
  </si>
  <si>
    <t>1,524,610</t>
  </si>
  <si>
    <t>965,949</t>
  </si>
  <si>
    <t>1,220,062</t>
  </si>
  <si>
    <t>567,025</t>
  </si>
  <si>
    <t>1,025,959</t>
  </si>
  <si>
    <t>1,710,497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</si>
  <si>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</si>
  <si>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</si>
  <si>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</si>
  <si>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</si>
  <si>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</si>
  <si>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</si>
  <si>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322,790</t>
  </si>
  <si>
    <t>579,093</t>
  </si>
  <si>
    <t>Total Debt</t>
  </si>
  <si>
    <t>789,246</t>
  </si>
  <si>
    <t>841,273</t>
  </si>
  <si>
    <t>575,998</t>
  </si>
  <si>
    <t>573,217</t>
  </si>
  <si>
    <t>395,154</t>
  </si>
  <si>
    <t>213,826</t>
  </si>
  <si>
    <t>Income Statement</t>
  </si>
  <si>
    <t>Revenue</t>
  </si>
  <si>
    <t>110,907</t>
  </si>
  <si>
    <t>114,657</t>
  </si>
  <si>
    <t>84,506</t>
  </si>
  <si>
    <t>173,753</t>
  </si>
  <si>
    <t>772,407</t>
  </si>
  <si>
    <t>790,941</t>
  </si>
  <si>
    <t>820,750</t>
  </si>
  <si>
    <t>458,558</t>
  </si>
  <si>
    <t>978,606</t>
  </si>
  <si>
    <t>1,345,943</t>
  </si>
  <si>
    <t>Revenue Growth (YoY)</t>
  </si>
  <si>
    <t>351.7%</t>
  </si>
  <si>
    <t>3.4%</t>
  </si>
  <si>
    <t>-26.3%</t>
  </si>
  <si>
    <t>105.6%</t>
  </si>
  <si>
    <t>344.5%</t>
  </si>
  <si>
    <t>2.4%</t>
  </si>
  <si>
    <t>3.8%</t>
  </si>
  <si>
    <t>-44.1%</t>
  </si>
  <si>
    <t>113.4%</t>
  </si>
  <si>
    <t>37.5%</t>
  </si>
  <si>
    <t>Cost of Revenues</t>
  </si>
  <si>
    <t>-35,649</t>
  </si>
  <si>
    <t>-35,923</t>
  </si>
  <si>
    <t>-80,778</t>
  </si>
  <si>
    <t>-195,765</t>
  </si>
  <si>
    <t>-591,671</t>
  </si>
  <si>
    <t>-673,128</t>
  </si>
  <si>
    <t>-543,550</t>
  </si>
  <si>
    <t>-406,696</t>
  </si>
  <si>
    <t>-589,740</t>
  </si>
  <si>
    <t>-817,878</t>
  </si>
  <si>
    <t>Gross Profit</t>
  </si>
  <si>
    <t>75,258</t>
  </si>
  <si>
    <t>78,734</t>
  </si>
  <si>
    <t>3,728</t>
  </si>
  <si>
    <t>-22,012</t>
  </si>
  <si>
    <t>180,736</t>
  </si>
  <si>
    <t>117,813</t>
  </si>
  <si>
    <t>277,200</t>
  </si>
  <si>
    <t>51,862</t>
  </si>
  <si>
    <t>388,866</t>
  </si>
  <si>
    <t>528,065</t>
  </si>
  <si>
    <t>Gross Profit Margin</t>
  </si>
  <si>
    <t>67.9%</t>
  </si>
  <si>
    <t>68.7%</t>
  </si>
  <si>
    <t>4.4%</t>
  </si>
  <si>
    <t>-12.7%</t>
  </si>
  <si>
    <t>23.4%</t>
  </si>
  <si>
    <t>14.9%</t>
  </si>
  <si>
    <t>33.8%</t>
  </si>
  <si>
    <t>11.3%</t>
  </si>
  <si>
    <t>39.7%</t>
  </si>
  <si>
    <t>39.2%</t>
  </si>
  <si>
    <t>R&amp;D Expenses</t>
  </si>
  <si>
    <t>Selling and Marketing Expense</t>
  </si>
  <si>
    <t>General &amp; Admin Expenses</t>
  </si>
  <si>
    <t>-65,485</t>
  </si>
  <si>
    <t>-48,461</t>
  </si>
  <si>
    <t>-32,529</t>
  </si>
  <si>
    <t>-26,221</t>
  </si>
  <si>
    <t>-29,168</t>
  </si>
  <si>
    <t>-29,962</t>
  </si>
  <si>
    <t>-21,645</t>
  </si>
  <si>
    <t>-18,931</t>
  </si>
  <si>
    <t>-15,346</t>
  </si>
  <si>
    <t>-20,268</t>
  </si>
  <si>
    <t>Other Inc / (Exp)</t>
  </si>
  <si>
    <t>-138,910</t>
  </si>
  <si>
    <t>-308,207</t>
  </si>
  <si>
    <t>-755,084</t>
  </si>
  <si>
    <t>-826,986</t>
  </si>
  <si>
    <t>-291,477</t>
  </si>
  <si>
    <t>-592,597</t>
  </si>
  <si>
    <t>55,389</t>
  </si>
  <si>
    <t>-619,532</t>
  </si>
  <si>
    <t>160,439</t>
  </si>
  <si>
    <t>-273,051</t>
  </si>
  <si>
    <t>Operating Expenses</t>
  </si>
  <si>
    <t>-204,395</t>
  </si>
  <si>
    <t>-356,668</t>
  </si>
  <si>
    <t>-787,613</t>
  </si>
  <si>
    <t>-853,207</t>
  </si>
  <si>
    <t>-320,645</t>
  </si>
  <si>
    <t>-622,559</t>
  </si>
  <si>
    <t>33,744</t>
  </si>
  <si>
    <t>-638,463</t>
  </si>
  <si>
    <t>145,093</t>
  </si>
  <si>
    <t>-293,319</t>
  </si>
  <si>
    <t>Operating Income</t>
  </si>
  <si>
    <t>-129,137</t>
  </si>
  <si>
    <t>-277,934</t>
  </si>
  <si>
    <t>-783,885</t>
  </si>
  <si>
    <t>-875,219</t>
  </si>
  <si>
    <t>-139,909</t>
  </si>
  <si>
    <t>-504,746</t>
  </si>
  <si>
    <t>310,944</t>
  </si>
  <si>
    <t>-586,601</t>
  </si>
  <si>
    <t>533,959</t>
  </si>
  <si>
    <t>234,746</t>
  </si>
  <si>
    <t>Net Interest Expenses</t>
  </si>
  <si>
    <t>-32,132</t>
  </si>
  <si>
    <t>-13,795</t>
  </si>
  <si>
    <t>-21,263</t>
  </si>
  <si>
    <t>-61,515</t>
  </si>
  <si>
    <t>-69,498</t>
  </si>
  <si>
    <t>-64,911</t>
  </si>
  <si>
    <t>-64,079</t>
  </si>
  <si>
    <t>-70,924</t>
  </si>
  <si>
    <t>-76,351</t>
  </si>
  <si>
    <t>-75,763</t>
  </si>
  <si>
    <t>EBT, Incl. Unusual Items</t>
  </si>
  <si>
    <t>-161,269</t>
  </si>
  <si>
    <t>-291,729</t>
  </si>
  <si>
    <t>-805,148</t>
  </si>
  <si>
    <t>-936,734</t>
  </si>
  <si>
    <t>-209,407</t>
  </si>
  <si>
    <t>-569,657</t>
  </si>
  <si>
    <t>246,865</t>
  </si>
  <si>
    <t>-657,525</t>
  </si>
  <si>
    <t>457,608</t>
  </si>
  <si>
    <t>158,983</t>
  </si>
  <si>
    <t>Earnings of Discontinued Ops.</t>
  </si>
  <si>
    <t>Income Tax Expense</t>
  </si>
  <si>
    <t>35,131</t>
  </si>
  <si>
    <t>64,171</t>
  </si>
  <si>
    <t>108,377</t>
  </si>
  <si>
    <t>413,288</t>
  </si>
  <si>
    <t>Net Income to Company</t>
  </si>
  <si>
    <t>-126,138</t>
  </si>
  <si>
    <t>-227,558</t>
  </si>
  <si>
    <t>-696,771</t>
  </si>
  <si>
    <t>572,271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</si>
  <si>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</si>
  <si>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</si>
  <si>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</si>
  <si>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</si>
  <si>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</si>
  <si>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</si>
  <si>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</si>
  <si>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400,111.681</t>
  </si>
  <si>
    <t>401,512.412</t>
  </si>
  <si>
    <t>403,214.05</t>
  </si>
  <si>
    <t>405,621.706</t>
  </si>
  <si>
    <t>500,136.092</t>
  </si>
  <si>
    <t>514,151.731</t>
  </si>
  <si>
    <t>521,316.32</t>
  </si>
  <si>
    <t>528,837.646</t>
  </si>
  <si>
    <t>530,692.724</t>
  </si>
  <si>
    <t>568,035.589</t>
  </si>
  <si>
    <t>Weighted Average Diluted Shares Out.</t>
  </si>
  <si>
    <t>526,290.689</t>
  </si>
  <si>
    <t>546,717.181</t>
  </si>
  <si>
    <t>586,913.328</t>
  </si>
  <si>
    <t>EBITDA</t>
  </si>
  <si>
    <t>-12,312</t>
  </si>
  <si>
    <t>20,860</t>
  </si>
  <si>
    <t>-48,897</t>
  </si>
  <si>
    <t>-57,685</t>
  </si>
  <si>
    <t>154,692</t>
  </si>
  <si>
    <t>53,697</t>
  </si>
  <si>
    <t>197,970</t>
  </si>
  <si>
    <t>5,777</t>
  </si>
  <si>
    <t>272,898</t>
  </si>
  <si>
    <t>289,800</t>
  </si>
  <si>
    <t>EBIT</t>
  </si>
  <si>
    <t>-152,615</t>
  </si>
  <si>
    <t>-228,781</t>
  </si>
  <si>
    <t>-308,292</t>
  </si>
  <si>
    <t>-229,259</t>
  </si>
  <si>
    <t>-118,345</t>
  </si>
  <si>
    <t>-414,455</t>
  </si>
  <si>
    <t>55,612</t>
  </si>
  <si>
    <t>-117,801</t>
  </si>
  <si>
    <t>162,351</t>
  </si>
  <si>
    <t>161,802</t>
  </si>
  <si>
    <t>Revenue (Reported)</t>
  </si>
  <si>
    <t>125,069</t>
  </si>
  <si>
    <t>126,586</t>
  </si>
  <si>
    <t>97,022</t>
  </si>
  <si>
    <t>189,571</t>
  </si>
  <si>
    <t>772,023</t>
  </si>
  <si>
    <t>763,049</t>
  </si>
  <si>
    <t>782,484</t>
  </si>
  <si>
    <t>504,001</t>
  </si>
  <si>
    <t>833,651</t>
  </si>
  <si>
    <t>1,224,828</t>
  </si>
  <si>
    <t>Operating Income (Reported)</t>
  </si>
  <si>
    <t>Operating Income (Adjusted)</t>
  </si>
  <si>
    <t>Cash Flow Statement</t>
  </si>
  <si>
    <t>Depreciation &amp; Amortization (CF)</t>
  </si>
  <si>
    <t>140,303</t>
  </si>
  <si>
    <t>249,641</t>
  </si>
  <si>
    <t>259,395</t>
  </si>
  <si>
    <t>171,574</t>
  </si>
  <si>
    <t>273,037</t>
  </si>
  <si>
    <t>468,152</t>
  </si>
  <si>
    <t>144,458</t>
  </si>
  <si>
    <t>125,678</t>
  </si>
  <si>
    <t>112,647</t>
  </si>
  <si>
    <t>130,098</t>
  </si>
  <si>
    <t>Amortization of Deferred Charges (CF)</t>
  </si>
  <si>
    <t>6,519</t>
  </si>
  <si>
    <t>11,441</t>
  </si>
  <si>
    <t>7,404</t>
  </si>
  <si>
    <t>13,129</t>
  </si>
  <si>
    <t>12,639</t>
  </si>
  <si>
    <t>8,627</t>
  </si>
  <si>
    <t>9,387</t>
  </si>
  <si>
    <t>Stock-Based Comp</t>
  </si>
  <si>
    <t>24,409</t>
  </si>
  <si>
    <t>9,413</t>
  </si>
  <si>
    <t>9,460</t>
  </si>
  <si>
    <t>10,131</t>
  </si>
  <si>
    <t>7,046</t>
  </si>
  <si>
    <t>9,463</t>
  </si>
  <si>
    <t>6,755</t>
  </si>
  <si>
    <t>3,281</t>
  </si>
  <si>
    <t>17,326</t>
  </si>
  <si>
    <t>27,352</t>
  </si>
  <si>
    <t>Change In Accounts Receivable</t>
  </si>
  <si>
    <t>Change In Inventories</t>
  </si>
  <si>
    <t>Change in Other Net Operating Assets</t>
  </si>
  <si>
    <t>-6,830</t>
  </si>
  <si>
    <t>6,619</t>
  </si>
  <si>
    <t>3,031</t>
  </si>
  <si>
    <t>-4,577</t>
  </si>
  <si>
    <t>-20,732</t>
  </si>
  <si>
    <t>91,210</t>
  </si>
  <si>
    <t>-58,453</t>
  </si>
  <si>
    <t>11,670</t>
  </si>
  <si>
    <t>11,872</t>
  </si>
  <si>
    <t>8,970</t>
  </si>
  <si>
    <t>Other Operating Activities</t>
  </si>
  <si>
    <t>-49,776</t>
  </si>
  <si>
    <t>-31,379</t>
  </si>
  <si>
    <t>349,655</t>
  </si>
  <si>
    <t>675,509</t>
  </si>
  <si>
    <t>76,049</t>
  </si>
  <si>
    <t>-256,380</t>
  </si>
  <si>
    <t>493,986</t>
  </si>
  <si>
    <t>-405,200</t>
  </si>
  <si>
    <t>-423,073</t>
  </si>
  <si>
    <t>Cash from Operations</t>
  </si>
  <si>
    <t>-11,513</t>
  </si>
  <si>
    <t>18,177</t>
  </si>
  <si>
    <t>-67,826</t>
  </si>
  <si>
    <t>-70,968</t>
  </si>
  <si>
    <t>61,697</t>
  </si>
  <si>
    <t>83,844</t>
  </si>
  <si>
    <t>92,632</t>
  </si>
  <si>
    <t>-22,910</t>
  </si>
  <si>
    <t>194,253</t>
  </si>
  <si>
    <t>315,618</t>
  </si>
  <si>
    <t>Capital Expenditures</t>
  </si>
  <si>
    <t>-743,947</t>
  </si>
  <si>
    <t>-626,858</t>
  </si>
  <si>
    <t>-291,667</t>
  </si>
  <si>
    <t>-128,079</t>
  </si>
  <si>
    <t>-262,048</t>
  </si>
  <si>
    <t>-276,328</t>
  </si>
  <si>
    <t>-199,141</t>
  </si>
  <si>
    <t>-111,640</t>
  </si>
  <si>
    <t>-92,142</t>
  </si>
  <si>
    <t>-147,449</t>
  </si>
  <si>
    <t>Cash Acquisitions</t>
  </si>
  <si>
    <t>-407,406</t>
  </si>
  <si>
    <t>Other Investing Activities</t>
  </si>
  <si>
    <t>627,616</t>
  </si>
  <si>
    <t>604,673</t>
  </si>
  <si>
    <t>390,208</t>
  </si>
  <si>
    <t>574,488</t>
  </si>
  <si>
    <t>128,996</t>
  </si>
  <si>
    <t>103,246</t>
  </si>
  <si>
    <t>289,243</t>
  </si>
  <si>
    <t>50,650</t>
  </si>
  <si>
    <t>114,838</t>
  </si>
  <si>
    <t>1,452</t>
  </si>
  <si>
    <t>Cash from Investing</t>
  </si>
  <si>
    <t>-116,331</t>
  </si>
  <si>
    <t>-22,185</t>
  </si>
  <si>
    <t>98,541</t>
  </si>
  <si>
    <t>446,409</t>
  </si>
  <si>
    <t>-540,458</t>
  </si>
  <si>
    <t>-173,082</t>
  </si>
  <si>
    <t>90,102</t>
  </si>
  <si>
    <t>-60,990</t>
  </si>
  <si>
    <t>22,696</t>
  </si>
  <si>
    <t>-145,997</t>
  </si>
  <si>
    <t>Dividends Paid (Ex Special Dividends)</t>
  </si>
  <si>
    <t>Special Dividend Paid</t>
  </si>
  <si>
    <t>Long-Term Debt Issued</t>
  </si>
  <si>
    <t>236,675</t>
  </si>
  <si>
    <t>541,924</t>
  </si>
  <si>
    <t>399,694</t>
  </si>
  <si>
    <t>Long-Term Debt Repaid</t>
  </si>
  <si>
    <t>-1,281</t>
  </si>
  <si>
    <t>-2,921</t>
  </si>
  <si>
    <t>-285,441</t>
  </si>
  <si>
    <t>-550,000</t>
  </si>
  <si>
    <t>-2,346</t>
  </si>
  <si>
    <t>-2,592</t>
  </si>
  <si>
    <t>-558,928</t>
  </si>
  <si>
    <t>-230,441</t>
  </si>
  <si>
    <t>Repurchase of Common Stock</t>
  </si>
  <si>
    <t>Other Financing Activities</t>
  </si>
  <si>
    <t>1,094</t>
  </si>
  <si>
    <t>25,492</t>
  </si>
  <si>
    <t>Cash from Financing</t>
  </si>
  <si>
    <t>236,488</t>
  </si>
  <si>
    <t>-2,703</t>
  </si>
  <si>
    <t>-284,627</t>
  </si>
  <si>
    <t>-8,219</t>
  </si>
  <si>
    <t>-2,243</t>
  </si>
  <si>
    <t>-2,576</t>
  </si>
  <si>
    <t>-159,198</t>
  </si>
  <si>
    <t>-204,949</t>
  </si>
  <si>
    <t>Beginning Cash (CF)</t>
  </si>
  <si>
    <t>426,013</t>
  </si>
  <si>
    <t>Foreign Exchange Rate Adjustments</t>
  </si>
  <si>
    <t>-2,712</t>
  </si>
  <si>
    <t>9,797</t>
  </si>
  <si>
    <t>Additions / Reductions</t>
  </si>
  <si>
    <t>-127,018</t>
  </si>
  <si>
    <t>232,480</t>
  </si>
  <si>
    <t>28,012</t>
  </si>
  <si>
    <t>90,814</t>
  </si>
  <si>
    <t>-486,980</t>
  </si>
  <si>
    <t>-89,423</t>
  </si>
  <si>
    <t>180,491</t>
  </si>
  <si>
    <t>-86,476</t>
  </si>
  <si>
    <t>57,751</t>
  </si>
  <si>
    <t>-35,328</t>
  </si>
  <si>
    <t>Ending Cash (CF)</t>
  </si>
  <si>
    <t>Levered Free Cash Flow</t>
  </si>
  <si>
    <t>-755,460</t>
  </si>
  <si>
    <t>-608,681</t>
  </si>
  <si>
    <t>-359,493</t>
  </si>
  <si>
    <t>-199,047</t>
  </si>
  <si>
    <t>-200,351</t>
  </si>
  <si>
    <t>-192,484</t>
  </si>
  <si>
    <t>-106,509</t>
  </si>
  <si>
    <t>-134,550</t>
  </si>
  <si>
    <t>102,111</t>
  </si>
  <si>
    <t>168,169</t>
  </si>
  <si>
    <t>Cash Interest Paid</t>
  </si>
  <si>
    <t>41,250</t>
  </si>
  <si>
    <t>56,374</t>
  </si>
  <si>
    <t>39,055</t>
  </si>
  <si>
    <t>60,438</t>
  </si>
  <si>
    <t>62,076</t>
  </si>
  <si>
    <t>61,963</t>
  </si>
  <si>
    <t>69,680</t>
  </si>
  <si>
    <t>29,747</t>
  </si>
  <si>
    <t>Valuation Ratios</t>
  </si>
  <si>
    <t>Price Close (Split Adjusted)</t>
  </si>
  <si>
    <t>Market Cap</t>
  </si>
  <si>
    <t>2,591,512.84</t>
  </si>
  <si>
    <t>1,041,264.832</t>
  </si>
  <si>
    <t>621,595.338</t>
  </si>
  <si>
    <t>833,090.492</t>
  </si>
  <si>
    <t>545,465.12</t>
  </si>
  <si>
    <t>510,705.718</t>
  </si>
  <si>
    <t>308,833.79</t>
  </si>
  <si>
    <t>90,214.816</t>
  </si>
  <si>
    <t>631,705.063</t>
  </si>
  <si>
    <t>1,413,438.492</t>
  </si>
  <si>
    <t>Total Enterprise Value (TEV)</t>
  </si>
  <si>
    <t>2,751,291.84</t>
  </si>
  <si>
    <t>1,098,560.832</t>
  </si>
  <si>
    <t>780,898.338</t>
  </si>
  <si>
    <t>807,739.492</t>
  </si>
  <si>
    <t>895,171.12</t>
  </si>
  <si>
    <t>928,870.718</t>
  </si>
  <si>
    <t>640,070.79</t>
  </si>
  <si>
    <t>536,984.816</t>
  </si>
  <si>
    <t>937,743.063</t>
  </si>
  <si>
    <t>1,461,930.492</t>
  </si>
  <si>
    <t>Enterprise Value (EV)</t>
  </si>
  <si>
    <t>1,758,769.726</t>
  </si>
  <si>
    <t>EV/EBITDA</t>
  </si>
  <si>
    <t>-176.5x</t>
  </si>
  <si>
    <t>59.9x</t>
  </si>
  <si>
    <t>-23.7x</t>
  </si>
  <si>
    <t>-12.0x</t>
  </si>
  <si>
    <t>9.7x</t>
  </si>
  <si>
    <t>5.1x</t>
  </si>
  <si>
    <t>6.8x</t>
  </si>
  <si>
    <t>10.7x</t>
  </si>
  <si>
    <t>5.5x</t>
  </si>
  <si>
    <t>6.1x</t>
  </si>
  <si>
    <t>EV / EBIT</t>
  </si>
  <si>
    <t>-25.1x</t>
  </si>
  <si>
    <t>-8.8x</t>
  </si>
  <si>
    <t>-3.0x</t>
  </si>
  <si>
    <t>-2.5x</t>
  </si>
  <si>
    <t>-8.2x</t>
  </si>
  <si>
    <t>-6.7x</t>
  </si>
  <si>
    <t>-1.8x</t>
  </si>
  <si>
    <t>-6.8x</t>
  </si>
  <si>
    <t>16.2x</t>
  </si>
  <si>
    <t>10.9x</t>
  </si>
  <si>
    <t>EV / LTM EBITDA - CAPEX</t>
  </si>
  <si>
    <t>-3.4x</t>
  </si>
  <si>
    <t>-1.7x</t>
  </si>
  <si>
    <t>-4.4x</t>
  </si>
  <si>
    <t>-4.9x</t>
  </si>
  <si>
    <t>-11.5x</t>
  </si>
  <si>
    <t>-6.3x</t>
  </si>
  <si>
    <t>-4.7x</t>
  </si>
  <si>
    <t>12.0x</t>
  </si>
  <si>
    <t>12.4x</t>
  </si>
  <si>
    <t>EV / Free Cash Flow</t>
  </si>
  <si>
    <t>-1.3x</t>
  </si>
  <si>
    <t>6.4x</t>
  </si>
  <si>
    <t>-5.1x</t>
  </si>
  <si>
    <t>-10.9x</t>
  </si>
  <si>
    <t>-4.2x</t>
  </si>
  <si>
    <t>-15.8x</t>
  </si>
  <si>
    <t>-11.8x</t>
  </si>
  <si>
    <t>-6.9x</t>
  </si>
  <si>
    <t>10.4x</t>
  </si>
  <si>
    <t>16.7x</t>
  </si>
  <si>
    <t>EV / Invested Capital</t>
  </si>
  <si>
    <t>0.7x</t>
  </si>
  <si>
    <t>0.3x</t>
  </si>
  <si>
    <t>0.2x</t>
  </si>
  <si>
    <t>0.4x</t>
  </si>
  <si>
    <t>0.5x</t>
  </si>
  <si>
    <t>0.8x</t>
  </si>
  <si>
    <t>0.9x</t>
  </si>
  <si>
    <t>EV / Revenue</t>
  </si>
  <si>
    <t>27.4x</t>
  </si>
  <si>
    <t>9.3x</t>
  </si>
  <si>
    <t>10.6x</t>
  </si>
  <si>
    <t>5.3x</t>
  </si>
  <si>
    <t>1.5x</t>
  </si>
  <si>
    <t>1.0x</t>
  </si>
  <si>
    <t>1.1x</t>
  </si>
  <si>
    <t>1.3x</t>
  </si>
  <si>
    <t>P/E Ratio</t>
  </si>
  <si>
    <t>11.8x</t>
  </si>
  <si>
    <t>-7.5x</t>
  </si>
  <si>
    <t>-2.8x</t>
  </si>
  <si>
    <t>-1.1x</t>
  </si>
  <si>
    <t>-0.7x</t>
  </si>
  <si>
    <t>-0.1x</t>
  </si>
  <si>
    <t>38.0x</t>
  </si>
  <si>
    <t>3.0x</t>
  </si>
  <si>
    <t>Price/Book</t>
  </si>
  <si>
    <t>0.1x</t>
  </si>
  <si>
    <t>Price / Operating Cash Flow</t>
  </si>
  <si>
    <t>-445.4x</t>
  </si>
  <si>
    <t>86.5x</t>
  </si>
  <si>
    <t>-29.9x</t>
  </si>
  <si>
    <t>-7.8x</t>
  </si>
  <si>
    <t>109.8x</t>
  </si>
  <si>
    <t>4.1x</t>
  </si>
  <si>
    <t>5.4x</t>
  </si>
  <si>
    <t>-15.0x</t>
  </si>
  <si>
    <t>4.9x</t>
  </si>
  <si>
    <t>Price / LTM Sales</t>
  </si>
  <si>
    <t>25.8x</t>
  </si>
  <si>
    <t>8.8x</t>
  </si>
  <si>
    <t>8.4x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</si>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</sst>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955820E-31D7-BEE9-ADD7-F1591A8809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E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39</v>
      </c>
      <c r="L13" s="3" t="s">
        <v>39</v>
      </c>
      <c r="M13" s="3" t="s">
        <v>39</v>
      </c>
    </row>
    <row r="14" spans="3:13" ht="12.75" x14ac:dyDescent="0.2"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s="3" t="s">
        <v>47</v>
      </c>
      <c r="K14" s="3" t="s">
        <v>48</v>
      </c>
      <c r="L14" s="3" t="s">
        <v>49</v>
      </c>
      <c r="M14" s="3" t="s">
        <v>50</v>
      </c>
    </row>
    <row r="15" spans="3:13" ht="12.75" x14ac:dyDescent="0.2">
      <c r="C15" s="3" t="s">
        <v>51</v>
      </c>
      <c r="D15" s="39">
        <v>0</v>
      </c>
      <c r="E15" s="39">
        <v>0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>
        <v>364</v>
      </c>
      <c r="M17" s="3">
        <v>843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39</v>
      </c>
      <c r="J21" s="3" t="s">
        <v>39</v>
      </c>
      <c r="K21" s="3" t="s">
        <v>39</v>
      </c>
      <c r="L21" s="3" t="s">
        <v>39</v>
      </c>
      <c r="M21" s="3" t="s">
        <v>39</v>
      </c>
    </row>
    <row r="22" spans="3:13" ht="12.75" x14ac:dyDescent="0.2">
      <c r="C22" s="3" t="s">
        <v>103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3" t="s">
        <v>39</v>
      </c>
      <c r="L22" s="3" t="s">
        <v>39</v>
      </c>
      <c r="M22" s="3" t="s">
        <v>39</v>
      </c>
    </row>
    <row r="23" spans="3:13" ht="12.75" x14ac:dyDescent="0.2">
      <c r="C23" s="3" t="s">
        <v>104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39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3:13" ht="12.75" x14ac:dyDescent="0.2">
      <c r="C24" s="3" t="s">
        <v>105</v>
      </c>
      <c r="D24" s="3" t="s">
        <v>39</v>
      </c>
      <c r="E24" s="3" t="s">
        <v>39</v>
      </c>
      <c r="F24" s="3" t="s">
        <v>39</v>
      </c>
      <c r="G24" s="3" t="s">
        <v>39</v>
      </c>
      <c r="H24" s="3" t="s">
        <v>39</v>
      </c>
      <c r="I24" s="3" t="s">
        <v>39</v>
      </c>
      <c r="J24" s="3" t="s">
        <v>39</v>
      </c>
      <c r="K24" s="3" t="s">
        <v>39</v>
      </c>
      <c r="L24" s="3" t="s">
        <v>39</v>
      </c>
      <c r="M24" s="3" t="s">
        <v>39</v>
      </c>
    </row>
    <row r="25" spans="3:13" ht="12.75" x14ac:dyDescent="0.2">
      <c r="C25" s="3" t="s">
        <v>106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</row>
    <row r="26" spans="3:13" ht="12.75" x14ac:dyDescent="0.2">
      <c r="C26" s="3" t="s">
        <v>107</v>
      </c>
      <c r="D26" s="3">
        <v>0</v>
      </c>
      <c r="E26" s="3" t="s">
        <v>108</v>
      </c>
      <c r="F26" s="3" t="s">
        <v>109</v>
      </c>
      <c r="G26" s="3" t="s">
        <v>110</v>
      </c>
      <c r="H26" s="3" t="s">
        <v>111</v>
      </c>
      <c r="I26" s="3" t="s">
        <v>112</v>
      </c>
      <c r="J26" s="3" t="s">
        <v>113</v>
      </c>
      <c r="K26" s="3" t="s">
        <v>114</v>
      </c>
      <c r="L26" s="3" t="s">
        <v>115</v>
      </c>
      <c r="M26" s="3" t="s">
        <v>116</v>
      </c>
    </row>
    <row r="27" spans="3:13" ht="12.75" x14ac:dyDescent="0.2">
      <c r="C27" s="3" t="s">
        <v>117</v>
      </c>
      <c r="D27" s="3" t="s">
        <v>118</v>
      </c>
      <c r="E27" s="3" t="s">
        <v>119</v>
      </c>
      <c r="F27" s="3" t="s">
        <v>120</v>
      </c>
      <c r="G27" s="3" t="s">
        <v>121</v>
      </c>
      <c r="H27" s="3" t="s">
        <v>122</v>
      </c>
      <c r="I27" s="3" t="s">
        <v>123</v>
      </c>
      <c r="J27" s="3" t="s">
        <v>124</v>
      </c>
      <c r="K27" s="3" t="s">
        <v>125</v>
      </c>
      <c r="L27" s="3" t="s">
        <v>126</v>
      </c>
      <c r="M27" s="3" t="s">
        <v>127</v>
      </c>
    </row>
    <row r="28" spans="3:13" ht="12.75" x14ac:dyDescent="0.2"/>
    <row r="29" spans="3:13" ht="12.75" x14ac:dyDescent="0.2">
      <c r="C29" s="3" t="s">
        <v>128</v>
      </c>
      <c r="D29" s="3" t="s">
        <v>129</v>
      </c>
      <c r="E29" s="3" t="s">
        <v>130</v>
      </c>
      <c r="F29" s="3" t="s">
        <v>131</v>
      </c>
      <c r="G29" s="3" t="s">
        <v>132</v>
      </c>
      <c r="H29" s="3" t="s">
        <v>133</v>
      </c>
      <c r="I29" s="3" t="s">
        <v>134</v>
      </c>
      <c r="J29" s="3" t="s">
        <v>135</v>
      </c>
      <c r="K29" s="3" t="s">
        <v>136</v>
      </c>
      <c r="L29" s="3" t="s">
        <v>137</v>
      </c>
      <c r="M29" s="3" t="s">
        <v>138</v>
      </c>
    </row>
    <row r="30" spans="3:13" ht="12.75" x14ac:dyDescent="0.2">
      <c r="C30" s="3" t="s">
        <v>139</v>
      </c>
      <c r="D30" s="3" t="s">
        <v>39</v>
      </c>
      <c r="E30" s="3" t="s">
        <v>39</v>
      </c>
      <c r="F30" s="3" t="s">
        <v>140</v>
      </c>
      <c r="G30" s="3">
        <v>800</v>
      </c>
      <c r="H30" s="3" t="s">
        <v>39</v>
      </c>
      <c r="I30" s="3" t="s">
        <v>39</v>
      </c>
      <c r="J30" s="3" t="s">
        <v>39</v>
      </c>
      <c r="K30" s="3" t="s">
        <v>39</v>
      </c>
      <c r="L30" s="3" t="s">
        <v>39</v>
      </c>
      <c r="M30" s="3" t="s">
        <v>39</v>
      </c>
    </row>
    <row r="31" spans="3:13" ht="12.75" x14ac:dyDescent="0.2">
      <c r="C31" s="3" t="s">
        <v>141</v>
      </c>
      <c r="D31" s="3" t="s">
        <v>39</v>
      </c>
      <c r="E31" s="3" t="s">
        <v>39</v>
      </c>
      <c r="F31" s="3" t="s">
        <v>39</v>
      </c>
      <c r="G31" s="3" t="s">
        <v>39</v>
      </c>
      <c r="H31" s="3" t="s">
        <v>39</v>
      </c>
      <c r="I31" s="3" t="s">
        <v>39</v>
      </c>
      <c r="J31" s="3" t="s">
        <v>39</v>
      </c>
      <c r="K31" s="3" t="s">
        <v>39</v>
      </c>
      <c r="L31" s="3" t="s">
        <v>39</v>
      </c>
      <c r="M31" s="3" t="s">
        <v>39</v>
      </c>
    </row>
    <row r="32" spans="3:13" ht="12.75" x14ac:dyDescent="0.2">
      <c r="C32" s="3" t="s">
        <v>142</v>
      </c>
      <c r="D32" s="3" t="s">
        <v>39</v>
      </c>
      <c r="E32" s="3" t="s">
        <v>143</v>
      </c>
      <c r="F32" s="3" t="s">
        <v>144</v>
      </c>
      <c r="G32" s="3" t="s">
        <v>145</v>
      </c>
      <c r="H32" s="3" t="s">
        <v>39</v>
      </c>
      <c r="I32" s="3" t="s">
        <v>39</v>
      </c>
      <c r="J32" s="3" t="s">
        <v>39</v>
      </c>
      <c r="K32" s="3" t="s">
        <v>39</v>
      </c>
      <c r="L32" s="3" t="s">
        <v>146</v>
      </c>
      <c r="M32" s="3" t="s">
        <v>147</v>
      </c>
    </row>
    <row r="33" spans="3:13" ht="12.75" x14ac:dyDescent="0.2">
      <c r="C33" s="3" t="s">
        <v>148</v>
      </c>
      <c r="D33" s="3" t="s">
        <v>39</v>
      </c>
      <c r="E33" s="3" t="s">
        <v>39</v>
      </c>
      <c r="F33" s="3" t="s">
        <v>39</v>
      </c>
      <c r="G33" s="3" t="s">
        <v>39</v>
      </c>
      <c r="H33" s="3" t="s">
        <v>39</v>
      </c>
      <c r="I33" s="3" t="s">
        <v>39</v>
      </c>
      <c r="J33" s="3" t="s">
        <v>39</v>
      </c>
      <c r="K33" s="3" t="s">
        <v>39</v>
      </c>
      <c r="L33" s="3" t="s">
        <v>39</v>
      </c>
      <c r="M33" s="3" t="s">
        <v>149</v>
      </c>
    </row>
    <row r="34" spans="3:13" ht="12.75" x14ac:dyDescent="0.2">
      <c r="C34" s="3" t="s">
        <v>150</v>
      </c>
      <c r="D34" s="3" t="s">
        <v>151</v>
      </c>
      <c r="E34" s="3" t="s">
        <v>152</v>
      </c>
      <c r="F34" s="3" t="s">
        <v>153</v>
      </c>
      <c r="G34" s="3">
        <v>0</v>
      </c>
      <c r="H34" s="3" t="s">
        <v>154</v>
      </c>
      <c r="I34" s="3" t="s">
        <v>155</v>
      </c>
      <c r="J34" s="3" t="s">
        <v>156</v>
      </c>
      <c r="K34" s="3" t="s">
        <v>157</v>
      </c>
      <c r="L34" s="3" t="s">
        <v>158</v>
      </c>
      <c r="M34" s="3" t="s">
        <v>159</v>
      </c>
    </row>
    <row r="35" spans="3:13" ht="12.75" x14ac:dyDescent="0.2">
      <c r="C35" s="3" t="s">
        <v>160</v>
      </c>
      <c r="D35" s="3" t="s">
        <v>161</v>
      </c>
      <c r="E35" s="3" t="s">
        <v>162</v>
      </c>
      <c r="F35" s="3" t="s">
        <v>163</v>
      </c>
      <c r="G35" s="3" t="s">
        <v>164</v>
      </c>
      <c r="H35" s="3" t="s">
        <v>165</v>
      </c>
      <c r="I35" s="3" t="s">
        <v>166</v>
      </c>
      <c r="J35" s="3" t="s">
        <v>167</v>
      </c>
      <c r="K35" s="3" t="s">
        <v>168</v>
      </c>
      <c r="L35" s="3" t="s">
        <v>169</v>
      </c>
      <c r="M35" s="3" t="s">
        <v>170</v>
      </c>
    </row>
    <row r="36" spans="3:13" ht="12.75" x14ac:dyDescent="0.2"/>
    <row r="37" spans="3:13" ht="12.75" x14ac:dyDescent="0.2">
      <c r="C37" s="3" t="s">
        <v>171</v>
      </c>
      <c r="D37" s="3" t="s">
        <v>172</v>
      </c>
      <c r="E37" s="3" t="s">
        <v>173</v>
      </c>
      <c r="F37" s="3" t="s">
        <v>174</v>
      </c>
      <c r="G37" s="3" t="s">
        <v>39</v>
      </c>
      <c r="H37" s="3" t="s">
        <v>175</v>
      </c>
      <c r="I37" s="3" t="s">
        <v>176</v>
      </c>
      <c r="J37" s="3" t="s">
        <v>177</v>
      </c>
      <c r="K37" s="3" t="s">
        <v>178</v>
      </c>
      <c r="L37" s="3" t="s">
        <v>179</v>
      </c>
      <c r="M37" s="3" t="s">
        <v>180</v>
      </c>
    </row>
    <row r="38" spans="3:13" ht="12.75" x14ac:dyDescent="0.2">
      <c r="C38" s="3" t="s">
        <v>181</v>
      </c>
      <c r="D38" s="3" t="s">
        <v>39</v>
      </c>
      <c r="E38" s="3" t="s">
        <v>39</v>
      </c>
      <c r="F38" s="3" t="s">
        <v>39</v>
      </c>
      <c r="G38" s="3" t="s">
        <v>39</v>
      </c>
      <c r="H38" s="3" t="s">
        <v>39</v>
      </c>
      <c r="I38" s="3" t="s">
        <v>39</v>
      </c>
      <c r="J38" s="3" t="s">
        <v>182</v>
      </c>
      <c r="K38" s="3" t="s">
        <v>183</v>
      </c>
      <c r="L38" s="3" t="s">
        <v>184</v>
      </c>
      <c r="M38" s="3" t="s">
        <v>185</v>
      </c>
    </row>
    <row r="39" spans="3:13" ht="12.75" x14ac:dyDescent="0.2">
      <c r="C39" s="3" t="s">
        <v>186</v>
      </c>
      <c r="D39" s="3" t="s">
        <v>187</v>
      </c>
      <c r="E39" s="3" t="s">
        <v>188</v>
      </c>
      <c r="F39" s="3" t="s">
        <v>189</v>
      </c>
      <c r="G39" s="3" t="s">
        <v>190</v>
      </c>
      <c r="H39" s="3" t="s">
        <v>191</v>
      </c>
      <c r="I39" s="3" t="s">
        <v>192</v>
      </c>
      <c r="J39" s="3" t="s">
        <v>193</v>
      </c>
      <c r="K39" s="3" t="s">
        <v>194</v>
      </c>
      <c r="L39" s="3" t="s">
        <v>195</v>
      </c>
      <c r="M39" s="3" t="s">
        <v>196</v>
      </c>
    </row>
    <row r="40" spans="3:13" ht="12.75" x14ac:dyDescent="0.2">
      <c r="C40" s="3" t="s">
        <v>197</v>
      </c>
      <c r="D40" s="3" t="s">
        <v>198</v>
      </c>
      <c r="E40" s="3" t="s">
        <v>199</v>
      </c>
      <c r="F40" s="3" t="s">
        <v>200</v>
      </c>
      <c r="G40" s="3" t="s">
        <v>201</v>
      </c>
      <c r="H40" s="3" t="s">
        <v>202</v>
      </c>
      <c r="I40" s="3" t="s">
        <v>203</v>
      </c>
      <c r="J40" s="3" t="s">
        <v>204</v>
      </c>
      <c r="K40" s="3" t="s">
        <v>205</v>
      </c>
      <c r="L40" s="3" t="s">
        <v>206</v>
      </c>
      <c r="M40" s="3" t="s">
        <v>207</v>
      </c>
    </row>
    <row r="41" spans="3:13" ht="12.75" x14ac:dyDescent="0.2"/>
    <row r="42" spans="3:13" ht="12.75" x14ac:dyDescent="0.2">
      <c r="C42" s="3" t="s">
        <v>208</v>
      </c>
      <c r="D42" s="3" t="s">
        <v>209</v>
      </c>
      <c r="E42" s="3" t="s">
        <v>210</v>
      </c>
      <c r="F42" s="3" t="s">
        <v>211</v>
      </c>
      <c r="G42" s="3" t="s">
        <v>212</v>
      </c>
      <c r="H42" s="3" t="s">
        <v>213</v>
      </c>
      <c r="I42" s="3" t="s">
        <v>214</v>
      </c>
      <c r="J42" s="3" t="s">
        <v>215</v>
      </c>
      <c r="K42" s="3" t="s">
        <v>216</v>
      </c>
      <c r="L42" s="3" t="s">
        <v>217</v>
      </c>
      <c r="M42" s="3" t="s">
        <v>218</v>
      </c>
    </row>
    <row r="43" spans="3:13" ht="12.75" x14ac:dyDescent="0.2">
      <c r="C43" s="3" t="s">
        <v>219</v>
      </c>
      <c r="D43" s="3" t="s">
        <v>220</v>
      </c>
      <c r="E43" s="3" t="s">
        <v>221</v>
      </c>
      <c r="F43" s="3" t="s">
        <v>222</v>
      </c>
      <c r="G43" s="3" t="s">
        <v>223</v>
      </c>
      <c r="H43" s="3" t="s">
        <v>224</v>
      </c>
      <c r="I43" s="3" t="s">
        <v>225</v>
      </c>
      <c r="J43" s="3" t="s">
        <v>226</v>
      </c>
      <c r="K43" s="3" t="s">
        <v>227</v>
      </c>
      <c r="L43" s="3" t="s">
        <v>228</v>
      </c>
      <c r="M43" s="3" t="s">
        <v>229</v>
      </c>
    </row>
    <row r="44" spans="3:13" ht="12.75" x14ac:dyDescent="0.2">
      <c r="C44" s="3" t="s">
        <v>230</v>
      </c>
      <c r="D44" s="3" t="s">
        <v>231</v>
      </c>
      <c r="E44" s="3" t="s">
        <v>232</v>
      </c>
      <c r="F44" s="3" t="s">
        <v>233</v>
      </c>
      <c r="G44" s="3" t="s">
        <v>234</v>
      </c>
      <c r="H44" s="3" t="s">
        <v>235</v>
      </c>
      <c r="I44" s="3" t="s">
        <v>236</v>
      </c>
      <c r="J44" s="3" t="s">
        <v>237</v>
      </c>
      <c r="K44" s="3" t="s">
        <v>238</v>
      </c>
      <c r="L44" s="3" t="s">
        <v>239</v>
      </c>
      <c r="M44" s="3" t="s">
        <v>240</v>
      </c>
    </row>
    <row r="45" spans="3:13" ht="12.75" x14ac:dyDescent="0.2">
      <c r="C45" s="3" t="s">
        <v>241</v>
      </c>
      <c r="D45" s="3" t="s">
        <v>39</v>
      </c>
      <c r="E45" s="3" t="s">
        <v>39</v>
      </c>
      <c r="F45" s="3" t="s">
        <v>39</v>
      </c>
      <c r="G45" s="3" t="s">
        <v>39</v>
      </c>
      <c r="H45" s="3" t="s">
        <v>39</v>
      </c>
      <c r="I45" s="3" t="s">
        <v>39</v>
      </c>
      <c r="J45" s="3" t="s">
        <v>39</v>
      </c>
      <c r="K45" s="3" t="s">
        <v>39</v>
      </c>
      <c r="L45" s="3" t="s">
        <v>39</v>
      </c>
      <c r="M45" s="3" t="s">
        <v>39</v>
      </c>
    </row>
    <row r="46" spans="3:13" ht="12.75" x14ac:dyDescent="0.2">
      <c r="C46" s="3" t="s">
        <v>242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243</v>
      </c>
      <c r="D47" s="3" t="s">
        <v>244</v>
      </c>
      <c r="E47" s="3" t="s">
        <v>245</v>
      </c>
      <c r="F47" s="3" t="s">
        <v>246</v>
      </c>
      <c r="G47" s="3" t="s">
        <v>247</v>
      </c>
      <c r="H47" s="3" t="s">
        <v>248</v>
      </c>
      <c r="I47" s="3" t="s">
        <v>249</v>
      </c>
      <c r="J47" s="3" t="s">
        <v>250</v>
      </c>
      <c r="K47" s="3" t="s">
        <v>251</v>
      </c>
      <c r="L47" s="3" t="s">
        <v>252</v>
      </c>
      <c r="M47" s="3" t="s">
        <v>253</v>
      </c>
    </row>
    <row r="48" spans="3:13" ht="12.75" x14ac:dyDescent="0.2">
      <c r="C48" s="3" t="s">
        <v>254</v>
      </c>
      <c r="D48" s="3" t="s">
        <v>39</v>
      </c>
      <c r="E48" s="3" t="s">
        <v>39</v>
      </c>
      <c r="F48" s="3" t="s">
        <v>39</v>
      </c>
      <c r="G48" s="3" t="s">
        <v>39</v>
      </c>
      <c r="H48" s="3" t="s">
        <v>39</v>
      </c>
      <c r="I48" s="3" t="s">
        <v>39</v>
      </c>
      <c r="J48" s="3" t="s">
        <v>39</v>
      </c>
      <c r="K48" s="3" t="s">
        <v>39</v>
      </c>
      <c r="L48" s="3" t="s">
        <v>39</v>
      </c>
      <c r="M48" s="3" t="s">
        <v>39</v>
      </c>
    </row>
    <row r="49" spans="3:13" ht="12.75" x14ac:dyDescent="0.2">
      <c r="C49" s="3" t="s">
        <v>255</v>
      </c>
      <c r="D49" s="3" t="s">
        <v>39</v>
      </c>
      <c r="E49" s="3" t="s">
        <v>39</v>
      </c>
      <c r="F49" s="3" t="s">
        <v>39</v>
      </c>
      <c r="G49" s="3" t="s">
        <v>39</v>
      </c>
      <c r="H49" s="3" t="s">
        <v>39</v>
      </c>
      <c r="I49" s="3" t="s">
        <v>39</v>
      </c>
      <c r="J49" s="3" t="s">
        <v>39</v>
      </c>
      <c r="K49" s="3" t="s">
        <v>39</v>
      </c>
      <c r="L49" s="3" t="s">
        <v>39</v>
      </c>
      <c r="M49" s="3" t="s">
        <v>39</v>
      </c>
    </row>
    <row r="50" spans="3:13" ht="12.75" x14ac:dyDescent="0.2">
      <c r="C50" s="3" t="s">
        <v>256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257</v>
      </c>
      <c r="D51" s="3" t="s">
        <v>244</v>
      </c>
      <c r="E51" s="3" t="s">
        <v>245</v>
      </c>
      <c r="F51" s="3" t="s">
        <v>246</v>
      </c>
      <c r="G51" s="3" t="s">
        <v>247</v>
      </c>
      <c r="H51" s="3" t="s">
        <v>248</v>
      </c>
      <c r="I51" s="3" t="s">
        <v>249</v>
      </c>
      <c r="J51" s="3" t="s">
        <v>250</v>
      </c>
      <c r="K51" s="3" t="s">
        <v>251</v>
      </c>
      <c r="L51" s="3" t="s">
        <v>252</v>
      </c>
      <c r="M51" s="3" t="s">
        <v>253</v>
      </c>
    </row>
    <row r="52" spans="3:13" ht="12.75" x14ac:dyDescent="0.2"/>
    <row r="53" spans="3:13" ht="12.75" x14ac:dyDescent="0.2">
      <c r="C53" s="3" t="s">
        <v>258</v>
      </c>
      <c r="D53" s="3" t="s">
        <v>118</v>
      </c>
      <c r="E53" s="3" t="s">
        <v>119</v>
      </c>
      <c r="F53" s="3" t="s">
        <v>120</v>
      </c>
      <c r="G53" s="3" t="s">
        <v>121</v>
      </c>
      <c r="H53" s="3" t="s">
        <v>122</v>
      </c>
      <c r="I53" s="3" t="s">
        <v>123</v>
      </c>
      <c r="J53" s="3" t="s">
        <v>124</v>
      </c>
      <c r="K53" s="3" t="s">
        <v>125</v>
      </c>
      <c r="L53" s="3" t="s">
        <v>126</v>
      </c>
      <c r="M53" s="3" t="s">
        <v>127</v>
      </c>
    </row>
    <row r="54" spans="3:13" ht="12.75" x14ac:dyDescent="0.2"/>
    <row r="55" spans="3:13" ht="12.75" x14ac:dyDescent="0.2">
      <c r="C55" s="3" t="s">
        <v>259</v>
      </c>
      <c r="D55" s="3" t="s">
        <v>260</v>
      </c>
      <c r="E55" s="3" t="s">
        <v>261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262</v>
      </c>
      <c r="D56" s="3" t="s">
        <v>172</v>
      </c>
      <c r="E56" s="3" t="s">
        <v>263</v>
      </c>
      <c r="F56" s="3" t="s">
        <v>264</v>
      </c>
      <c r="G56" s="3" t="s">
        <v>145</v>
      </c>
      <c r="H56" s="3" t="s">
        <v>175</v>
      </c>
      <c r="I56" s="3" t="s">
        <v>176</v>
      </c>
      <c r="J56" s="3" t="s">
        <v>265</v>
      </c>
      <c r="K56" s="3" t="s">
        <v>266</v>
      </c>
      <c r="L56" s="3" t="s">
        <v>267</v>
      </c>
      <c r="M56" s="3" t="s">
        <v>268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4F10-D47F-4B49-A6E0-DF5C0E6F2D15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270</v>
      </c>
      <c r="D12" s="3" t="s">
        <v>271</v>
      </c>
      <c r="E12" s="3" t="s">
        <v>272</v>
      </c>
      <c r="F12" s="3" t="s">
        <v>273</v>
      </c>
      <c r="G12" s="3" t="s">
        <v>274</v>
      </c>
      <c r="H12" s="3" t="s">
        <v>275</v>
      </c>
      <c r="I12" s="3" t="s">
        <v>276</v>
      </c>
      <c r="J12" s="3" t="s">
        <v>277</v>
      </c>
      <c r="K12" s="3" t="s">
        <v>278</v>
      </c>
      <c r="L12" s="3" t="s">
        <v>279</v>
      </c>
      <c r="M12" s="3" t="s">
        <v>280</v>
      </c>
    </row>
    <row r="13" spans="3:13" x14ac:dyDescent="0.2">
      <c r="C13" s="3" t="s">
        <v>281</v>
      </c>
      <c r="D13" s="3" t="s">
        <v>282</v>
      </c>
      <c r="E13" s="3" t="s">
        <v>283</v>
      </c>
      <c r="F13" s="3" t="s">
        <v>284</v>
      </c>
      <c r="G13" s="3" t="s">
        <v>285</v>
      </c>
      <c r="H13" s="3" t="s">
        <v>286</v>
      </c>
      <c r="I13" s="3" t="s">
        <v>287</v>
      </c>
      <c r="J13" s="3" t="s">
        <v>288</v>
      </c>
      <c r="K13" s="3" t="s">
        <v>289</v>
      </c>
      <c r="L13" s="3" t="s">
        <v>290</v>
      </c>
      <c r="M13" s="3" t="s">
        <v>291</v>
      </c>
    </row>
    <row r="15" spans="3:13" x14ac:dyDescent="0.2">
      <c r="C15" s="3" t="s">
        <v>292</v>
      </c>
      <c r="D15" s="3" t="s">
        <v>293</v>
      </c>
      <c r="E15" s="3" t="s">
        <v>294</v>
      </c>
      <c r="F15" s="3" t="s">
        <v>295</v>
      </c>
      <c r="G15" s="3" t="s">
        <v>296</v>
      </c>
      <c r="H15" s="3" t="s">
        <v>297</v>
      </c>
      <c r="I15" s="3" t="s">
        <v>298</v>
      </c>
      <c r="J15" s="3" t="s">
        <v>299</v>
      </c>
      <c r="K15" s="3" t="s">
        <v>300</v>
      </c>
      <c r="L15" s="3" t="s">
        <v>301</v>
      </c>
      <c r="M15" s="3" t="s">
        <v>302</v>
      </c>
    </row>
    <row r="16" spans="3:13" x14ac:dyDescent="0.2">
      <c r="C16" s="3" t="s">
        <v>303</v>
      </c>
      <c r="D16" s="3" t="s">
        <v>304</v>
      </c>
      <c r="E16" s="3" t="s">
        <v>305</v>
      </c>
      <c r="F16" s="3" t="s">
        <v>306</v>
      </c>
      <c r="G16" s="3" t="s">
        <v>307</v>
      </c>
      <c r="H16" s="3" t="s">
        <v>308</v>
      </c>
      <c r="I16" s="3" t="s">
        <v>309</v>
      </c>
      <c r="J16" s="3" t="s">
        <v>310</v>
      </c>
      <c r="K16" s="3" t="s">
        <v>311</v>
      </c>
      <c r="L16" s="3" t="s">
        <v>312</v>
      </c>
      <c r="M16" s="3" t="s">
        <v>313</v>
      </c>
    </row>
    <row r="17" spans="3:13" x14ac:dyDescent="0.2">
      <c r="C17" s="3" t="s">
        <v>314</v>
      </c>
      <c r="D17" s="3" t="s">
        <v>315</v>
      </c>
      <c r="E17" s="3" t="s">
        <v>316</v>
      </c>
      <c r="F17" s="3" t="s">
        <v>317</v>
      </c>
      <c r="G17" s="3" t="s">
        <v>318</v>
      </c>
      <c r="H17" s="3" t="s">
        <v>319</v>
      </c>
      <c r="I17" s="3" t="s">
        <v>320</v>
      </c>
      <c r="J17" s="3" t="s">
        <v>321</v>
      </c>
      <c r="K17" s="3" t="s">
        <v>322</v>
      </c>
      <c r="L17" s="3" t="s">
        <v>323</v>
      </c>
      <c r="M17" s="3" t="s">
        <v>324</v>
      </c>
    </row>
    <row r="19" spans="3:13" x14ac:dyDescent="0.2">
      <c r="C19" s="3" t="s">
        <v>325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327</v>
      </c>
      <c r="D21" s="3" t="s">
        <v>328</v>
      </c>
      <c r="E21" s="3" t="s">
        <v>329</v>
      </c>
      <c r="F21" s="3" t="s">
        <v>330</v>
      </c>
      <c r="G21" s="3" t="s">
        <v>331</v>
      </c>
      <c r="H21" s="3" t="s">
        <v>332</v>
      </c>
      <c r="I21" s="3" t="s">
        <v>333</v>
      </c>
      <c r="J21" s="3" t="s">
        <v>334</v>
      </c>
      <c r="K21" s="3" t="s">
        <v>335</v>
      </c>
      <c r="L21" s="3" t="s">
        <v>336</v>
      </c>
      <c r="M21" s="3" t="s">
        <v>337</v>
      </c>
    </row>
    <row r="22" spans="3:13" x14ac:dyDescent="0.2">
      <c r="C22" s="3" t="s">
        <v>338</v>
      </c>
      <c r="D22" s="3" t="s">
        <v>339</v>
      </c>
      <c r="E22" s="3" t="s">
        <v>340</v>
      </c>
      <c r="F22" s="3" t="s">
        <v>341</v>
      </c>
      <c r="G22" s="3" t="s">
        <v>342</v>
      </c>
      <c r="H22" s="3" t="s">
        <v>343</v>
      </c>
      <c r="I22" s="3" t="s">
        <v>344</v>
      </c>
      <c r="J22" s="3" t="s">
        <v>345</v>
      </c>
      <c r="K22" s="3" t="s">
        <v>346</v>
      </c>
      <c r="L22" s="3" t="s">
        <v>347</v>
      </c>
      <c r="M22" s="3" t="s">
        <v>348</v>
      </c>
    </row>
    <row r="23" spans="3:13" x14ac:dyDescent="0.2">
      <c r="C23" s="3" t="s">
        <v>349</v>
      </c>
      <c r="D23" s="3" t="s">
        <v>350</v>
      </c>
      <c r="E23" s="3" t="s">
        <v>351</v>
      </c>
      <c r="F23" s="3" t="s">
        <v>352</v>
      </c>
      <c r="G23" s="3" t="s">
        <v>353</v>
      </c>
      <c r="H23" s="3" t="s">
        <v>354</v>
      </c>
      <c r="I23" s="3" t="s">
        <v>355</v>
      </c>
      <c r="J23" s="3" t="s">
        <v>356</v>
      </c>
      <c r="K23" s="3" t="s">
        <v>357</v>
      </c>
      <c r="L23" s="3" t="s">
        <v>358</v>
      </c>
      <c r="M23" s="3" t="s">
        <v>359</v>
      </c>
    </row>
    <row r="24" spans="3:13" x14ac:dyDescent="0.2">
      <c r="C24" s="3" t="s">
        <v>360</v>
      </c>
      <c r="D24" s="3" t="s">
        <v>361</v>
      </c>
      <c r="E24" s="3" t="s">
        <v>362</v>
      </c>
      <c r="F24" s="3" t="s">
        <v>363</v>
      </c>
      <c r="G24" s="3" t="s">
        <v>364</v>
      </c>
      <c r="H24" s="3" t="s">
        <v>365</v>
      </c>
      <c r="I24" s="3" t="s">
        <v>366</v>
      </c>
      <c r="J24" s="3" t="s">
        <v>367</v>
      </c>
      <c r="K24" s="3" t="s">
        <v>368</v>
      </c>
      <c r="L24" s="3" t="s">
        <v>369</v>
      </c>
      <c r="M24" s="3" t="s">
        <v>370</v>
      </c>
    </row>
    <row r="26" spans="3:13" x14ac:dyDescent="0.2">
      <c r="C26" s="3" t="s">
        <v>371</v>
      </c>
      <c r="D26" s="3" t="s">
        <v>372</v>
      </c>
      <c r="E26" s="3" t="s">
        <v>373</v>
      </c>
      <c r="F26" s="3" t="s">
        <v>374</v>
      </c>
      <c r="G26" s="3" t="s">
        <v>375</v>
      </c>
      <c r="H26" s="3" t="s">
        <v>376</v>
      </c>
      <c r="I26" s="3" t="s">
        <v>377</v>
      </c>
      <c r="J26" s="3" t="s">
        <v>378</v>
      </c>
      <c r="K26" s="3" t="s">
        <v>379</v>
      </c>
      <c r="L26" s="3" t="s">
        <v>380</v>
      </c>
      <c r="M26" s="3" t="s">
        <v>381</v>
      </c>
    </row>
    <row r="27" spans="3:13" x14ac:dyDescent="0.2">
      <c r="C27" s="3" t="s">
        <v>382</v>
      </c>
      <c r="D27" s="3" t="s">
        <v>383</v>
      </c>
      <c r="E27" s="3" t="s">
        <v>384</v>
      </c>
      <c r="F27" s="3" t="s">
        <v>385</v>
      </c>
      <c r="G27" s="3" t="s">
        <v>386</v>
      </c>
      <c r="H27" s="3" t="s">
        <v>387</v>
      </c>
      <c r="I27" s="3" t="s">
        <v>388</v>
      </c>
      <c r="J27" s="3" t="s">
        <v>389</v>
      </c>
      <c r="K27" s="3" t="s">
        <v>390</v>
      </c>
      <c r="L27" s="3" t="s">
        <v>391</v>
      </c>
      <c r="M27" s="3" t="s">
        <v>392</v>
      </c>
    </row>
    <row r="28" spans="3:13" x14ac:dyDescent="0.2">
      <c r="C28" s="3" t="s">
        <v>393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394</v>
      </c>
      <c r="D29" s="3" t="s">
        <v>395</v>
      </c>
      <c r="E29" s="3" t="s">
        <v>396</v>
      </c>
      <c r="F29" s="3" t="s">
        <v>397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 t="s">
        <v>398</v>
      </c>
    </row>
    <row r="30" spans="3:13" x14ac:dyDescent="0.2">
      <c r="C30" s="3" t="s">
        <v>399</v>
      </c>
      <c r="D30" s="3" t="s">
        <v>400</v>
      </c>
      <c r="E30" s="3" t="s">
        <v>401</v>
      </c>
      <c r="F30" s="3" t="s">
        <v>402</v>
      </c>
      <c r="G30" s="3" t="s">
        <v>386</v>
      </c>
      <c r="H30" s="3" t="s">
        <v>387</v>
      </c>
      <c r="I30" s="3" t="s">
        <v>388</v>
      </c>
      <c r="J30" s="3" t="s">
        <v>389</v>
      </c>
      <c r="K30" s="3" t="s">
        <v>390</v>
      </c>
      <c r="L30" s="3" t="s">
        <v>391</v>
      </c>
      <c r="M30" s="3" t="s">
        <v>403</v>
      </c>
    </row>
    <row r="32" spans="3:13" x14ac:dyDescent="0.2">
      <c r="C32" s="3" t="s">
        <v>404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405</v>
      </c>
      <c r="D33" s="3" t="s">
        <v>400</v>
      </c>
      <c r="E33" s="3" t="s">
        <v>401</v>
      </c>
      <c r="F33" s="3" t="s">
        <v>402</v>
      </c>
      <c r="G33" s="3" t="s">
        <v>386</v>
      </c>
      <c r="H33" s="3" t="s">
        <v>387</v>
      </c>
      <c r="I33" s="3" t="s">
        <v>388</v>
      </c>
      <c r="J33" s="3" t="s">
        <v>389</v>
      </c>
      <c r="K33" s="3" t="s">
        <v>390</v>
      </c>
      <c r="L33" s="3" t="s">
        <v>391</v>
      </c>
      <c r="M33" s="3" t="s">
        <v>403</v>
      </c>
    </row>
    <row r="35" spans="3:13" x14ac:dyDescent="0.2">
      <c r="C35" s="3" t="s">
        <v>406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407</v>
      </c>
      <c r="D36" s="3" t="s">
        <v>400</v>
      </c>
      <c r="E36" s="3" t="s">
        <v>401</v>
      </c>
      <c r="F36" s="3" t="s">
        <v>402</v>
      </c>
      <c r="G36" s="3" t="s">
        <v>386</v>
      </c>
      <c r="H36" s="3" t="s">
        <v>387</v>
      </c>
      <c r="I36" s="3" t="s">
        <v>388</v>
      </c>
      <c r="J36" s="3" t="s">
        <v>389</v>
      </c>
      <c r="K36" s="3" t="s">
        <v>390</v>
      </c>
      <c r="L36" s="3" t="s">
        <v>391</v>
      </c>
      <c r="M36" s="3" t="s">
        <v>403</v>
      </c>
    </row>
    <row r="38" spans="3:13" x14ac:dyDescent="0.2">
      <c r="C38" s="3" t="s">
        <v>408</v>
      </c>
      <c r="D38" s="3">
        <v>-0.32</v>
      </c>
      <c r="E38" s="3">
        <v>-0.56999999999999995</v>
      </c>
      <c r="F38" s="3">
        <v>-1.73</v>
      </c>
      <c r="G38" s="3">
        <v>-2.31</v>
      </c>
      <c r="H38" s="3">
        <v>-0.42</v>
      </c>
      <c r="I38" s="3">
        <v>-1.1100000000000001</v>
      </c>
      <c r="J38" s="3">
        <v>0.47</v>
      </c>
      <c r="K38" s="3">
        <v>-1.24</v>
      </c>
      <c r="L38" s="3">
        <v>0.86</v>
      </c>
      <c r="M38" s="3">
        <v>1.01</v>
      </c>
    </row>
    <row r="39" spans="3:13" x14ac:dyDescent="0.2">
      <c r="C39" s="3" t="s">
        <v>409</v>
      </c>
      <c r="D39" s="3">
        <v>-0.32</v>
      </c>
      <c r="E39" s="3">
        <v>-0.56999999999999995</v>
      </c>
      <c r="F39" s="3">
        <v>-1.73</v>
      </c>
      <c r="G39" s="3">
        <v>-2.31</v>
      </c>
      <c r="H39" s="3">
        <v>-0.42</v>
      </c>
      <c r="I39" s="3">
        <v>-1.1100000000000001</v>
      </c>
      <c r="J39" s="3">
        <v>0.47</v>
      </c>
      <c r="K39" s="3">
        <v>-1.24</v>
      </c>
      <c r="L39" s="3">
        <v>0.84</v>
      </c>
      <c r="M39" s="3">
        <v>0.98</v>
      </c>
    </row>
    <row r="40" spans="3:13" x14ac:dyDescent="0.2">
      <c r="C40" s="3" t="s">
        <v>410</v>
      </c>
      <c r="D40" s="3" t="s">
        <v>411</v>
      </c>
      <c r="E40" s="3" t="s">
        <v>412</v>
      </c>
      <c r="F40" s="3" t="s">
        <v>413</v>
      </c>
      <c r="G40" s="3" t="s">
        <v>414</v>
      </c>
      <c r="H40" s="3" t="s">
        <v>415</v>
      </c>
      <c r="I40" s="3" t="s">
        <v>416</v>
      </c>
      <c r="J40" s="3" t="s">
        <v>417</v>
      </c>
      <c r="K40" s="3" t="s">
        <v>418</v>
      </c>
      <c r="L40" s="3" t="s">
        <v>419</v>
      </c>
      <c r="M40" s="3" t="s">
        <v>420</v>
      </c>
    </row>
    <row r="41" spans="3:13" x14ac:dyDescent="0.2">
      <c r="C41" s="3" t="s">
        <v>421</v>
      </c>
      <c r="D41" s="3" t="s">
        <v>411</v>
      </c>
      <c r="E41" s="3" t="s">
        <v>412</v>
      </c>
      <c r="F41" s="3" t="s">
        <v>413</v>
      </c>
      <c r="G41" s="3" t="s">
        <v>414</v>
      </c>
      <c r="H41" s="3" t="s">
        <v>415</v>
      </c>
      <c r="I41" s="3" t="s">
        <v>416</v>
      </c>
      <c r="J41" s="3" t="s">
        <v>422</v>
      </c>
      <c r="K41" s="3" t="s">
        <v>418</v>
      </c>
      <c r="L41" s="3" t="s">
        <v>423</v>
      </c>
      <c r="M41" s="3" t="s">
        <v>424</v>
      </c>
    </row>
    <row r="43" spans="3:13" x14ac:dyDescent="0.2">
      <c r="C43" s="3" t="s">
        <v>425</v>
      </c>
      <c r="D43" s="3" t="s">
        <v>426</v>
      </c>
      <c r="E43" s="3" t="s">
        <v>427</v>
      </c>
      <c r="F43" s="3" t="s">
        <v>428</v>
      </c>
      <c r="G43" s="3" t="s">
        <v>429</v>
      </c>
      <c r="H43" s="3" t="s">
        <v>430</v>
      </c>
      <c r="I43" s="3" t="s">
        <v>431</v>
      </c>
      <c r="J43" s="3" t="s">
        <v>432</v>
      </c>
      <c r="K43" s="3" t="s">
        <v>433</v>
      </c>
      <c r="L43" s="3" t="s">
        <v>434</v>
      </c>
      <c r="M43" s="3" t="s">
        <v>435</v>
      </c>
    </row>
    <row r="44" spans="3:13" x14ac:dyDescent="0.2">
      <c r="C44" s="3" t="s">
        <v>436</v>
      </c>
      <c r="D44" s="3" t="s">
        <v>437</v>
      </c>
      <c r="E44" s="3" t="s">
        <v>438</v>
      </c>
      <c r="F44" s="3" t="s">
        <v>439</v>
      </c>
      <c r="G44" s="3" t="s">
        <v>440</v>
      </c>
      <c r="H44" s="3" t="s">
        <v>441</v>
      </c>
      <c r="I44" s="3" t="s">
        <v>442</v>
      </c>
      <c r="J44" s="3" t="s">
        <v>443</v>
      </c>
      <c r="K44" s="3" t="s">
        <v>444</v>
      </c>
      <c r="L44" s="3" t="s">
        <v>445</v>
      </c>
      <c r="M44" s="3" t="s">
        <v>446</v>
      </c>
    </row>
    <row r="46" spans="3:13" x14ac:dyDescent="0.2">
      <c r="C46" s="3" t="s">
        <v>447</v>
      </c>
      <c r="D46" s="3" t="s">
        <v>448</v>
      </c>
      <c r="E46" s="3" t="s">
        <v>449</v>
      </c>
      <c r="F46" s="3" t="s">
        <v>450</v>
      </c>
      <c r="G46" s="3" t="s">
        <v>451</v>
      </c>
      <c r="H46" s="3" t="s">
        <v>452</v>
      </c>
      <c r="I46" s="3" t="s">
        <v>453</v>
      </c>
      <c r="J46" s="3" t="s">
        <v>454</v>
      </c>
      <c r="K46" s="3" t="s">
        <v>455</v>
      </c>
      <c r="L46" s="3" t="s">
        <v>456</v>
      </c>
      <c r="M46" s="3" t="s">
        <v>457</v>
      </c>
    </row>
    <row r="47" spans="3:13" x14ac:dyDescent="0.2">
      <c r="C47" s="3" t="s">
        <v>458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459</v>
      </c>
      <c r="D48" s="3" t="s">
        <v>437</v>
      </c>
      <c r="E48" s="3" t="s">
        <v>438</v>
      </c>
      <c r="F48" s="3" t="s">
        <v>439</v>
      </c>
      <c r="G48" s="3" t="s">
        <v>440</v>
      </c>
      <c r="H48" s="3" t="s">
        <v>441</v>
      </c>
      <c r="I48" s="3" t="s">
        <v>442</v>
      </c>
      <c r="J48" s="3" t="s">
        <v>443</v>
      </c>
      <c r="K48" s="3" t="s">
        <v>444</v>
      </c>
      <c r="L48" s="3" t="s">
        <v>445</v>
      </c>
      <c r="M48" s="3" t="s">
        <v>446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D00E-473F-4542-A9B4-8E17E2549388}">
  <dimension ref="C1:M41"/>
  <sheetViews>
    <sheetView workbookViewId="0">
      <selection activeCell="I30" sqref="I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460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405</v>
      </c>
      <c r="D12" s="3" t="s">
        <v>400</v>
      </c>
      <c r="E12" s="3" t="s">
        <v>401</v>
      </c>
      <c r="F12" s="3" t="s">
        <v>402</v>
      </c>
      <c r="G12" s="3" t="s">
        <v>386</v>
      </c>
      <c r="H12" s="3" t="s">
        <v>387</v>
      </c>
      <c r="I12" s="3" t="s">
        <v>388</v>
      </c>
      <c r="J12" s="3" t="s">
        <v>389</v>
      </c>
      <c r="K12" s="3" t="s">
        <v>390</v>
      </c>
      <c r="L12" s="3" t="s">
        <v>391</v>
      </c>
      <c r="M12" s="3" t="s">
        <v>403</v>
      </c>
    </row>
    <row r="13" spans="3:13" x14ac:dyDescent="0.2">
      <c r="C13" s="3" t="s">
        <v>461</v>
      </c>
      <c r="D13" s="3" t="s">
        <v>462</v>
      </c>
      <c r="E13" s="3" t="s">
        <v>463</v>
      </c>
      <c r="F13" s="3" t="s">
        <v>464</v>
      </c>
      <c r="G13" s="3" t="s">
        <v>465</v>
      </c>
      <c r="H13" s="3" t="s">
        <v>466</v>
      </c>
      <c r="I13" s="3" t="s">
        <v>467</v>
      </c>
      <c r="J13" s="3" t="s">
        <v>468</v>
      </c>
      <c r="K13" s="3" t="s">
        <v>469</v>
      </c>
      <c r="L13" s="3" t="s">
        <v>470</v>
      </c>
      <c r="M13" s="3" t="s">
        <v>471</v>
      </c>
    </row>
    <row r="14" spans="3:13" x14ac:dyDescent="0.2">
      <c r="C14" s="3" t="s">
        <v>472</v>
      </c>
      <c r="D14" s="3" t="s">
        <v>473</v>
      </c>
      <c r="E14" s="3" t="s">
        <v>474</v>
      </c>
      <c r="F14" s="3" t="s">
        <v>475</v>
      </c>
      <c r="G14" s="3" t="s">
        <v>476</v>
      </c>
      <c r="H14" s="3" t="s">
        <v>477</v>
      </c>
      <c r="I14" s="3" t="s">
        <v>478</v>
      </c>
      <c r="J14" s="3" t="s">
        <v>479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480</v>
      </c>
      <c r="D15" s="3" t="s">
        <v>481</v>
      </c>
      <c r="E15" s="3" t="s">
        <v>482</v>
      </c>
      <c r="F15" s="3" t="s">
        <v>483</v>
      </c>
      <c r="G15" s="3" t="s">
        <v>484</v>
      </c>
      <c r="H15" s="3" t="s">
        <v>485</v>
      </c>
      <c r="I15" s="3" t="s">
        <v>486</v>
      </c>
      <c r="J15" s="3" t="s">
        <v>487</v>
      </c>
      <c r="K15" s="3" t="s">
        <v>488</v>
      </c>
      <c r="L15" s="3" t="s">
        <v>489</v>
      </c>
      <c r="M15" s="3" t="s">
        <v>490</v>
      </c>
    </row>
    <row r="16" spans="3:13" x14ac:dyDescent="0.2">
      <c r="C16" s="3" t="s">
        <v>491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492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493</v>
      </c>
      <c r="D18" s="3" t="s">
        <v>494</v>
      </c>
      <c r="E18" s="3" t="s">
        <v>495</v>
      </c>
      <c r="F18" s="3" t="s">
        <v>496</v>
      </c>
      <c r="G18" s="3" t="s">
        <v>497</v>
      </c>
      <c r="H18" s="3" t="s">
        <v>498</v>
      </c>
      <c r="I18" s="3" t="s">
        <v>499</v>
      </c>
      <c r="J18" s="3" t="s">
        <v>500</v>
      </c>
      <c r="K18" s="3" t="s">
        <v>501</v>
      </c>
      <c r="L18" s="3" t="s">
        <v>502</v>
      </c>
      <c r="M18" s="3" t="s">
        <v>503</v>
      </c>
    </row>
    <row r="19" spans="3:13" x14ac:dyDescent="0.2">
      <c r="C19" s="3" t="s">
        <v>504</v>
      </c>
      <c r="D19" s="3" t="s">
        <v>505</v>
      </c>
      <c r="E19" s="3" t="s">
        <v>506</v>
      </c>
      <c r="F19" s="3" t="s">
        <v>507</v>
      </c>
      <c r="G19" s="3" t="s">
        <v>508</v>
      </c>
      <c r="H19" s="3">
        <v>-886</v>
      </c>
      <c r="I19" s="3" t="s">
        <v>509</v>
      </c>
      <c r="J19" s="3" t="s">
        <v>510</v>
      </c>
      <c r="K19" s="3" t="s">
        <v>511</v>
      </c>
      <c r="L19" s="3" t="s">
        <v>512</v>
      </c>
      <c r="M19" s="3" t="s">
        <v>513</v>
      </c>
    </row>
    <row r="20" spans="3:13" x14ac:dyDescent="0.2">
      <c r="C20" s="3" t="s">
        <v>514</v>
      </c>
      <c r="D20" s="3" t="s">
        <v>515</v>
      </c>
      <c r="E20" s="3" t="s">
        <v>516</v>
      </c>
      <c r="F20" s="3" t="s">
        <v>517</v>
      </c>
      <c r="G20" s="3" t="s">
        <v>518</v>
      </c>
      <c r="H20" s="3" t="s">
        <v>519</v>
      </c>
      <c r="I20" s="3" t="s">
        <v>520</v>
      </c>
      <c r="J20" s="3" t="s">
        <v>521</v>
      </c>
      <c r="K20" s="3" t="s">
        <v>522</v>
      </c>
      <c r="L20" s="3" t="s">
        <v>523</v>
      </c>
      <c r="M20" s="3" t="s">
        <v>524</v>
      </c>
    </row>
    <row r="22" spans="3:13" x14ac:dyDescent="0.2">
      <c r="C22" s="3" t="s">
        <v>525</v>
      </c>
      <c r="D22" s="3" t="s">
        <v>526</v>
      </c>
      <c r="E22" s="3" t="s">
        <v>527</v>
      </c>
      <c r="F22" s="3" t="s">
        <v>528</v>
      </c>
      <c r="G22" s="3" t="s">
        <v>529</v>
      </c>
      <c r="H22" s="3" t="s">
        <v>530</v>
      </c>
      <c r="I22" s="3" t="s">
        <v>531</v>
      </c>
      <c r="J22" s="3" t="s">
        <v>532</v>
      </c>
      <c r="K22" s="3" t="s">
        <v>533</v>
      </c>
      <c r="L22" s="3" t="s">
        <v>534</v>
      </c>
      <c r="M22" s="3" t="s">
        <v>535</v>
      </c>
    </row>
    <row r="23" spans="3:13" x14ac:dyDescent="0.2">
      <c r="C23" s="3" t="s">
        <v>536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537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538</v>
      </c>
      <c r="D24" s="3" t="s">
        <v>539</v>
      </c>
      <c r="E24" s="3" t="s">
        <v>540</v>
      </c>
      <c r="F24" s="3" t="s">
        <v>541</v>
      </c>
      <c r="G24" s="3" t="s">
        <v>542</v>
      </c>
      <c r="H24" s="3" t="s">
        <v>543</v>
      </c>
      <c r="I24" s="3" t="s">
        <v>544</v>
      </c>
      <c r="J24" s="3" t="s">
        <v>545</v>
      </c>
      <c r="K24" s="3" t="s">
        <v>546</v>
      </c>
      <c r="L24" s="3" t="s">
        <v>547</v>
      </c>
      <c r="M24" s="3" t="s">
        <v>548</v>
      </c>
    </row>
    <row r="25" spans="3:13" x14ac:dyDescent="0.2">
      <c r="C25" s="3" t="s">
        <v>549</v>
      </c>
      <c r="D25" s="3" t="s">
        <v>550</v>
      </c>
      <c r="E25" s="3" t="s">
        <v>551</v>
      </c>
      <c r="F25" s="3" t="s">
        <v>552</v>
      </c>
      <c r="G25" s="3" t="s">
        <v>553</v>
      </c>
      <c r="H25" s="3" t="s">
        <v>554</v>
      </c>
      <c r="I25" s="3" t="s">
        <v>555</v>
      </c>
      <c r="J25" s="3" t="s">
        <v>556</v>
      </c>
      <c r="K25" s="3" t="s">
        <v>557</v>
      </c>
      <c r="L25" s="3" t="s">
        <v>558</v>
      </c>
      <c r="M25" s="3" t="s">
        <v>559</v>
      </c>
    </row>
    <row r="27" spans="3:13" x14ac:dyDescent="0.2">
      <c r="C27" s="3" t="s">
        <v>560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561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562</v>
      </c>
      <c r="D29" s="3" t="s">
        <v>3</v>
      </c>
      <c r="E29" s="3" t="s">
        <v>563</v>
      </c>
      <c r="F29" s="3" t="s">
        <v>3</v>
      </c>
      <c r="G29" s="3" t="s">
        <v>3</v>
      </c>
      <c r="H29" s="3" t="s">
        <v>564</v>
      </c>
      <c r="I29" s="3" t="s">
        <v>3</v>
      </c>
      <c r="J29" s="3" t="s">
        <v>3</v>
      </c>
      <c r="K29" s="3" t="s">
        <v>3</v>
      </c>
      <c r="L29" s="3" t="s">
        <v>565</v>
      </c>
      <c r="M29" s="3" t="s">
        <v>3</v>
      </c>
    </row>
    <row r="30" spans="3:13" x14ac:dyDescent="0.2">
      <c r="C30" s="3" t="s">
        <v>566</v>
      </c>
      <c r="D30" s="39">
        <v>0</v>
      </c>
      <c r="E30" s="3" t="s">
        <v>567</v>
      </c>
      <c r="F30" s="3" t="s">
        <v>568</v>
      </c>
      <c r="G30" s="3" t="s">
        <v>569</v>
      </c>
      <c r="H30" s="3" t="s">
        <v>570</v>
      </c>
      <c r="I30" s="39">
        <v>0</v>
      </c>
      <c r="J30" s="3" t="s">
        <v>571</v>
      </c>
      <c r="K30" s="3" t="s">
        <v>572</v>
      </c>
      <c r="L30" s="3" t="s">
        <v>573</v>
      </c>
      <c r="M30" s="3" t="s">
        <v>574</v>
      </c>
    </row>
    <row r="31" spans="3:13" x14ac:dyDescent="0.2">
      <c r="C31" s="3" t="s">
        <v>575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576</v>
      </c>
      <c r="D32" s="3">
        <v>826</v>
      </c>
      <c r="E32" s="3" t="s">
        <v>577</v>
      </c>
      <c r="F32" s="3">
        <v>218</v>
      </c>
      <c r="G32" s="3">
        <v>814</v>
      </c>
      <c r="H32" s="3">
        <v>-143</v>
      </c>
      <c r="I32" s="3">
        <v>-185</v>
      </c>
      <c r="J32" s="3">
        <v>103</v>
      </c>
      <c r="K32" s="3">
        <v>16</v>
      </c>
      <c r="L32" s="3">
        <v>36</v>
      </c>
      <c r="M32" s="3" t="s">
        <v>578</v>
      </c>
    </row>
    <row r="33" spans="3:13" x14ac:dyDescent="0.2">
      <c r="C33" s="3" t="s">
        <v>579</v>
      </c>
      <c r="D33" s="3">
        <v>826</v>
      </c>
      <c r="E33" s="3" t="s">
        <v>580</v>
      </c>
      <c r="F33" s="3" t="s">
        <v>581</v>
      </c>
      <c r="G33" s="3" t="s">
        <v>582</v>
      </c>
      <c r="H33" s="3" t="s">
        <v>583</v>
      </c>
      <c r="I33" s="3">
        <v>-185</v>
      </c>
      <c r="J33" s="3" t="s">
        <v>584</v>
      </c>
      <c r="K33" s="3" t="s">
        <v>585</v>
      </c>
      <c r="L33" s="3" t="s">
        <v>586</v>
      </c>
      <c r="M33" s="3" t="s">
        <v>587</v>
      </c>
    </row>
    <row r="35" spans="3:13" x14ac:dyDescent="0.2">
      <c r="C35" s="3" t="s">
        <v>588</v>
      </c>
      <c r="D35" s="3" t="s">
        <v>589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590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591</v>
      </c>
      <c r="L36" s="3">
        <v>104</v>
      </c>
      <c r="M36" s="3" t="s">
        <v>592</v>
      </c>
    </row>
    <row r="37" spans="3:13" x14ac:dyDescent="0.2">
      <c r="C37" s="3" t="s">
        <v>593</v>
      </c>
      <c r="D37" s="3" t="s">
        <v>594</v>
      </c>
      <c r="E37" s="3" t="s">
        <v>595</v>
      </c>
      <c r="F37" s="3" t="s">
        <v>596</v>
      </c>
      <c r="G37" s="3" t="s">
        <v>597</v>
      </c>
      <c r="H37" s="3" t="s">
        <v>598</v>
      </c>
      <c r="I37" s="3" t="s">
        <v>599</v>
      </c>
      <c r="J37" s="3" t="s">
        <v>600</v>
      </c>
      <c r="K37" s="3" t="s">
        <v>601</v>
      </c>
      <c r="L37" s="3" t="s">
        <v>602</v>
      </c>
      <c r="M37" s="3" t="s">
        <v>603</v>
      </c>
    </row>
    <row r="38" spans="3:13" x14ac:dyDescent="0.2">
      <c r="C38" s="3" t="s">
        <v>604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605</v>
      </c>
      <c r="D40" s="3" t="s">
        <v>606</v>
      </c>
      <c r="E40" s="3" t="s">
        <v>607</v>
      </c>
      <c r="F40" s="3" t="s">
        <v>608</v>
      </c>
      <c r="G40" s="3" t="s">
        <v>609</v>
      </c>
      <c r="H40" s="3" t="s">
        <v>610</v>
      </c>
      <c r="I40" s="3" t="s">
        <v>611</v>
      </c>
      <c r="J40" s="3" t="s">
        <v>612</v>
      </c>
      <c r="K40" s="3" t="s">
        <v>613</v>
      </c>
      <c r="L40" s="3" t="s">
        <v>614</v>
      </c>
      <c r="M40" s="3" t="s">
        <v>615</v>
      </c>
    </row>
    <row r="41" spans="3:13" x14ac:dyDescent="0.2">
      <c r="C41" s="3" t="s">
        <v>616</v>
      </c>
      <c r="D41" s="3" t="s">
        <v>617</v>
      </c>
      <c r="E41" s="3" t="s">
        <v>3</v>
      </c>
      <c r="F41" s="3" t="s">
        <v>3</v>
      </c>
      <c r="G41" s="3" t="s">
        <v>618</v>
      </c>
      <c r="H41" s="3" t="s">
        <v>619</v>
      </c>
      <c r="I41" s="3" t="s">
        <v>620</v>
      </c>
      <c r="J41" s="3" t="s">
        <v>621</v>
      </c>
      <c r="K41" s="3" t="s">
        <v>622</v>
      </c>
      <c r="L41" s="3" t="s">
        <v>623</v>
      </c>
      <c r="M41" s="3" t="s">
        <v>624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CCCD-1F7B-4AC6-B964-FD2B0B759BC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625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626</v>
      </c>
      <c r="D12" s="3">
        <v>6.48</v>
      </c>
      <c r="E12" s="3">
        <v>2.59</v>
      </c>
      <c r="F12" s="3">
        <v>1.54</v>
      </c>
      <c r="G12" s="3">
        <v>2.0499999999999998</v>
      </c>
      <c r="H12" s="3">
        <v>1.07</v>
      </c>
      <c r="I12" s="3">
        <v>0.99</v>
      </c>
      <c r="J12" s="3">
        <v>0.59</v>
      </c>
      <c r="K12" s="3">
        <v>0.17</v>
      </c>
      <c r="L12" s="3">
        <v>1.19</v>
      </c>
      <c r="M12" s="3">
        <v>2.41</v>
      </c>
    </row>
    <row r="13" spans="3:13" ht="12.75" x14ac:dyDescent="0.2">
      <c r="C13" s="3" t="s">
        <v>627</v>
      </c>
      <c r="D13" s="3" t="s">
        <v>628</v>
      </c>
      <c r="E13" s="3" t="s">
        <v>629</v>
      </c>
      <c r="F13" s="3" t="s">
        <v>630</v>
      </c>
      <c r="G13" s="3" t="s">
        <v>631</v>
      </c>
      <c r="H13" s="3" t="s">
        <v>632</v>
      </c>
      <c r="I13" s="3" t="s">
        <v>633</v>
      </c>
      <c r="J13" s="3" t="s">
        <v>634</v>
      </c>
      <c r="K13" s="3" t="s">
        <v>635</v>
      </c>
      <c r="L13" s="3" t="s">
        <v>636</v>
      </c>
      <c r="M13" s="3" t="s">
        <v>637</v>
      </c>
    </row>
    <row r="14" spans="3:13" ht="12.75" x14ac:dyDescent="0.2"/>
    <row r="15" spans="3:13" ht="12.75" x14ac:dyDescent="0.2">
      <c r="C15" s="3" t="s">
        <v>638</v>
      </c>
      <c r="D15" s="3" t="s">
        <v>639</v>
      </c>
      <c r="E15" s="3" t="s">
        <v>640</v>
      </c>
      <c r="F15" s="3" t="s">
        <v>641</v>
      </c>
      <c r="G15" s="3" t="s">
        <v>642</v>
      </c>
      <c r="H15" s="3" t="s">
        <v>643</v>
      </c>
      <c r="I15" s="3" t="s">
        <v>644</v>
      </c>
      <c r="J15" s="3" t="s">
        <v>645</v>
      </c>
      <c r="K15" s="3" t="s">
        <v>646</v>
      </c>
      <c r="L15" s="3" t="s">
        <v>647</v>
      </c>
      <c r="M15" s="3" t="s">
        <v>648</v>
      </c>
    </row>
    <row r="16" spans="3:13" ht="12.75" x14ac:dyDescent="0.2">
      <c r="C16" s="3" t="s">
        <v>649</v>
      </c>
      <c r="D16" s="3" t="s">
        <v>639</v>
      </c>
      <c r="E16" s="3" t="s">
        <v>640</v>
      </c>
      <c r="F16" s="3" t="s">
        <v>641</v>
      </c>
      <c r="G16" s="3" t="s">
        <v>642</v>
      </c>
      <c r="H16" s="3" t="s">
        <v>643</v>
      </c>
      <c r="I16" s="3" t="s">
        <v>644</v>
      </c>
      <c r="J16" s="3" t="s">
        <v>645</v>
      </c>
      <c r="K16" s="3" t="s">
        <v>646</v>
      </c>
      <c r="L16" s="3" t="s">
        <v>647</v>
      </c>
      <c r="M16" s="3" t="s">
        <v>650</v>
      </c>
    </row>
    <row r="17" spans="3:13" ht="12.75" x14ac:dyDescent="0.2">
      <c r="C17" s="3" t="s">
        <v>651</v>
      </c>
      <c r="D17" s="3" t="s">
        <v>652</v>
      </c>
      <c r="E17" s="3" t="s">
        <v>653</v>
      </c>
      <c r="F17" s="3" t="s">
        <v>654</v>
      </c>
      <c r="G17" s="3" t="s">
        <v>655</v>
      </c>
      <c r="H17" s="3" t="s">
        <v>656</v>
      </c>
      <c r="I17" s="3" t="s">
        <v>657</v>
      </c>
      <c r="J17" s="3" t="s">
        <v>658</v>
      </c>
      <c r="K17" s="3" t="s">
        <v>659</v>
      </c>
      <c r="L17" s="3" t="s">
        <v>660</v>
      </c>
      <c r="M17" s="3" t="s">
        <v>661</v>
      </c>
    </row>
    <row r="18" spans="3:13" ht="12.75" x14ac:dyDescent="0.2">
      <c r="C18" s="3" t="s">
        <v>662</v>
      </c>
      <c r="D18" s="3" t="s">
        <v>663</v>
      </c>
      <c r="E18" s="3" t="s">
        <v>664</v>
      </c>
      <c r="F18" s="3" t="s">
        <v>665</v>
      </c>
      <c r="G18" s="3" t="s">
        <v>666</v>
      </c>
      <c r="H18" s="3" t="s">
        <v>667</v>
      </c>
      <c r="I18" s="3" t="s">
        <v>668</v>
      </c>
      <c r="J18" s="3" t="s">
        <v>669</v>
      </c>
      <c r="K18" s="3" t="s">
        <v>670</v>
      </c>
      <c r="L18" s="3" t="s">
        <v>671</v>
      </c>
      <c r="M18" s="3" t="s">
        <v>672</v>
      </c>
    </row>
    <row r="19" spans="3:13" ht="12.75" x14ac:dyDescent="0.2">
      <c r="C19" s="3" t="s">
        <v>673</v>
      </c>
      <c r="D19" s="3" t="s">
        <v>674</v>
      </c>
      <c r="E19" s="3" t="s">
        <v>675</v>
      </c>
      <c r="F19" s="3" t="s">
        <v>669</v>
      </c>
      <c r="G19" s="3" t="s">
        <v>676</v>
      </c>
      <c r="H19" s="3" t="s">
        <v>677</v>
      </c>
      <c r="I19" s="3" t="s">
        <v>678</v>
      </c>
      <c r="J19" s="3" t="s">
        <v>679</v>
      </c>
      <c r="K19" s="3" t="s">
        <v>680</v>
      </c>
      <c r="L19" s="3" t="s">
        <v>681</v>
      </c>
      <c r="M19" s="3" t="s">
        <v>682</v>
      </c>
    </row>
    <row r="20" spans="3:13" ht="12.75" x14ac:dyDescent="0.2">
      <c r="C20" s="3" t="s">
        <v>683</v>
      </c>
      <c r="D20" s="3" t="s">
        <v>684</v>
      </c>
      <c r="E20" s="3" t="s">
        <v>685</v>
      </c>
      <c r="F20" s="3" t="s">
        <v>686</v>
      </c>
      <c r="G20" s="3" t="s">
        <v>687</v>
      </c>
      <c r="H20" s="3" t="s">
        <v>688</v>
      </c>
      <c r="I20" s="3" t="s">
        <v>689</v>
      </c>
      <c r="J20" s="3" t="s">
        <v>690</v>
      </c>
      <c r="K20" s="3" t="s">
        <v>691</v>
      </c>
      <c r="L20" s="3" t="s">
        <v>692</v>
      </c>
      <c r="M20" s="3" t="s">
        <v>693</v>
      </c>
    </row>
    <row r="21" spans="3:13" ht="12.75" x14ac:dyDescent="0.2">
      <c r="C21" s="3" t="s">
        <v>694</v>
      </c>
      <c r="D21" s="3" t="s">
        <v>695</v>
      </c>
      <c r="E21" s="3" t="s">
        <v>696</v>
      </c>
      <c r="F21" s="3" t="s">
        <v>697</v>
      </c>
      <c r="G21" s="3" t="s">
        <v>696</v>
      </c>
      <c r="H21" s="3" t="s">
        <v>698</v>
      </c>
      <c r="I21" s="3" t="s">
        <v>699</v>
      </c>
      <c r="J21" s="3" t="s">
        <v>698</v>
      </c>
      <c r="K21" s="3" t="s">
        <v>698</v>
      </c>
      <c r="L21" s="3" t="s">
        <v>700</v>
      </c>
      <c r="M21" s="3" t="s">
        <v>701</v>
      </c>
    </row>
    <row r="22" spans="3:13" ht="12.75" x14ac:dyDescent="0.2">
      <c r="C22" s="3" t="s">
        <v>702</v>
      </c>
      <c r="D22" s="3" t="s">
        <v>703</v>
      </c>
      <c r="E22" s="3" t="s">
        <v>704</v>
      </c>
      <c r="F22" s="3" t="s">
        <v>705</v>
      </c>
      <c r="G22" s="3" t="s">
        <v>706</v>
      </c>
      <c r="H22" s="3" t="s">
        <v>707</v>
      </c>
      <c r="I22" s="3" t="s">
        <v>708</v>
      </c>
      <c r="J22" s="3" t="s">
        <v>701</v>
      </c>
      <c r="K22" s="3" t="s">
        <v>709</v>
      </c>
      <c r="L22" s="3" t="s">
        <v>710</v>
      </c>
      <c r="M22" s="3" t="s">
        <v>710</v>
      </c>
    </row>
    <row r="23" spans="3:13" ht="12.75" x14ac:dyDescent="0.2"/>
    <row r="24" spans="3:13" ht="12.75" x14ac:dyDescent="0.2">
      <c r="C24" s="3" t="s">
        <v>711</v>
      </c>
      <c r="D24" s="3" t="s">
        <v>712</v>
      </c>
      <c r="E24" s="3" t="s">
        <v>713</v>
      </c>
      <c r="F24" s="3" t="s">
        <v>714</v>
      </c>
      <c r="G24" s="3" t="s">
        <v>715</v>
      </c>
      <c r="H24" s="3" t="s">
        <v>716</v>
      </c>
      <c r="I24" s="3" t="s">
        <v>669</v>
      </c>
      <c r="J24" s="3" t="s">
        <v>684</v>
      </c>
      <c r="K24" s="3" t="s">
        <v>717</v>
      </c>
      <c r="L24" s="3" t="s">
        <v>718</v>
      </c>
      <c r="M24" s="3" t="s">
        <v>719</v>
      </c>
    </row>
    <row r="25" spans="3:13" ht="12.75" x14ac:dyDescent="0.2">
      <c r="C25" s="3" t="s">
        <v>720</v>
      </c>
      <c r="D25" s="3" t="s">
        <v>700</v>
      </c>
      <c r="E25" s="3" t="s">
        <v>696</v>
      </c>
      <c r="F25" s="3" t="s">
        <v>697</v>
      </c>
      <c r="G25" s="3" t="s">
        <v>698</v>
      </c>
      <c r="H25" s="3" t="s">
        <v>696</v>
      </c>
      <c r="I25" s="3" t="s">
        <v>698</v>
      </c>
      <c r="J25" s="3" t="s">
        <v>696</v>
      </c>
      <c r="K25" s="3" t="s">
        <v>721</v>
      </c>
      <c r="L25" s="3" t="s">
        <v>708</v>
      </c>
      <c r="M25" s="3" t="s">
        <v>708</v>
      </c>
    </row>
    <row r="26" spans="3:13" ht="12.75" x14ac:dyDescent="0.2">
      <c r="C26" s="3" t="s">
        <v>722</v>
      </c>
      <c r="D26" s="3" t="s">
        <v>723</v>
      </c>
      <c r="E26" s="3" t="s">
        <v>724</v>
      </c>
      <c r="F26" s="3" t="s">
        <v>725</v>
      </c>
      <c r="G26" s="3" t="s">
        <v>726</v>
      </c>
      <c r="H26" s="3" t="s">
        <v>727</v>
      </c>
      <c r="I26" s="3" t="s">
        <v>728</v>
      </c>
      <c r="J26" s="3" t="s">
        <v>729</v>
      </c>
      <c r="K26" s="3" t="s">
        <v>730</v>
      </c>
      <c r="L26" s="3" t="s">
        <v>731</v>
      </c>
      <c r="M26" s="3" t="s">
        <v>660</v>
      </c>
    </row>
    <row r="27" spans="3:13" ht="12.75" x14ac:dyDescent="0.2">
      <c r="C27" s="3" t="s">
        <v>732</v>
      </c>
      <c r="D27" s="3" t="s">
        <v>733</v>
      </c>
      <c r="E27" s="3" t="s">
        <v>734</v>
      </c>
      <c r="F27" s="3" t="s">
        <v>735</v>
      </c>
      <c r="G27" s="3" t="s">
        <v>660</v>
      </c>
      <c r="H27" s="3" t="s">
        <v>701</v>
      </c>
      <c r="I27" s="3" t="s">
        <v>699</v>
      </c>
      <c r="J27" s="3" t="s">
        <v>698</v>
      </c>
      <c r="K27" s="3" t="s">
        <v>697</v>
      </c>
      <c r="L27" s="3" t="s">
        <v>701</v>
      </c>
      <c r="M27" s="3" t="s">
        <v>710</v>
      </c>
    </row>
    <row r="28" spans="3:13" ht="12.75" x14ac:dyDescent="0.2"/>
    <row r="29" spans="3:13" ht="12.75" x14ac:dyDescent="0.2">
      <c r="C29" s="3" t="s">
        <v>736</v>
      </c>
      <c r="D29" s="3">
        <v>9.8000000000000007</v>
      </c>
      <c r="E29" s="3">
        <v>8</v>
      </c>
      <c r="F29" s="3">
        <v>6.9</v>
      </c>
      <c r="G29" s="3">
        <v>4.5</v>
      </c>
      <c r="H29" s="3">
        <v>4.5999999999999996</v>
      </c>
      <c r="I29" s="3">
        <v>0.8</v>
      </c>
      <c r="J29" s="3">
        <v>4</v>
      </c>
      <c r="K29" s="3">
        <v>0</v>
      </c>
      <c r="L29" s="3">
        <v>3.2</v>
      </c>
      <c r="M29" s="3">
        <v>6.3</v>
      </c>
    </row>
    <row r="30" spans="3:13" ht="12.75" x14ac:dyDescent="0.2">
      <c r="C30" s="3" t="s">
        <v>737</v>
      </c>
      <c r="D30" s="3">
        <v>4</v>
      </c>
      <c r="E30" s="3">
        <v>4</v>
      </c>
      <c r="F30" s="3">
        <v>2</v>
      </c>
      <c r="G30" s="3">
        <v>3</v>
      </c>
      <c r="H30" s="3">
        <v>7</v>
      </c>
      <c r="I30" s="3">
        <v>3</v>
      </c>
      <c r="J30" s="3">
        <v>7</v>
      </c>
      <c r="K30" s="3">
        <v>0</v>
      </c>
      <c r="L30" s="3">
        <v>7</v>
      </c>
      <c r="M30" s="3">
        <v>6</v>
      </c>
    </row>
    <row r="31" spans="3:13" ht="12.75" x14ac:dyDescent="0.2">
      <c r="C31" s="3" t="s">
        <v>738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739</v>
      </c>
      <c r="D32" s="3" t="s">
        <v>740</v>
      </c>
      <c r="E32" s="3" t="s">
        <v>740</v>
      </c>
      <c r="F32" s="3" t="s">
        <v>740</v>
      </c>
      <c r="G32" s="3" t="s">
        <v>740</v>
      </c>
      <c r="H32" s="3" t="s">
        <v>740</v>
      </c>
      <c r="I32" s="3" t="s">
        <v>740</v>
      </c>
      <c r="J32" s="3" t="s">
        <v>740</v>
      </c>
      <c r="K32" s="3" t="s">
        <v>740</v>
      </c>
      <c r="L32" s="3" t="s">
        <v>740</v>
      </c>
      <c r="M32" s="3" t="s">
        <v>740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4459-3703-4E06-9BAB-108B724FF02E}">
  <dimension ref="A3:BJ22"/>
  <sheetViews>
    <sheetView showGridLines="0" tabSelected="1" topLeftCell="V1" workbookViewId="0">
      <selection activeCell="AK22" sqref="AK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741</v>
      </c>
      <c r="C3" s="9"/>
      <c r="D3" s="9"/>
      <c r="E3" s="9"/>
      <c r="F3" s="9"/>
      <c r="H3" s="9" t="s">
        <v>742</v>
      </c>
      <c r="I3" s="9"/>
      <c r="J3" s="9"/>
      <c r="K3" s="9"/>
      <c r="L3" s="9"/>
      <c r="N3" s="11" t="s">
        <v>743</v>
      </c>
      <c r="O3" s="11"/>
      <c r="P3" s="11"/>
      <c r="Q3" s="11"/>
      <c r="R3" s="11"/>
      <c r="S3" s="11"/>
      <c r="T3" s="11"/>
      <c r="V3" s="9" t="s">
        <v>744</v>
      </c>
      <c r="W3" s="9"/>
      <c r="X3" s="9"/>
      <c r="Y3" s="9"/>
      <c r="AA3" s="9" t="s">
        <v>745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746</v>
      </c>
      <c r="C4" s="15" t="s">
        <v>747</v>
      </c>
      <c r="D4" s="14" t="s">
        <v>748</v>
      </c>
      <c r="E4" s="15" t="s">
        <v>749</v>
      </c>
      <c r="F4" s="14" t="s">
        <v>750</v>
      </c>
      <c r="H4" s="16" t="s">
        <v>751</v>
      </c>
      <c r="I4" s="17" t="s">
        <v>752</v>
      </c>
      <c r="J4" s="16" t="s">
        <v>753</v>
      </c>
      <c r="K4" s="17" t="s">
        <v>754</v>
      </c>
      <c r="L4" s="16" t="s">
        <v>755</v>
      </c>
      <c r="N4" s="18" t="s">
        <v>756</v>
      </c>
      <c r="O4" s="19" t="s">
        <v>757</v>
      </c>
      <c r="P4" s="18" t="s">
        <v>758</v>
      </c>
      <c r="Q4" s="19" t="s">
        <v>759</v>
      </c>
      <c r="R4" s="18" t="s">
        <v>760</v>
      </c>
      <c r="S4" s="19" t="s">
        <v>761</v>
      </c>
      <c r="T4" s="18" t="s">
        <v>762</v>
      </c>
      <c r="V4" s="19" t="s">
        <v>763</v>
      </c>
      <c r="W4" s="18" t="s">
        <v>764</v>
      </c>
      <c r="X4" s="19" t="s">
        <v>765</v>
      </c>
      <c r="Y4" s="18" t="s">
        <v>766</v>
      </c>
      <c r="AA4" s="20" t="s">
        <v>425</v>
      </c>
      <c r="AB4" s="21" t="s">
        <v>651</v>
      </c>
      <c r="AC4" s="20" t="s">
        <v>662</v>
      </c>
      <c r="AD4" s="21" t="s">
        <v>683</v>
      </c>
      <c r="AE4" s="20" t="s">
        <v>694</v>
      </c>
      <c r="AF4" s="21" t="s">
        <v>702</v>
      </c>
      <c r="AG4" s="20" t="s">
        <v>711</v>
      </c>
      <c r="AH4" s="21" t="s">
        <v>720</v>
      </c>
      <c r="AI4" s="20" t="s">
        <v>738</v>
      </c>
      <c r="AJ4" s="22"/>
      <c r="AK4" s="21" t="s">
        <v>736</v>
      </c>
      <c r="AL4" s="20" t="s">
        <v>737</v>
      </c>
    </row>
    <row r="5" spans="1:62" ht="63" x14ac:dyDescent="0.2">
      <c r="A5" s="23" t="s">
        <v>767</v>
      </c>
      <c r="B5" s="18" t="s">
        <v>768</v>
      </c>
      <c r="C5" s="24" t="s">
        <v>769</v>
      </c>
      <c r="D5" s="25" t="s">
        <v>770</v>
      </c>
      <c r="E5" s="19" t="s">
        <v>771</v>
      </c>
      <c r="F5" s="18" t="s">
        <v>768</v>
      </c>
      <c r="H5" s="19" t="s">
        <v>772</v>
      </c>
      <c r="I5" s="18" t="s">
        <v>773</v>
      </c>
      <c r="J5" s="19" t="s">
        <v>774</v>
      </c>
      <c r="K5" s="18" t="s">
        <v>775</v>
      </c>
      <c r="L5" s="19" t="s">
        <v>776</v>
      </c>
      <c r="N5" s="18" t="s">
        <v>777</v>
      </c>
      <c r="O5" s="19" t="s">
        <v>778</v>
      </c>
      <c r="P5" s="18" t="s">
        <v>779</v>
      </c>
      <c r="Q5" s="19" t="s">
        <v>780</v>
      </c>
      <c r="R5" s="18" t="s">
        <v>781</v>
      </c>
      <c r="S5" s="19" t="s">
        <v>782</v>
      </c>
      <c r="T5" s="18" t="s">
        <v>783</v>
      </c>
      <c r="V5" s="19" t="s">
        <v>784</v>
      </c>
      <c r="W5" s="18" t="s">
        <v>785</v>
      </c>
      <c r="X5" s="19" t="s">
        <v>786</v>
      </c>
      <c r="Y5" s="18" t="s">
        <v>787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8.04125912318157</v>
      </c>
      <c r="C7" s="31">
        <f>(sheet!D18-sheet!D15)/sheet!D35</f>
        <v>8.04125912318157</v>
      </c>
      <c r="D7" s="31">
        <f>sheet!D12/sheet!D35</f>
        <v>1.4845092100690134</v>
      </c>
      <c r="E7" s="31">
        <f>Sheet2!D20/sheet!D35</f>
        <v>-5.7162007844694898E-2</v>
      </c>
      <c r="F7" s="31">
        <f>sheet!D18/sheet!D35</f>
        <v>8.04125912318157</v>
      </c>
      <c r="G7" s="29"/>
      <c r="H7" s="32">
        <f>Sheet1!D33/sheet!D51</f>
        <v>-3.7385775811606375E-2</v>
      </c>
      <c r="I7" s="32">
        <f>Sheet1!D33/Sheet1!D12</f>
        <v>-1.137331277556872</v>
      </c>
      <c r="J7" s="32">
        <f>Sheet1!D12/sheet!D27</f>
        <v>2.554092565618649E-2</v>
      </c>
      <c r="K7" s="32">
        <f>Sheet1!D30/sheet!D27</f>
        <v>-2.9048493606535671E-2</v>
      </c>
      <c r="L7" s="32">
        <f>Sheet1!D38</f>
        <v>-0.32</v>
      </c>
      <c r="M7" s="29"/>
      <c r="N7" s="32">
        <f>sheet!D40/sheet!D27</f>
        <v>0.22300679935288123</v>
      </c>
      <c r="O7" s="32">
        <f>sheet!D51/sheet!D27</f>
        <v>0.77699320064711874</v>
      </c>
      <c r="P7" s="32">
        <f>sheet!D40/sheet!D51</f>
        <v>0.28701254935969844</v>
      </c>
      <c r="Q7" s="31">
        <f>Sheet1!D24/Sheet1!D26</f>
        <v>4.018953068592058</v>
      </c>
      <c r="R7" s="31">
        <f>ABS(Sheet2!D20/(Sheet1!D26+Sheet2!D30))</f>
        <v>0.35830324909747291</v>
      </c>
      <c r="S7" s="31">
        <f>sheet!D40/Sheet1!D43</f>
        <v>-78.652371669915524</v>
      </c>
      <c r="T7" s="31">
        <f>Sheet2!D20/sheet!D40</f>
        <v>-1.1889075227599424E-2</v>
      </c>
      <c r="V7" s="31" t="e">
        <f>ABS(Sheet1!D15/sheet!D15)</f>
        <v>#DIV/0!</v>
      </c>
      <c r="W7" s="31">
        <f>Sheet1!D12/sheet!D14</f>
        <v>2.7866080402010049</v>
      </c>
      <c r="X7" s="31">
        <f>Sheet1!D12/sheet!D27</f>
        <v>2.554092565618649E-2</v>
      </c>
      <c r="Y7" s="31">
        <f>Sheet1!D12/(sheet!D18-sheet!D35)</f>
        <v>7.8203754107377066E-2</v>
      </c>
      <c r="AA7" s="17" t="str">
        <f>Sheet1!D43</f>
        <v>-12,312</v>
      </c>
      <c r="AB7" s="17" t="str">
        <f>Sheet3!D17</f>
        <v>-176.5x</v>
      </c>
      <c r="AC7" s="17" t="str">
        <f>Sheet3!D18</f>
        <v>-25.1x</v>
      </c>
      <c r="AD7" s="17" t="str">
        <f>Sheet3!D20</f>
        <v>-1.3x</v>
      </c>
      <c r="AE7" s="17" t="str">
        <f>Sheet3!D21</f>
        <v>0.7x</v>
      </c>
      <c r="AF7" s="17" t="str">
        <f>Sheet3!D22</f>
        <v>27.4x</v>
      </c>
      <c r="AG7" s="17" t="str">
        <f>Sheet3!D24</f>
        <v>11.8x</v>
      </c>
      <c r="AH7" s="17" t="str">
        <f>Sheet3!D25</f>
        <v>0.8x</v>
      </c>
      <c r="AI7" s="17" t="str">
        <f>Sheet3!D31</f>
        <v/>
      </c>
      <c r="AK7" s="17">
        <f>Sheet3!D29</f>
        <v>9.8000000000000007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6.3256573756407182</v>
      </c>
      <c r="C8" s="34">
        <f>(sheet!E18-sheet!E15)/sheet!E35</f>
        <v>6.3256573756407182</v>
      </c>
      <c r="D8" s="34">
        <f>sheet!E12/sheet!E35</f>
        <v>3.1062788944283066</v>
      </c>
      <c r="E8" s="34">
        <f>Sheet2!E20/sheet!E35</f>
        <v>0.10623798196344764</v>
      </c>
      <c r="F8" s="34">
        <f>sheet!E18/sheet!E35</f>
        <v>6.3256573756407182</v>
      </c>
      <c r="G8" s="29"/>
      <c r="H8" s="35">
        <f>Sheet1!E33/sheet!E51</f>
        <v>-7.191675837008317E-2</v>
      </c>
      <c r="I8" s="35">
        <f>Sheet1!E33/Sheet1!E12</f>
        <v>-1.9846847554008913</v>
      </c>
      <c r="J8" s="35">
        <f>Sheet1!E12/sheet!E27</f>
        <v>2.667804922654668E-2</v>
      </c>
      <c r="K8" s="35">
        <f>Sheet1!E30/sheet!E27</f>
        <v>-5.2947517603761735E-2</v>
      </c>
      <c r="L8" s="35">
        <f>Sheet1!E38</f>
        <v>-0.56999999999999995</v>
      </c>
      <c r="M8" s="29"/>
      <c r="N8" s="35">
        <f>sheet!E40/sheet!E27</f>
        <v>0.26376662680909291</v>
      </c>
      <c r="O8" s="35">
        <f>sheet!E51/sheet!E27</f>
        <v>0.73623337319090709</v>
      </c>
      <c r="P8" s="35">
        <f>sheet!E40/sheet!E51</f>
        <v>0.35826496925275569</v>
      </c>
      <c r="Q8" s="34">
        <f>Sheet1!E24/Sheet1!E26</f>
        <v>20.147444726350127</v>
      </c>
      <c r="R8" s="34">
        <f>ABS(Sheet2!E20/(Sheet1!E26+Sheet2!E30))</f>
        <v>1.2056911647651898</v>
      </c>
      <c r="S8" s="34">
        <f>sheet!E40/Sheet1!E43</f>
        <v>54.34405560882071</v>
      </c>
      <c r="T8" s="34">
        <f>Sheet2!E20/sheet!E40</f>
        <v>1.603451606671389E-2</v>
      </c>
      <c r="U8" s="12"/>
      <c r="V8" s="34" t="e">
        <f>ABS(Sheet1!E15/sheet!E15)</f>
        <v>#DIV/0!</v>
      </c>
      <c r="W8" s="34">
        <f>Sheet1!E12/sheet!E14</f>
        <v>3.5699785160506896</v>
      </c>
      <c r="X8" s="34">
        <f>Sheet1!E12/sheet!E27</f>
        <v>2.667804922654668E-2</v>
      </c>
      <c r="Y8" s="34">
        <f>Sheet1!E12/(sheet!E18-sheet!E35)</f>
        <v>0.12583022023608326</v>
      </c>
      <c r="Z8" s="12"/>
      <c r="AA8" s="36" t="str">
        <f>Sheet1!E43</f>
        <v>20,860</v>
      </c>
      <c r="AB8" s="36" t="str">
        <f>Sheet3!E17</f>
        <v>59.9x</v>
      </c>
      <c r="AC8" s="36" t="str">
        <f>Sheet3!E18</f>
        <v>-8.8x</v>
      </c>
      <c r="AD8" s="36" t="str">
        <f>Sheet3!E20</f>
        <v>6.4x</v>
      </c>
      <c r="AE8" s="36" t="str">
        <f>Sheet3!E21</f>
        <v>0.3x</v>
      </c>
      <c r="AF8" s="36" t="str">
        <f>Sheet3!E22</f>
        <v>9.3x</v>
      </c>
      <c r="AG8" s="36" t="str">
        <f>Sheet3!E24</f>
        <v>-7.5x</v>
      </c>
      <c r="AH8" s="36" t="str">
        <f>Sheet3!E25</f>
        <v>0.3x</v>
      </c>
      <c r="AI8" s="36" t="str">
        <f>Sheet3!E31</f>
        <v/>
      </c>
      <c r="AK8" s="36">
        <f>Sheet3!E29</f>
        <v>8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12.923427087840762</v>
      </c>
      <c r="C9" s="31">
        <f>(sheet!F18-sheet!F15)/sheet!F35</f>
        <v>12.76920813500649</v>
      </c>
      <c r="D9" s="31">
        <f>sheet!F12/sheet!F35</f>
        <v>9.6838944180008646</v>
      </c>
      <c r="E9" s="31">
        <f>Sheet2!F20/sheet!F35</f>
        <v>-1.1739679792297706</v>
      </c>
      <c r="F9" s="31">
        <f>sheet!F18/sheet!F35</f>
        <v>12.923427087840762</v>
      </c>
      <c r="G9" s="29"/>
      <c r="H9" s="32">
        <f>Sheet1!F33/sheet!F51</f>
        <v>-0.28071381952669872</v>
      </c>
      <c r="I9" s="32">
        <f>Sheet1!F33/Sheet1!F12</f>
        <v>-8.2452251911106895</v>
      </c>
      <c r="J9" s="32">
        <f>Sheet1!F12/sheet!F27</f>
        <v>2.4406473812413319E-2</v>
      </c>
      <c r="K9" s="32">
        <f>Sheet1!F30/sheet!F27</f>
        <v>-0.20123687270429366</v>
      </c>
      <c r="L9" s="32">
        <f>Sheet1!F38</f>
        <v>-1.73</v>
      </c>
      <c r="M9" s="29"/>
      <c r="N9" s="32">
        <f>sheet!F40/sheet!F27</f>
        <v>0.28312445378146406</v>
      </c>
      <c r="O9" s="32">
        <f>sheet!F51/sheet!F27</f>
        <v>0.71687554621853589</v>
      </c>
      <c r="P9" s="32">
        <f>sheet!F40/sheet!F51</f>
        <v>0.39494226755944467</v>
      </c>
      <c r="Q9" s="31">
        <f>Sheet1!F24/Sheet1!F26</f>
        <v>36.866152471429245</v>
      </c>
      <c r="R9" s="31">
        <f>ABS(Sheet2!F20/(Sheet1!F26+Sheet2!F30))</f>
        <v>2.8045815415150512</v>
      </c>
      <c r="S9" s="31">
        <f>sheet!F40/Sheet1!F43</f>
        <v>-20.0483056220218</v>
      </c>
      <c r="T9" s="31">
        <f>Sheet2!F20/sheet!F40</f>
        <v>-6.9188882609644786E-2</v>
      </c>
      <c r="V9" s="31">
        <f>ABS(Sheet1!F15/sheet!F15)</f>
        <v>9.0659932659932654</v>
      </c>
      <c r="W9" s="31">
        <f>Sheet1!F12/sheet!F14</f>
        <v>4.8594594594594591</v>
      </c>
      <c r="X9" s="31">
        <f>Sheet1!F12/sheet!F27</f>
        <v>2.4406473812413319E-2</v>
      </c>
      <c r="Y9" s="31">
        <f>Sheet1!F12/(sheet!F18-sheet!F35)</f>
        <v>0.12267229515907072</v>
      </c>
      <c r="AA9" s="17" t="str">
        <f>Sheet1!F43</f>
        <v>-48,897</v>
      </c>
      <c r="AB9" s="17" t="str">
        <f>Sheet3!F17</f>
        <v>-23.7x</v>
      </c>
      <c r="AC9" s="17" t="str">
        <f>Sheet3!F18</f>
        <v>-3.0x</v>
      </c>
      <c r="AD9" s="17" t="str">
        <f>Sheet3!F20</f>
        <v>-5.1x</v>
      </c>
      <c r="AE9" s="17" t="str">
        <f>Sheet3!F21</f>
        <v>0.2x</v>
      </c>
      <c r="AF9" s="17" t="str">
        <f>Sheet3!F22</f>
        <v>10.6x</v>
      </c>
      <c r="AG9" s="17" t="str">
        <f>Sheet3!F24</f>
        <v>-2.8x</v>
      </c>
      <c r="AH9" s="17" t="str">
        <f>Sheet3!F25</f>
        <v>0.2x</v>
      </c>
      <c r="AI9" s="17" t="str">
        <f>Sheet3!F31</f>
        <v/>
      </c>
      <c r="AK9" s="17">
        <f>Sheet3!F29</f>
        <v>6.9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1.2329089633836445</v>
      </c>
      <c r="C10" s="34">
        <f>(sheet!G18-sheet!G15)/sheet!G35</f>
        <v>1.2093641100501422</v>
      </c>
      <c r="D10" s="34">
        <f>sheet!G12/sheet!G35</f>
        <v>1.0296040392461721</v>
      </c>
      <c r="E10" s="34">
        <f>Sheet2!G20/sheet!G35</f>
        <v>-0.11236172089112939</v>
      </c>
      <c r="F10" s="34">
        <f>sheet!G18/sheet!G35</f>
        <v>1.2329089633836445</v>
      </c>
      <c r="G10" s="29"/>
      <c r="H10" s="35">
        <f>Sheet1!G33/sheet!G51</f>
        <v>-0.60159001012782121</v>
      </c>
      <c r="I10" s="35">
        <f>Sheet1!G33/Sheet1!G12</f>
        <v>-5.3911817349916262</v>
      </c>
      <c r="J10" s="35">
        <f>Sheet1!G12/sheet!G27</f>
        <v>7.6953806811412617E-2</v>
      </c>
      <c r="K10" s="35">
        <f>Sheet1!G30/sheet!G27</f>
        <v>-0.41487195771976187</v>
      </c>
      <c r="L10" s="35">
        <f>Sheet1!G38</f>
        <v>-2.31</v>
      </c>
      <c r="M10" s="29"/>
      <c r="N10" s="35">
        <f>sheet!G40/sheet!G27</f>
        <v>0.31037425699337479</v>
      </c>
      <c r="O10" s="35">
        <f>sheet!G51/sheet!G27</f>
        <v>0.68962574300662527</v>
      </c>
      <c r="P10" s="35">
        <f>sheet!G40/sheet!G51</f>
        <v>0.45006187796906677</v>
      </c>
      <c r="Q10" s="34">
        <f>Sheet1!G24/Sheet1!G26</f>
        <v>14.227733073234171</v>
      </c>
      <c r="R10" s="34">
        <f>ABS(Sheet2!G20/(Sheet1!G26+Sheet2!G30))</f>
        <v>0.20454466848822328</v>
      </c>
      <c r="S10" s="34">
        <f>sheet!G40/Sheet1!G43</f>
        <v>-12.148565484961429</v>
      </c>
      <c r="T10" s="34">
        <f>Sheet2!G20/sheet!G40</f>
        <v>-0.10126856833002754</v>
      </c>
      <c r="U10" s="12"/>
      <c r="V10" s="34">
        <f>ABS(Sheet1!G15/sheet!G15)</f>
        <v>13.164212225136172</v>
      </c>
      <c r="W10" s="34">
        <f>Sheet1!G12/sheet!G14</f>
        <v>3.7326100966702471</v>
      </c>
      <c r="X10" s="34">
        <f>Sheet1!G12/sheet!G27</f>
        <v>7.6953806811412617E-2</v>
      </c>
      <c r="Y10" s="34">
        <f>Sheet1!G12/(sheet!G18-sheet!G35)</f>
        <v>1.1811414898100689</v>
      </c>
      <c r="Z10" s="12"/>
      <c r="AA10" s="36" t="str">
        <f>Sheet1!G43</f>
        <v>-57,685</v>
      </c>
      <c r="AB10" s="36" t="str">
        <f>Sheet3!G17</f>
        <v>-12.0x</v>
      </c>
      <c r="AC10" s="36" t="str">
        <f>Sheet3!G18</f>
        <v>-2.5x</v>
      </c>
      <c r="AD10" s="36" t="str">
        <f>Sheet3!G20</f>
        <v>-10.9x</v>
      </c>
      <c r="AE10" s="36" t="str">
        <f>Sheet3!G21</f>
        <v>0.3x</v>
      </c>
      <c r="AF10" s="36" t="str">
        <f>Sheet3!G22</f>
        <v>5.3x</v>
      </c>
      <c r="AG10" s="36" t="str">
        <f>Sheet3!G24</f>
        <v>-1.1x</v>
      </c>
      <c r="AH10" s="36" t="str">
        <f>Sheet3!G25</f>
        <v>0.4x</v>
      </c>
      <c r="AI10" s="36" t="str">
        <f>Sheet3!G31</f>
        <v/>
      </c>
      <c r="AK10" s="36">
        <f>Sheet3!G29</f>
        <v>4.5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3.1932504115602707</v>
      </c>
      <c r="C11" s="31">
        <f>(sheet!H18-sheet!H15)/sheet!H35</f>
        <v>2.9134122919334189</v>
      </c>
      <c r="D11" s="31">
        <f>sheet!H12/sheet!H35</f>
        <v>1.2447487958051338</v>
      </c>
      <c r="E11" s="31">
        <f>Sheet2!H20/sheet!H35</f>
        <v>0.4702228522651058</v>
      </c>
      <c r="F11" s="31">
        <f>sheet!H18/sheet!H35</f>
        <v>3.1932504115602707</v>
      </c>
      <c r="G11" s="29"/>
      <c r="H11" s="32">
        <f>Sheet1!H33/sheet!H51</f>
        <v>-0.13735119145224026</v>
      </c>
      <c r="I11" s="32">
        <f>Sheet1!H33/Sheet1!H12</f>
        <v>-0.27110966109835877</v>
      </c>
      <c r="J11" s="32">
        <f>Sheet1!H12/sheet!H27</f>
        <v>0.33242223610888755</v>
      </c>
      <c r="K11" s="32">
        <f>Sheet1!H30/sheet!H27</f>
        <v>-9.0122879773039094E-2</v>
      </c>
      <c r="L11" s="32">
        <f>Sheet1!H38</f>
        <v>-0.42</v>
      </c>
      <c r="M11" s="29"/>
      <c r="N11" s="32">
        <f>sheet!H40/sheet!H27</f>
        <v>0.34385076081137145</v>
      </c>
      <c r="O11" s="32">
        <f>sheet!H51/sheet!H27</f>
        <v>0.65614923918862855</v>
      </c>
      <c r="P11" s="32">
        <f>sheet!H40/sheet!H51</f>
        <v>0.52404352588530834</v>
      </c>
      <c r="Q11" s="31">
        <f>Sheet1!H24/Sheet1!H26</f>
        <v>2.0131370686926244</v>
      </c>
      <c r="R11" s="31">
        <f>ABS(Sheet2!H20/(Sheet1!H26+Sheet2!H30))</f>
        <v>9.9591927657554993E-2</v>
      </c>
      <c r="S11" s="31">
        <f>sheet!H40/Sheet1!H43</f>
        <v>5.164856618312518</v>
      </c>
      <c r="T11" s="31">
        <f>Sheet2!H20/sheet!H40</f>
        <v>7.7221444824659993E-2</v>
      </c>
      <c r="V11" s="31">
        <f>ABS(Sheet1!H15/sheet!H15)</f>
        <v>16.114361195086744</v>
      </c>
      <c r="W11" s="31">
        <f>Sheet1!H12/sheet!H14</f>
        <v>7.1293404219970098</v>
      </c>
      <c r="X11" s="31">
        <f>Sheet1!H12/sheet!H27</f>
        <v>0.33242223610888755</v>
      </c>
      <c r="Y11" s="31">
        <f>Sheet1!H12/(sheet!H18-sheet!H35)</f>
        <v>2.6840936574788374</v>
      </c>
      <c r="AA11" s="17" t="str">
        <f>Sheet1!H43</f>
        <v>154,692</v>
      </c>
      <c r="AB11" s="17" t="str">
        <f>Sheet3!H17</f>
        <v>9.7x</v>
      </c>
      <c r="AC11" s="17" t="str">
        <f>Sheet3!H18</f>
        <v>-8.2x</v>
      </c>
      <c r="AD11" s="17" t="str">
        <f>Sheet3!H20</f>
        <v>-4.2x</v>
      </c>
      <c r="AE11" s="17" t="str">
        <f>Sheet3!H21</f>
        <v>0.4x</v>
      </c>
      <c r="AF11" s="17" t="str">
        <f>Sheet3!H22</f>
        <v>1.5x</v>
      </c>
      <c r="AG11" s="17" t="str">
        <f>Sheet3!H24</f>
        <v>-0.7x</v>
      </c>
      <c r="AH11" s="17" t="str">
        <f>Sheet3!H25</f>
        <v>0.3x</v>
      </c>
      <c r="AI11" s="17" t="str">
        <f>Sheet3!H31</f>
        <v/>
      </c>
      <c r="AK11" s="17">
        <f>Sheet3!H29</f>
        <v>4.5999999999999996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1.6205429718875501</v>
      </c>
      <c r="C12" s="34">
        <f>(sheet!I18-sheet!I15)/sheet!I35</f>
        <v>1.4570602409638553</v>
      </c>
      <c r="D12" s="34">
        <f>sheet!I12/sheet!I35</f>
        <v>0.47484658634538152</v>
      </c>
      <c r="E12" s="34">
        <f>Sheet2!I20/sheet!I35</f>
        <v>0.53875662650602407</v>
      </c>
      <c r="F12" s="34">
        <f>sheet!I18/sheet!I35</f>
        <v>1.6205429718875501</v>
      </c>
      <c r="G12" s="29"/>
      <c r="H12" s="35">
        <f>Sheet1!I33/sheet!I51</f>
        <v>-0.58973817458271605</v>
      </c>
      <c r="I12" s="35">
        <f>Sheet1!I33/Sheet1!I12</f>
        <v>-0.72022691958060081</v>
      </c>
      <c r="J12" s="35">
        <f>Sheet1!I12/sheet!I27</f>
        <v>0.4332408725059404</v>
      </c>
      <c r="K12" s="35">
        <f>Sheet1!I30/sheet!I27</f>
        <v>-0.31203173904136527</v>
      </c>
      <c r="L12" s="35">
        <f>Sheet1!I38</f>
        <v>-1.1100000000000001</v>
      </c>
      <c r="M12" s="29"/>
      <c r="N12" s="35">
        <f>sheet!I40/sheet!I27</f>
        <v>0.47089784502732746</v>
      </c>
      <c r="O12" s="35">
        <f>sheet!I51/sheet!I27</f>
        <v>0.52910215497267254</v>
      </c>
      <c r="P12" s="35">
        <f>sheet!I40/sheet!I51</f>
        <v>0.88999419223996301</v>
      </c>
      <c r="Q12" s="34">
        <f>Sheet1!I24/Sheet1!I26</f>
        <v>7.7759701745466874</v>
      </c>
      <c r="R12" s="34">
        <f>ABS(Sheet2!I20/(Sheet1!I26+Sheet2!I30))</f>
        <v>1.291676295235014</v>
      </c>
      <c r="S12" s="34">
        <f>sheet!I40/Sheet1!I43</f>
        <v>16.010000558690429</v>
      </c>
      <c r="T12" s="34">
        <f>Sheet2!I20/sheet!I40</f>
        <v>9.7528292207996151E-2</v>
      </c>
      <c r="U12" s="12"/>
      <c r="V12" s="34">
        <f>ABS(Sheet1!I15/sheet!I15)</f>
        <v>26.45735398160522</v>
      </c>
      <c r="W12" s="34">
        <f>Sheet1!I12/sheet!I14</f>
        <v>24.44571163653222</v>
      </c>
      <c r="X12" s="34">
        <f>Sheet1!I12/sheet!I27</f>
        <v>0.4332408725059404</v>
      </c>
      <c r="Y12" s="34">
        <f>Sheet1!I12/(sheet!I18-sheet!I35)</f>
        <v>8.1901689930828816</v>
      </c>
      <c r="Z12" s="12"/>
      <c r="AA12" s="36" t="str">
        <f>Sheet1!I43</f>
        <v>53,697</v>
      </c>
      <c r="AB12" s="36" t="str">
        <f>Sheet3!I17</f>
        <v>5.1x</v>
      </c>
      <c r="AC12" s="36" t="str">
        <f>Sheet3!I18</f>
        <v>-6.7x</v>
      </c>
      <c r="AD12" s="36" t="str">
        <f>Sheet3!I20</f>
        <v>-15.8x</v>
      </c>
      <c r="AE12" s="36" t="str">
        <f>Sheet3!I21</f>
        <v>0.5x</v>
      </c>
      <c r="AF12" s="36" t="str">
        <f>Sheet3!I22</f>
        <v>1.0x</v>
      </c>
      <c r="AG12" s="36" t="str">
        <f>Sheet3!I24</f>
        <v>-1.8x</v>
      </c>
      <c r="AH12" s="36" t="str">
        <f>Sheet3!I25</f>
        <v>0.4x</v>
      </c>
      <c r="AI12" s="36" t="str">
        <f>Sheet3!I31</f>
        <v/>
      </c>
      <c r="AK12" s="36">
        <f>Sheet3!I29</f>
        <v>0.8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2.599632055090467</v>
      </c>
      <c r="C13" s="31">
        <f>(sheet!J18-sheet!J15)/sheet!J35</f>
        <v>2.3609066972724819</v>
      </c>
      <c r="D13" s="31">
        <f>sheet!J12/sheet!J35</f>
        <v>1.431210054910433</v>
      </c>
      <c r="E13" s="31">
        <f>Sheet2!J20/sheet!J35</f>
        <v>0.52115401926366012</v>
      </c>
      <c r="F13" s="31">
        <f>sheet!J18/sheet!J35</f>
        <v>2.599632055090467</v>
      </c>
      <c r="G13" s="29"/>
      <c r="H13" s="32">
        <f>Sheet1!J33/sheet!J51</f>
        <v>0.20233807790095912</v>
      </c>
      <c r="I13" s="32">
        <f>Sheet1!J33/Sheet1!J12</f>
        <v>0.3007797745964057</v>
      </c>
      <c r="J13" s="32">
        <f>Sheet1!J12/sheet!J27</f>
        <v>0.39205336607012775</v>
      </c>
      <c r="K13" s="32">
        <f>Sheet1!J30/sheet!J27</f>
        <v>0.11792172307633517</v>
      </c>
      <c r="L13" s="32">
        <f>Sheet1!J38</f>
        <v>0.47</v>
      </c>
      <c r="M13" s="29"/>
      <c r="N13" s="32">
        <f>sheet!J40/sheet!J27</f>
        <v>0.4172044911187911</v>
      </c>
      <c r="O13" s="32">
        <f>sheet!J51/sheet!J27</f>
        <v>0.5827955088812089</v>
      </c>
      <c r="P13" s="32">
        <f>sheet!J40/sheet!J51</f>
        <v>0.7158677181979276</v>
      </c>
      <c r="Q13" s="31">
        <f>Sheet1!J24/Sheet1!J26</f>
        <v>-4.8525101827431767</v>
      </c>
      <c r="R13" s="31">
        <f>ABS(Sheet2!J20/(Sheet1!J26+Sheet2!J30))</f>
        <v>1.394535190063982</v>
      </c>
      <c r="S13" s="31">
        <f>sheet!J40/Sheet1!J43</f>
        <v>4.4117947163711673</v>
      </c>
      <c r="T13" s="31">
        <f>Sheet2!J20/sheet!J40</f>
        <v>0.10605871516356138</v>
      </c>
      <c r="V13" s="31">
        <f>ABS(Sheet1!J15/sheet!J15)</f>
        <v>12.809907616892911</v>
      </c>
      <c r="W13" s="31">
        <f>Sheet1!J12/sheet!J14</f>
        <v>8.6688565453431625</v>
      </c>
      <c r="X13" s="31">
        <f>Sheet1!J12/sheet!J27</f>
        <v>0.39205336607012775</v>
      </c>
      <c r="Y13" s="31">
        <f>Sheet1!J12/(sheet!J18-sheet!J35)</f>
        <v>2.8866613910138046</v>
      </c>
      <c r="AA13" s="17" t="str">
        <f>Sheet1!J43</f>
        <v>197,970</v>
      </c>
      <c r="AB13" s="17" t="str">
        <f>Sheet3!J17</f>
        <v>6.8x</v>
      </c>
      <c r="AC13" s="17" t="str">
        <f>Sheet3!J18</f>
        <v>-1.8x</v>
      </c>
      <c r="AD13" s="17" t="str">
        <f>Sheet3!J20</f>
        <v>-11.8x</v>
      </c>
      <c r="AE13" s="17" t="str">
        <f>Sheet3!J21</f>
        <v>0.4x</v>
      </c>
      <c r="AF13" s="17" t="str">
        <f>Sheet3!J22</f>
        <v>0.9x</v>
      </c>
      <c r="AG13" s="17" t="str">
        <f>Sheet3!J24</f>
        <v>-1.3x</v>
      </c>
      <c r="AH13" s="17" t="str">
        <f>Sheet3!J25</f>
        <v>0.3x</v>
      </c>
      <c r="AI13" s="17" t="str">
        <f>Sheet3!J31</f>
        <v/>
      </c>
      <c r="AK13" s="17">
        <f>Sheet3!J29</f>
        <v>4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2.4551081336925655</v>
      </c>
      <c r="C14" s="34">
        <f>(sheet!K18-sheet!K15)/sheet!K35</f>
        <v>2.1788574965411782</v>
      </c>
      <c r="D14" s="34">
        <f>sheet!K12/sheet!K35</f>
        <v>1.5036863758829098</v>
      </c>
      <c r="E14" s="34">
        <f>Sheet2!K20/sheet!K35</f>
        <v>-0.20853054685793346</v>
      </c>
      <c r="F14" s="34">
        <f>sheet!K18/sheet!K35</f>
        <v>2.4551081336925655</v>
      </c>
      <c r="G14" s="29"/>
      <c r="H14" s="35">
        <f>Sheet1!K33/sheet!K51</f>
        <v>-1.1596049556897845</v>
      </c>
      <c r="I14" s="35">
        <f>Sheet1!K33/Sheet1!K12</f>
        <v>-1.4338971296978791</v>
      </c>
      <c r="J14" s="35">
        <f>Sheet1!K12/sheet!K27</f>
        <v>0.32157303307751001</v>
      </c>
      <c r="K14" s="35">
        <f>Sheet1!K30/sheet!K27</f>
        <v>-0.46110264911808269</v>
      </c>
      <c r="L14" s="35">
        <f>Sheet1!K38</f>
        <v>-1.24</v>
      </c>
      <c r="M14" s="29"/>
      <c r="N14" s="35">
        <f>sheet!K40/sheet!K27</f>
        <v>0.60236229859521562</v>
      </c>
      <c r="O14" s="35">
        <f>sheet!K51/sheet!K27</f>
        <v>0.39763770140478433</v>
      </c>
      <c r="P14" s="35">
        <f>sheet!K40/sheet!K51</f>
        <v>1.5148520788325031</v>
      </c>
      <c r="Q14" s="34">
        <f>Sheet1!K24/Sheet1!K26</f>
        <v>8.2708392081664872</v>
      </c>
      <c r="R14" s="34">
        <f>ABS(Sheet2!K20/(Sheet1!K26+Sheet2!K30))</f>
        <v>0.31163284183034984</v>
      </c>
      <c r="S14" s="34">
        <f>sheet!K40/Sheet1!K43</f>
        <v>148.68599619179506</v>
      </c>
      <c r="T14" s="34">
        <f>Sheet2!K20/sheet!K40</f>
        <v>-2.667182019165059E-2</v>
      </c>
      <c r="U14" s="12"/>
      <c r="V14" s="34">
        <f>ABS(Sheet1!K15/sheet!K15)</f>
        <v>13.40019769357496</v>
      </c>
      <c r="W14" s="34">
        <f>Sheet1!K12/sheet!K14</f>
        <v>7.7608570558169445</v>
      </c>
      <c r="X14" s="34">
        <f>Sheet1!K12/sheet!K27</f>
        <v>0.32157303307751001</v>
      </c>
      <c r="Y14" s="34">
        <f>Sheet1!K12/(sheet!K18-sheet!K35)</f>
        <v>2.8684256618125406</v>
      </c>
      <c r="Z14" s="12"/>
      <c r="AA14" s="36" t="str">
        <f>Sheet1!K43</f>
        <v>5,777</v>
      </c>
      <c r="AB14" s="36" t="str">
        <f>Sheet3!K17</f>
        <v>10.7x</v>
      </c>
      <c r="AC14" s="36" t="str">
        <f>Sheet3!K18</f>
        <v>-6.8x</v>
      </c>
      <c r="AD14" s="36" t="str">
        <f>Sheet3!K20</f>
        <v>-6.9x</v>
      </c>
      <c r="AE14" s="36" t="str">
        <f>Sheet3!K21</f>
        <v>0.4x</v>
      </c>
      <c r="AF14" s="36" t="str">
        <f>Sheet3!K22</f>
        <v>1.1x</v>
      </c>
      <c r="AG14" s="36" t="str">
        <f>Sheet3!K24</f>
        <v>-0.1x</v>
      </c>
      <c r="AH14" s="36" t="str">
        <f>Sheet3!K25</f>
        <v>0.1x</v>
      </c>
      <c r="AI14" s="36" t="str">
        <f>Sheet3!K31</f>
        <v/>
      </c>
      <c r="AK14" s="36">
        <f>Sheet3!K29</f>
        <v>0</v>
      </c>
      <c r="AL14" s="36">
        <f>Sheet3!K30</f>
        <v>0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1.2920815237882448</v>
      </c>
      <c r="C15" s="31">
        <f>(sheet!L18-sheet!L15)/sheet!L35</f>
        <v>1.1418322604069207</v>
      </c>
      <c r="D15" s="31">
        <f>sheet!L12/sheet!L35</f>
        <v>0.77870718185753585</v>
      </c>
      <c r="E15" s="31">
        <f>Sheet2!L20/sheet!L35</f>
        <v>0.67815349597128938</v>
      </c>
      <c r="F15" s="31">
        <f>sheet!L18/sheet!L35</f>
        <v>1.2920815237882448</v>
      </c>
      <c r="G15" s="29"/>
      <c r="H15" s="32">
        <f>Sheet1!L33/sheet!L51</f>
        <v>0.44602951969815557</v>
      </c>
      <c r="I15" s="32">
        <f>Sheet1!L33/Sheet1!L12</f>
        <v>0.46761209312021385</v>
      </c>
      <c r="J15" s="32">
        <f>Sheet1!L12/sheet!L27</f>
        <v>0.56172928442235404</v>
      </c>
      <c r="K15" s="32">
        <f>Sheet1!L30/sheet!L27</f>
        <v>0.2626714064556569</v>
      </c>
      <c r="L15" s="32">
        <f>Sheet1!L38</f>
        <v>0.86</v>
      </c>
      <c r="M15" s="29"/>
      <c r="N15" s="32">
        <f>sheet!L40/sheet!L27</f>
        <v>0.4110896367724356</v>
      </c>
      <c r="O15" s="32">
        <f>sheet!L51/sheet!L27</f>
        <v>0.5889103632275644</v>
      </c>
      <c r="P15" s="32">
        <f>sheet!L40/sheet!L51</f>
        <v>0.69805128664985638</v>
      </c>
      <c r="Q15" s="31">
        <f>Sheet1!L24/Sheet1!L26</f>
        <v>-6.9934774921088136</v>
      </c>
      <c r="R15" s="31">
        <f>ABS(Sheet2!L20/(Sheet1!L26+Sheet2!L30))</f>
        <v>0.305775887444729</v>
      </c>
      <c r="S15" s="31">
        <f>sheet!L40/Sheet1!L43</f>
        <v>2.6243211749444848</v>
      </c>
      <c r="T15" s="31">
        <f>Sheet2!L20/sheet!L40</f>
        <v>0.27123791491429433</v>
      </c>
      <c r="V15" s="31">
        <f>ABS(Sheet1!L15/sheet!L15)</f>
        <v>13.70277429248571</v>
      </c>
      <c r="W15" s="31">
        <f>Sheet1!L12/sheet!L14</f>
        <v>11.06231983993308</v>
      </c>
      <c r="X15" s="31">
        <f>Sheet1!L12/sheet!L27</f>
        <v>0.56172928442235404</v>
      </c>
      <c r="Y15" s="31">
        <f>Sheet1!L12/(sheet!L18-sheet!L35)</f>
        <v>11.696719058148568</v>
      </c>
      <c r="AA15" s="17" t="str">
        <f>Sheet1!L43</f>
        <v>272,898</v>
      </c>
      <c r="AB15" s="17" t="str">
        <f>Sheet3!L17</f>
        <v>5.5x</v>
      </c>
      <c r="AC15" s="17" t="str">
        <f>Sheet3!L18</f>
        <v>16.2x</v>
      </c>
      <c r="AD15" s="17" t="str">
        <f>Sheet3!L20</f>
        <v>10.4x</v>
      </c>
      <c r="AE15" s="17" t="str">
        <f>Sheet3!L21</f>
        <v>0.8x</v>
      </c>
      <c r="AF15" s="17" t="str">
        <f>Sheet3!L22</f>
        <v>1.3x</v>
      </c>
      <c r="AG15" s="17" t="str">
        <f>Sheet3!L24</f>
        <v>38.0x</v>
      </c>
      <c r="AH15" s="17" t="str">
        <f>Sheet3!L25</f>
        <v>1.0x</v>
      </c>
      <c r="AI15" s="17" t="str">
        <f>Sheet3!L31</f>
        <v/>
      </c>
      <c r="AK15" s="17">
        <f>Sheet3!L29</f>
        <v>3.2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1.2992651264805861</v>
      </c>
      <c r="C16" s="34">
        <f>(sheet!M18-sheet!M15)/sheet!M35</f>
        <v>1.0919557399924946</v>
      </c>
      <c r="D16" s="34">
        <f>sheet!M12/sheet!M35</f>
        <v>0.71966232980773781</v>
      </c>
      <c r="E16" s="34">
        <f>Sheet2!M20/sheet!M35</f>
        <v>1.1499222134375831</v>
      </c>
      <c r="F16" s="34">
        <f>sheet!M18/sheet!M35</f>
        <v>1.2992651264805861</v>
      </c>
      <c r="G16" s="29"/>
      <c r="H16" s="35">
        <f>Sheet1!M33/sheet!M51</f>
        <v>0.33456416468429934</v>
      </c>
      <c r="I16" s="35">
        <f>Sheet1!M33/Sheet1!M12</f>
        <v>0.42518219567990623</v>
      </c>
      <c r="J16" s="35">
        <f>Sheet1!M12/sheet!M27</f>
        <v>0.60346608654948941</v>
      </c>
      <c r="K16" s="35">
        <f>Sheet1!M30/sheet!M27</f>
        <v>0.25658303569747226</v>
      </c>
      <c r="L16" s="35">
        <f>Sheet1!M38</f>
        <v>1.01</v>
      </c>
      <c r="M16" s="29"/>
      <c r="N16" s="35">
        <f>sheet!M40/sheet!M27</f>
        <v>0.23308273036477617</v>
      </c>
      <c r="O16" s="35">
        <f>sheet!M51/sheet!M27</f>
        <v>0.76691726963522378</v>
      </c>
      <c r="P16" s="35">
        <f>sheet!M40/sheet!M51</f>
        <v>0.30392160874880225</v>
      </c>
      <c r="Q16" s="34">
        <f>Sheet1!M24/Sheet1!M26</f>
        <v>-3.0984253527447434</v>
      </c>
      <c r="R16" s="34">
        <f>ABS(Sheet2!M20/(Sheet1!M26+Sheet2!M30))</f>
        <v>1.0307442097425246</v>
      </c>
      <c r="S16" s="34">
        <f>sheet!M40/Sheet1!M43</f>
        <v>1.793847481021394</v>
      </c>
      <c r="T16" s="34">
        <f>Sheet2!M20/sheet!M40</f>
        <v>0.60712465158687867</v>
      </c>
      <c r="U16" s="12"/>
      <c r="V16" s="34">
        <f>ABS(Sheet1!M15/sheet!M15)</f>
        <v>14.373954305799648</v>
      </c>
      <c r="W16" s="34">
        <f>Sheet1!M12/sheet!M14</f>
        <v>15.048389441084067</v>
      </c>
      <c r="X16" s="34">
        <f>Sheet1!M12/sheet!M27</f>
        <v>0.60346608654948941</v>
      </c>
      <c r="Y16" s="34">
        <f>Sheet1!M12/(sheet!M18-sheet!M35)</f>
        <v>16.386162480673004</v>
      </c>
      <c r="Z16" s="12"/>
      <c r="AA16" s="36" t="str">
        <f>Sheet1!M43</f>
        <v>289,800</v>
      </c>
      <c r="AB16" s="36" t="str">
        <f>Sheet3!M17</f>
        <v>6.1x</v>
      </c>
      <c r="AC16" s="36" t="str">
        <f>Sheet3!M18</f>
        <v>10.9x</v>
      </c>
      <c r="AD16" s="36" t="str">
        <f>Sheet3!M20</f>
        <v>16.7x</v>
      </c>
      <c r="AE16" s="36" t="str">
        <f>Sheet3!M21</f>
        <v>0.9x</v>
      </c>
      <c r="AF16" s="36" t="str">
        <f>Sheet3!M22</f>
        <v>1.3x</v>
      </c>
      <c r="AG16" s="36" t="str">
        <f>Sheet3!M24</f>
        <v>3.0x</v>
      </c>
      <c r="AH16" s="36" t="str">
        <f>Sheet3!M25</f>
        <v>1.0x</v>
      </c>
      <c r="AI16" s="36" t="str">
        <f>Sheet3!M31</f>
        <v/>
      </c>
      <c r="AK16" s="36">
        <f>Sheet3!M29</f>
        <v>6.3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2023-05-04T13:12:29Z</dcterms:created>
  <dcterms:modified xsi:type="dcterms:W3CDTF">2023-05-06T17:29:42Z</dcterms:modified>
  <cp:category/>
  <dc:identifier/>
  <cp:version/>
</cp:coreProperties>
</file>