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7" documentId="8_{361B1807-1DED-4637-A17F-709A66FF3962}" xr6:coauthVersionLast="47" xr6:coauthVersionMax="47" xr10:uidLastSave="{46D26061-14C5-4A01-BD5B-088DA6A9A140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<sst xmlns="http://schemas.openxmlformats.org/spreadsheetml/2006/main" count="1272" uniqueCount="867">
  <si>
    <t>Enerplus Corporation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</si>
  <si>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</si>
  <si>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</si>
  <si>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</si>
  <si>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</si>
  <si>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</si>
  <si>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</si>
  <si>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</si>
  <si>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</si>
  <si>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</si>
  <si>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</si>
  <si>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</si>
  <si>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</si>
  <si>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</si>
  <si>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</si>
  <si>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</si>
  <si>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</si>
  <si>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</si>
  <si>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</si>
  <si>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</si>
  <si>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</si>
  <si>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</si>
  <si>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</si>
  <si>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</si>
  <si>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</si>
  <si>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</si>
  <si>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2,990</t>
  </si>
  <si>
    <t>2,036</t>
  </si>
  <si>
    <t>7,498</t>
  </si>
  <si>
    <t>1,257</t>
  </si>
  <si>
    <t>346,548</t>
  </si>
  <si>
    <t>363,327</t>
  </si>
  <si>
    <t>151,819.118</t>
  </si>
  <si>
    <t>114,447.817</t>
  </si>
  <si>
    <t>77,576.386</t>
  </si>
  <si>
    <t>51,450.1</t>
  </si>
  <si>
    <t>Short Term Investments</t>
  </si>
  <si>
    <t/>
  </si>
  <si>
    <t>Accounts Receivable, Net</t>
  </si>
  <si>
    <t>33,238</t>
  </si>
  <si>
    <t>38,896</t>
  </si>
  <si>
    <t>19,368</t>
  </si>
  <si>
    <t>113,804</t>
  </si>
  <si>
    <t>129,386</t>
  </si>
  <si>
    <t>145,206</t>
  </si>
  <si>
    <t>176,316.568</t>
  </si>
  <si>
    <t>106,369.222</t>
  </si>
  <si>
    <t>288,297.666</t>
  </si>
  <si>
    <t>374,489.03</t>
  </si>
  <si>
    <t>Inventory</t>
  </si>
  <si>
    <t>Prepaid Expenses</t>
  </si>
  <si>
    <t>Other Current Assets</t>
  </si>
  <si>
    <t>197,168</t>
  </si>
  <si>
    <t>384,796</t>
  </si>
  <si>
    <t>194,179</t>
  </si>
  <si>
    <t>400,333</t>
  </si>
  <si>
    <t>10,944</t>
  </si>
  <si>
    <t>123,358</t>
  </si>
  <si>
    <t>41,376.363</t>
  </si>
  <si>
    <t>10,687.056</t>
  </si>
  <si>
    <t>21,021.547</t>
  </si>
  <si>
    <t>126,044.621</t>
  </si>
  <si>
    <t>Total Current Assets</t>
  </si>
  <si>
    <t>233,396</t>
  </si>
  <si>
    <t>425,728</t>
  </si>
  <si>
    <t>221,045</t>
  </si>
  <si>
    <t>515,394</t>
  </si>
  <si>
    <t>486,878</t>
  </si>
  <si>
    <t>631,891</t>
  </si>
  <si>
    <t>369,512.05</t>
  </si>
  <si>
    <t>231,504.095</t>
  </si>
  <si>
    <t>386,895.599</t>
  </si>
  <si>
    <t>551,983.752</t>
  </si>
  <si>
    <t>Property Plant And Equipment, Net</t>
  </si>
  <si>
    <t>2,441,354</t>
  </si>
  <si>
    <t>2,653,065</t>
  </si>
  <si>
    <t>1,186,273</t>
  </si>
  <si>
    <t>738,430</t>
  </si>
  <si>
    <t>900,031</t>
  </si>
  <si>
    <t>1,307,071</t>
  </si>
  <si>
    <t>1,618,148.187</t>
  </si>
  <si>
    <t>623,001.008</t>
  </si>
  <si>
    <t>1,635,682.2</t>
  </si>
  <si>
    <t>1,833,444.623</t>
  </si>
  <si>
    <t>Real Estate Owned</t>
  </si>
  <si>
    <t>Capitalized / Purchased Software</t>
  </si>
  <si>
    <t>Long-term Investments</t>
  </si>
  <si>
    <t>13,389</t>
  </si>
  <si>
    <t>Goodwill</t>
  </si>
  <si>
    <t>609,975</t>
  </si>
  <si>
    <t>624,390</t>
  </si>
  <si>
    <t>657,831</t>
  </si>
  <si>
    <t>651,663</t>
  </si>
  <si>
    <t>638,878</t>
  </si>
  <si>
    <t>654,799</t>
  </si>
  <si>
    <t>194,232.644</t>
  </si>
  <si>
    <t>Other Intangibles</t>
  </si>
  <si>
    <t>Other Long-term Assets</t>
  </si>
  <si>
    <t>383,685</t>
  </si>
  <si>
    <t>328,309</t>
  </si>
  <si>
    <t>516,085</t>
  </si>
  <si>
    <t>733,363</t>
  </si>
  <si>
    <t>620,045</t>
  </si>
  <si>
    <t>524,539</t>
  </si>
  <si>
    <t>386,787.409</t>
  </si>
  <si>
    <t>611,854.609</t>
  </si>
  <si>
    <t>493,943.121</t>
  </si>
  <si>
    <t>238,501</t>
  </si>
  <si>
    <t>Total Assets</t>
  </si>
  <si>
    <t>3,681,799</t>
  </si>
  <si>
    <t>4,031,492</t>
  </si>
  <si>
    <t>2,581,234</t>
  </si>
  <si>
    <t>2,638,850</t>
  </si>
  <si>
    <t>2,645,832</t>
  </si>
  <si>
    <t>3,118,300</t>
  </si>
  <si>
    <t>2,568,680.29</t>
  </si>
  <si>
    <t>1,466,359.712</t>
  </si>
  <si>
    <t>2,516,520.921</t>
  </si>
  <si>
    <t>2,623,929.375</t>
  </si>
  <si>
    <t>Accounts Payable</t>
  </si>
  <si>
    <t>115,040</t>
  </si>
  <si>
    <t>111,233</t>
  </si>
  <si>
    <t>72,697</t>
  </si>
  <si>
    <t>79,718</t>
  </si>
  <si>
    <t>117,235</t>
  </si>
  <si>
    <t>174,657</t>
  </si>
  <si>
    <t>185,820.218</t>
  </si>
  <si>
    <t>144,558.364</t>
  </si>
  <si>
    <t>329,771.721</t>
  </si>
  <si>
    <t>390,228.699</t>
  </si>
  <si>
    <t>Accrued Expenses</t>
  </si>
  <si>
    <t>262,117</t>
  </si>
  <si>
    <t>239,773</t>
  </si>
  <si>
    <t>167,253</t>
  </si>
  <si>
    <t>104,816</t>
  </si>
  <si>
    <t>96,743</t>
  </si>
  <si>
    <t>115,388</t>
  </si>
  <si>
    <t>106,046.829</t>
  </si>
  <si>
    <t>107,247.192</t>
  </si>
  <si>
    <t>134,320.906</t>
  </si>
  <si>
    <t>149,296.005</t>
  </si>
  <si>
    <t>Short-term Borrowings</t>
  </si>
  <si>
    <t>Current Portion of LT Debt</t>
  </si>
  <si>
    <t>64,261</t>
  </si>
  <si>
    <t>98,933</t>
  </si>
  <si>
    <t>29,539</t>
  </si>
  <si>
    <t>27,656</t>
  </si>
  <si>
    <t>60,001</t>
  </si>
  <si>
    <t>106,116.907</t>
  </si>
  <si>
    <t>103,829.472</t>
  </si>
  <si>
    <t>127,211.718</t>
  </si>
  <si>
    <t>109,128.37</t>
  </si>
  <si>
    <t>Current Portion of Capital Lease Obligations</t>
  </si>
  <si>
    <t>17,560.677</t>
  </si>
  <si>
    <t>13,389.676</t>
  </si>
  <si>
    <t>13,426.78</t>
  </si>
  <si>
    <t>18,500.373</t>
  </si>
  <si>
    <t>Other Current Liabilities</t>
  </si>
  <si>
    <t>39,733</t>
  </si>
  <si>
    <t>29,342</t>
  </si>
  <si>
    <t>10,296</t>
  </si>
  <si>
    <t>31,020</t>
  </si>
  <si>
    <t>31,063</t>
  </si>
  <si>
    <t>4,304</t>
  </si>
  <si>
    <t>4,956.553</t>
  </si>
  <si>
    <t>21,484.812</t>
  </si>
  <si>
    <t>181,080.696</t>
  </si>
  <si>
    <t>14,109.513</t>
  </si>
  <si>
    <t>Total Current Liabilities</t>
  </si>
  <si>
    <t>481,151</t>
  </si>
  <si>
    <t>479,281</t>
  </si>
  <si>
    <t>250,246</t>
  </si>
  <si>
    <t>245,093</t>
  </si>
  <si>
    <t>272,697</t>
  </si>
  <si>
    <t>354,350</t>
  </si>
  <si>
    <t>420,501.185</t>
  </si>
  <si>
    <t>390,509.515</t>
  </si>
  <si>
    <t>785,811.82</t>
  </si>
  <si>
    <t>681,262.96</t>
  </si>
  <si>
    <t>Long-term Debt</t>
  </si>
  <si>
    <t>976,585</t>
  </si>
  <si>
    <t>1,037,997</t>
  </si>
  <si>
    <t>1,223,682</t>
  </si>
  <si>
    <t>739,286</t>
  </si>
  <si>
    <t>644,723</t>
  </si>
  <si>
    <t>636,849</t>
  </si>
  <si>
    <t>501,196.607</t>
  </si>
  <si>
    <t>386,561.196</t>
  </si>
  <si>
    <t>760,198.765</t>
  </si>
  <si>
    <t>242,243.318</t>
  </si>
  <si>
    <t>Capital Leases</t>
  </si>
  <si>
    <t>35,569.857</t>
  </si>
  <si>
    <t>23,444.339</t>
  </si>
  <si>
    <t>23,096.64</t>
  </si>
  <si>
    <t>12,540.285</t>
  </si>
  <si>
    <t>Other Non-current Liabilities</t>
  </si>
  <si>
    <t>291,761</t>
  </si>
  <si>
    <t>291,088</t>
  </si>
  <si>
    <t>209,552</t>
  </si>
  <si>
    <t>193,966</t>
  </si>
  <si>
    <t>127,643</t>
  </si>
  <si>
    <t>126,112</t>
  </si>
  <si>
    <t>138,203.863</t>
  </si>
  <si>
    <t>130,200.376</t>
  </si>
  <si>
    <t>176,922.921</t>
  </si>
  <si>
    <t>230,202.641</t>
  </si>
  <si>
    <t>Total Liabilities</t>
  </si>
  <si>
    <t>1,749,497</t>
  </si>
  <si>
    <t>1,808,366</t>
  </si>
  <si>
    <t>1,683,480</t>
  </si>
  <si>
    <t>1,178,345</t>
  </si>
  <si>
    <t>1,045,063</t>
  </si>
  <si>
    <t>1,117,311</t>
  </si>
  <si>
    <t>1,095,471.512</t>
  </si>
  <si>
    <t>930,715.426</t>
  </si>
  <si>
    <t>1,746,030.146</t>
  </si>
  <si>
    <t>1,166,249.204</t>
  </si>
  <si>
    <t>Common Stock</t>
  </si>
  <si>
    <t>3,061,839</t>
  </si>
  <si>
    <t>3,120,002</t>
  </si>
  <si>
    <t>3,133,524</t>
  </si>
  <si>
    <t>3,365,962</t>
  </si>
  <si>
    <t>3,386,946</t>
  </si>
  <si>
    <t>3,337,608</t>
  </si>
  <si>
    <t>3,091,558.19</t>
  </si>
  <si>
    <t>3,962,098.296</t>
  </si>
  <si>
    <t>3,912,532.956</t>
  </si>
  <si>
    <t>3,841,601.6</t>
  </si>
  <si>
    <t>Additional Paid In Capital</t>
  </si>
  <si>
    <t>38,398</t>
  </si>
  <si>
    <t>46,906</t>
  </si>
  <si>
    <t>56,176</t>
  </si>
  <si>
    <t>73,783</t>
  </si>
  <si>
    <t>75,375</t>
  </si>
  <si>
    <t>46,524</t>
  </si>
  <si>
    <t>59,556.736</t>
  </si>
  <si>
    <t>62,834.644</t>
  </si>
  <si>
    <t>64,340.551</t>
  </si>
  <si>
    <t>68,316.255</t>
  </si>
  <si>
    <t>Retained Earnings</t>
  </si>
  <si>
    <t>-1,117,238</t>
  </si>
  <si>
    <t>-1,039,260</t>
  </si>
  <si>
    <t>-2,694,618</t>
  </si>
  <si>
    <t>-2,332,641</t>
  </si>
  <si>
    <t>-2,124,676</t>
  </si>
  <si>
    <t>-1,772,084</t>
  </si>
  <si>
    <t>-1,986,591.039</t>
  </si>
  <si>
    <t>-3,114,546.969</t>
  </si>
  <si>
    <t>-2,830,429.112</t>
  </si>
  <si>
    <t>-2,044,237.036</t>
  </si>
  <si>
    <t>Treasury Stock</t>
  </si>
  <si>
    <t>Other Common Equity Adj</t>
  </si>
  <si>
    <t>-50,697</t>
  </si>
  <si>
    <t>95,478</t>
  </si>
  <si>
    <t>402,672</t>
  </si>
  <si>
    <t>353,401</t>
  </si>
  <si>
    <t>263,124</t>
  </si>
  <si>
    <t>388,941</t>
  </si>
  <si>
    <t>308,684.891</t>
  </si>
  <si>
    <t>-374,741.687</t>
  </si>
  <si>
    <t>-375,953.621</t>
  </si>
  <si>
    <t>-408,000.647</t>
  </si>
  <si>
    <t>Common Equity</t>
  </si>
  <si>
    <t>1,932,302</t>
  </si>
  <si>
    <t>2,223,126</t>
  </si>
  <si>
    <t>897,754</t>
  </si>
  <si>
    <t>1,460,505</t>
  </si>
  <si>
    <t>1,600,769</t>
  </si>
  <si>
    <t>2,000,989</t>
  </si>
  <si>
    <t>1,473,208.778</t>
  </si>
  <si>
    <t>535,644.285</t>
  </si>
  <si>
    <t>770,490.774</t>
  </si>
  <si>
    <t>1,457,680.171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</si>
  <si>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</si>
  <si>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</si>
  <si>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</si>
  <si>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</si>
  <si>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</si>
  <si>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</si>
  <si>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5,277</t>
  </si>
  <si>
    <t>3,652</t>
  </si>
  <si>
    <t>Total Debt</t>
  </si>
  <si>
    <t>1,040,846</t>
  </si>
  <si>
    <t>1,136,930</t>
  </si>
  <si>
    <t>768,825</t>
  </si>
  <si>
    <t>672,379</t>
  </si>
  <si>
    <t>696,850</t>
  </si>
  <si>
    <t>660,444.049</t>
  </si>
  <si>
    <t>527,224.682</t>
  </si>
  <si>
    <t>923,933.903</t>
  </si>
  <si>
    <t>382,412.346</t>
  </si>
  <si>
    <t>Income Statement</t>
  </si>
  <si>
    <t>Revenue</t>
  </si>
  <si>
    <t>1,282,084</t>
  </si>
  <si>
    <t>1,444,672</t>
  </si>
  <si>
    <t>833,493</t>
  </si>
  <si>
    <t>685,315</t>
  </si>
  <si>
    <t>866,375</t>
  </si>
  <si>
    <t>1,205,450</t>
  </si>
  <si>
    <t>1,146,867.92</t>
  </si>
  <si>
    <t>656,978.439</t>
  </si>
  <si>
    <t>1,745,837.938</t>
  </si>
  <si>
    <t>2,960,247.847</t>
  </si>
  <si>
    <t>Revenue Growth (YoY)</t>
  </si>
  <si>
    <t>16.9%</t>
  </si>
  <si>
    <t>12.7%</t>
  </si>
  <si>
    <t>-42.3%</t>
  </si>
  <si>
    <t>-17.8%</t>
  </si>
  <si>
    <t>26.4%</t>
  </si>
  <si>
    <t>39.1%</t>
  </si>
  <si>
    <t>-26.7%</t>
  </si>
  <si>
    <t>-41.5%</t>
  </si>
  <si>
    <t>167.4%</t>
  </si>
  <si>
    <t>58.4%</t>
  </si>
  <si>
    <t>Cost of Revenues</t>
  </si>
  <si>
    <t>-383,351</t>
  </si>
  <si>
    <t>-449,779</t>
  </si>
  <si>
    <t>-455,174</t>
  </si>
  <si>
    <t>-355,064</t>
  </si>
  <si>
    <t>-308,366</t>
  </si>
  <si>
    <t>-361,724</t>
  </si>
  <si>
    <t>-426,663.038</t>
  </si>
  <si>
    <t>-376,353.843</t>
  </si>
  <si>
    <t>-532,040.881</t>
  </si>
  <si>
    <t>-704,540.068</t>
  </si>
  <si>
    <t>Gross Profit</t>
  </si>
  <si>
    <t>898,733</t>
  </si>
  <si>
    <t>994,893</t>
  </si>
  <si>
    <t>378,319</t>
  </si>
  <si>
    <t>330,251</t>
  </si>
  <si>
    <t>558,009</t>
  </si>
  <si>
    <t>843,726</t>
  </si>
  <si>
    <t>720,204.882</t>
  </si>
  <si>
    <t>280,624.596</t>
  </si>
  <si>
    <t>1,213,797.056</t>
  </si>
  <si>
    <t>2,255,707.779</t>
  </si>
  <si>
    <t>Gross Profit Margin</t>
  </si>
  <si>
    <t>70.1%</t>
  </si>
  <si>
    <t>68.9%</t>
  </si>
  <si>
    <t>45.4%</t>
  </si>
  <si>
    <t>48.2%</t>
  </si>
  <si>
    <t>64.4%</t>
  </si>
  <si>
    <t>70.0%</t>
  </si>
  <si>
    <t>62.8%</t>
  </si>
  <si>
    <t>42.7%</t>
  </si>
  <si>
    <t>69.5%</t>
  </si>
  <si>
    <t>76.2%</t>
  </si>
  <si>
    <t>R&amp;D Expenses</t>
  </si>
  <si>
    <t>Selling and Marketing Expense</t>
  </si>
  <si>
    <t>General &amp; Admin Expenses</t>
  </si>
  <si>
    <t>-110,260</t>
  </si>
  <si>
    <t>-105,041</t>
  </si>
  <si>
    <t>-103,870</t>
  </si>
  <si>
    <t>-86,319</t>
  </si>
  <si>
    <t>-74,301</t>
  </si>
  <si>
    <t>-75,783</t>
  </si>
  <si>
    <t>-71,313.071</t>
  </si>
  <si>
    <t>-54,837.485</t>
  </si>
  <si>
    <t>-71,834.156</t>
  </si>
  <si>
    <t>-94,714.218</t>
  </si>
  <si>
    <t>Other Inc / (Exp)</t>
  </si>
  <si>
    <t>-643,518</t>
  </si>
  <si>
    <t>-390,128</t>
  </si>
  <si>
    <t>-1,898,871</t>
  </si>
  <si>
    <t>-38,271</t>
  </si>
  <si>
    <t>-126,008</t>
  </si>
  <si>
    <t>-249,654</t>
  </si>
  <si>
    <t>-833,817.563</t>
  </si>
  <si>
    <t>-1,334,815.66</t>
  </si>
  <si>
    <t>-682,584.442</t>
  </si>
  <si>
    <t>-492,722.714</t>
  </si>
  <si>
    <t>Operating Expenses</t>
  </si>
  <si>
    <t>-753,778</t>
  </si>
  <si>
    <t>-495,169</t>
  </si>
  <si>
    <t>-2,002,741</t>
  </si>
  <si>
    <t>-124,590</t>
  </si>
  <si>
    <t>-200,309</t>
  </si>
  <si>
    <t>-325,437</t>
  </si>
  <si>
    <t>-905,130.633</t>
  </si>
  <si>
    <t>-1,389,653.144</t>
  </si>
  <si>
    <t>-754,418.598</t>
  </si>
  <si>
    <t>-587,436.933</t>
  </si>
  <si>
    <t>Operating Income</t>
  </si>
  <si>
    <t>144,955</t>
  </si>
  <si>
    <t>499,724</t>
  </si>
  <si>
    <t>-1,624,422</t>
  </si>
  <si>
    <t>205,661</t>
  </si>
  <si>
    <t>357,700</t>
  </si>
  <si>
    <t>518,289</t>
  </si>
  <si>
    <t>-184,925.752</t>
  </si>
  <si>
    <t>-1,109,028.548</t>
  </si>
  <si>
    <t>459,378.458</t>
  </si>
  <si>
    <t>1,668,270.846</t>
  </si>
  <si>
    <t>Net Interest Expenses</t>
  </si>
  <si>
    <t>-58,337</t>
  </si>
  <si>
    <t>-62,820</t>
  </si>
  <si>
    <t>-66,456</t>
  </si>
  <si>
    <t>-45,443</t>
  </si>
  <si>
    <t>-38,714</t>
  </si>
  <si>
    <t>-36,799</t>
  </si>
  <si>
    <t>-33,215.374</t>
  </si>
  <si>
    <t>-26,386.174</t>
  </si>
  <si>
    <t>-34,641.799</t>
  </si>
  <si>
    <t>-33,243.534</t>
  </si>
  <si>
    <t>EBT, Incl. Unusual Items</t>
  </si>
  <si>
    <t>86,618</t>
  </si>
  <si>
    <t>436,904</t>
  </si>
  <si>
    <t>-1,690,878</t>
  </si>
  <si>
    <t>160,218</t>
  </si>
  <si>
    <t>318,986</t>
  </si>
  <si>
    <t>481,490</t>
  </si>
  <si>
    <t>-218,141.126</t>
  </si>
  <si>
    <t>-1,135,414.721</t>
  </si>
  <si>
    <t>424,736.659</t>
  </si>
  <si>
    <t>1,635,027.312</t>
  </si>
  <si>
    <t>Earnings of Discontinued Ops.</t>
  </si>
  <si>
    <t>Income Tax Expense</t>
  </si>
  <si>
    <t>-38,642</t>
  </si>
  <si>
    <t>-137,828</t>
  </si>
  <si>
    <t>167,475</t>
  </si>
  <si>
    <t>237,198</t>
  </si>
  <si>
    <t>-81,988</t>
  </si>
  <si>
    <t>-103,211</t>
  </si>
  <si>
    <t>-47,270.23</t>
  </si>
  <si>
    <t>253,181.042</t>
  </si>
  <si>
    <t>-128,278.981</t>
  </si>
  <si>
    <t>-397,108.119</t>
  </si>
  <si>
    <t>Net Income to Company</t>
  </si>
  <si>
    <t>47,976</t>
  </si>
  <si>
    <t>299,076</t>
  </si>
  <si>
    <t>-1,523,403</t>
  </si>
  <si>
    <t>397,416</t>
  </si>
  <si>
    <t>236,998</t>
  </si>
  <si>
    <t>378,279</t>
  </si>
  <si>
    <t>-265,411.356</t>
  </si>
  <si>
    <t>-882,233.679</t>
  </si>
  <si>
    <t>296,457.678</t>
  </si>
  <si>
    <t>1,237,919.193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</si>
  <si>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</si>
  <si>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</si>
  <si>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</si>
  <si>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</si>
  <si>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</si>
  <si>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</si>
  <si>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</si>
  <si>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200,567</t>
  </si>
  <si>
    <t>204,510</t>
  </si>
  <si>
    <t>206,205</t>
  </si>
  <si>
    <t>226,530</t>
  </si>
  <si>
    <t>241,929</t>
  </si>
  <si>
    <t>244,076</t>
  </si>
  <si>
    <t>231,334</t>
  </si>
  <si>
    <t>222,503</t>
  </si>
  <si>
    <t>251,909</t>
  </si>
  <si>
    <t>233,946</t>
  </si>
  <si>
    <t>Weighted Average Diluted Shares Out.</t>
  </si>
  <si>
    <t>201,404</t>
  </si>
  <si>
    <t>207,424</t>
  </si>
  <si>
    <t>231,293</t>
  </si>
  <si>
    <t>247,874</t>
  </si>
  <si>
    <t>247,261</t>
  </si>
  <si>
    <t>259,851</t>
  </si>
  <si>
    <t>242,673</t>
  </si>
  <si>
    <t>EBITDA</t>
  </si>
  <si>
    <t>746,603</t>
  </si>
  <si>
    <t>1,124,225</t>
  </si>
  <si>
    <t>417,173</t>
  </si>
  <si>
    <t>214,535</t>
  </si>
  <si>
    <t>498,018</t>
  </si>
  <si>
    <t>856,175</t>
  </si>
  <si>
    <t>586,655.185</t>
  </si>
  <si>
    <t>322,162.747</t>
  </si>
  <si>
    <t>794,935.404</t>
  </si>
  <si>
    <t>1,893,336.601</t>
  </si>
  <si>
    <t>EBIT</t>
  </si>
  <si>
    <t>153,400</t>
  </si>
  <si>
    <t>556,583</t>
  </si>
  <si>
    <t>-91,006</t>
  </si>
  <si>
    <t>-114,429</t>
  </si>
  <si>
    <t>247,244</t>
  </si>
  <si>
    <t>551,901</t>
  </si>
  <si>
    <t>237,301.644</t>
  </si>
  <si>
    <t>44,625.042</t>
  </si>
  <si>
    <t>451,822.892</t>
  </si>
  <si>
    <t>1,474,469.151</t>
  </si>
  <si>
    <t>Revenue (Reported)</t>
  </si>
  <si>
    <t>1,310,602</t>
  </si>
  <si>
    <t>1,760,567</t>
  </si>
  <si>
    <t>1,027,116</t>
  </si>
  <si>
    <t>693,335</t>
  </si>
  <si>
    <t>935,003</t>
  </si>
  <si>
    <t>1,380,968</t>
  </si>
  <si>
    <t>1,165,997.274</t>
  </si>
  <si>
    <t>800,964.214</t>
  </si>
  <si>
    <t>1,527,733.068</t>
  </si>
  <si>
    <t>2,918,693.768</t>
  </si>
  <si>
    <t>Operating Income (Reported)</t>
  </si>
  <si>
    <t>Operating Income (Adjusted)</t>
  </si>
  <si>
    <t>Cash Flow Statement</t>
  </si>
  <si>
    <t>Depreciation &amp; Amortization (CF)</t>
  </si>
  <si>
    <t>593,203</t>
  </si>
  <si>
    <t>567,642</t>
  </si>
  <si>
    <t>508,179</t>
  </si>
  <si>
    <t>328,964</t>
  </si>
  <si>
    <t>250,774</t>
  </si>
  <si>
    <t>304,274</t>
  </si>
  <si>
    <t>349,353.541</t>
  </si>
  <si>
    <t>277,537.706</t>
  </si>
  <si>
    <t>343,112.512</t>
  </si>
  <si>
    <t>418,867.45</t>
  </si>
  <si>
    <t>Amortization of Deferred Charges (CF)</t>
  </si>
  <si>
    <t>1,382.131</t>
  </si>
  <si>
    <t>1,998.43</t>
  </si>
  <si>
    <t>Stock-Based Comp</t>
  </si>
  <si>
    <t>32,475</t>
  </si>
  <si>
    <t>12,266</t>
  </si>
  <si>
    <t>20,461</t>
  </si>
  <si>
    <t>30,128</t>
  </si>
  <si>
    <t>23,573</t>
  </si>
  <si>
    <t>25,973</t>
  </si>
  <si>
    <t>22,801.484</t>
  </si>
  <si>
    <t>12,406.095</t>
  </si>
  <si>
    <t>23,765.577</t>
  </si>
  <si>
    <t>37,341.941</t>
  </si>
  <si>
    <t>Change In Accounts Receivable</t>
  </si>
  <si>
    <t>-6,935</t>
  </si>
  <si>
    <t>-8,392</t>
  </si>
  <si>
    <t>37,064</t>
  </si>
  <si>
    <t>16,982</t>
  </si>
  <si>
    <t>-66,860</t>
  </si>
  <si>
    <t>-45,385</t>
  </si>
  <si>
    <t>107,754.888</t>
  </si>
  <si>
    <t>-182,614.571</t>
  </si>
  <si>
    <t>-62,061.006</t>
  </si>
  <si>
    <t>Change In Inventories</t>
  </si>
  <si>
    <t>Change in Other Net Operating Assets</t>
  </si>
  <si>
    <t>-1,156</t>
  </si>
  <si>
    <t>-6,777</t>
  </si>
  <si>
    <t>-2,634</t>
  </si>
  <si>
    <t>2,154</t>
  </si>
  <si>
    <t>-3,026</t>
  </si>
  <si>
    <t>4,125.303</t>
  </si>
  <si>
    <t>-4,240.976</t>
  </si>
  <si>
    <t>-9,588.931</t>
  </si>
  <si>
    <t>-3,306.346</t>
  </si>
  <si>
    <t>Other Operating Activities</t>
  </si>
  <si>
    <t>100,122</t>
  </si>
  <si>
    <t>-76,618</t>
  </si>
  <si>
    <t>1,425,669</t>
  </si>
  <si>
    <t>-463,354</t>
  </si>
  <si>
    <t>31,794</t>
  </si>
  <si>
    <t>78,669</t>
  </si>
  <si>
    <t>564,375.694</t>
  </si>
  <si>
    <t>916,161.486</t>
  </si>
  <si>
    <t>292,322.665</t>
  </si>
  <si>
    <t>-42,059.103</t>
  </si>
  <si>
    <t>Cash from Operations</t>
  </si>
  <si>
    <t>766,478</t>
  </si>
  <si>
    <t>787,197</t>
  </si>
  <si>
    <t>465,336</t>
  </si>
  <si>
    <t>312,290</t>
  </si>
  <si>
    <t>476,125</t>
  </si>
  <si>
    <t>738,784</t>
  </si>
  <si>
    <t>674,913.55</t>
  </si>
  <si>
    <t>427,385.519</t>
  </si>
  <si>
    <t>764,837.061</t>
  </si>
  <si>
    <t>1,588,700.559</t>
  </si>
  <si>
    <t>Capital Expenditures</t>
  </si>
  <si>
    <t>-932,742</t>
  </si>
  <si>
    <t>-836,459</t>
  </si>
  <si>
    <t>-555,013</t>
  </si>
  <si>
    <t>-386,209</t>
  </si>
  <si>
    <t>-472,428</t>
  </si>
  <si>
    <t>-623,038</t>
  </si>
  <si>
    <t>-614,094.876</t>
  </si>
  <si>
    <t>-326,351.554</t>
  </si>
  <si>
    <t>-355,303.846</t>
  </si>
  <si>
    <t>-612,510.733</t>
  </si>
  <si>
    <t>Cash Acquisitions</t>
  </si>
  <si>
    <t>-917,195.222</t>
  </si>
  <si>
    <t>Other Investing Activities</t>
  </si>
  <si>
    <t>428,221</t>
  </si>
  <si>
    <t>199,427</t>
  </si>
  <si>
    <t>286,614</t>
  </si>
  <si>
    <t>670,364</t>
  </si>
  <si>
    <t>56,196</t>
  </si>
  <si>
    <t>9,362.113</t>
  </si>
  <si>
    <t>5,669.904</t>
  </si>
  <si>
    <t>142,621.281</t>
  </si>
  <si>
    <t>220,309.328</t>
  </si>
  <si>
    <t>Cash from Investing</t>
  </si>
  <si>
    <t>-504,521</t>
  </si>
  <si>
    <t>-637,032</t>
  </si>
  <si>
    <t>-268,399</t>
  </si>
  <si>
    <t>284,155</t>
  </si>
  <si>
    <t>-416,232</t>
  </si>
  <si>
    <t>-604,732.763</t>
  </si>
  <si>
    <t>-320,681.65</t>
  </si>
  <si>
    <t>-1,129,877.787</t>
  </si>
  <si>
    <t>-392,201.404</t>
  </si>
  <si>
    <t>Dividends Paid (Ex Special Dividends)</t>
  </si>
  <si>
    <t>-170,653</t>
  </si>
  <si>
    <t>-199,263</t>
  </si>
  <si>
    <t>-144,275</t>
  </si>
  <si>
    <t>-39,230</t>
  </si>
  <si>
    <t>-29,017</t>
  </si>
  <si>
    <t>-29,282</t>
  </si>
  <si>
    <t>-27,272.185</t>
  </si>
  <si>
    <t>-25,317.341</t>
  </si>
  <si>
    <t>-40,824.087</t>
  </si>
  <si>
    <t>-56,320.258</t>
  </si>
  <si>
    <t>Special Dividend Paid</t>
  </si>
  <si>
    <t>Long-Term Debt Issued</t>
  </si>
  <si>
    <t>167,497</t>
  </si>
  <si>
    <t>6,626</t>
  </si>
  <si>
    <t>505,812</t>
  </si>
  <si>
    <t>Long-Term Debt Repaid</t>
  </si>
  <si>
    <t>-92,370</t>
  </si>
  <si>
    <t>-136,918</t>
  </si>
  <si>
    <t>-103,198</t>
  </si>
  <si>
    <t>-391,399</t>
  </si>
  <si>
    <t>-52,356</t>
  </si>
  <si>
    <t>-29,044</t>
  </si>
  <si>
    <t>-57,710.09</t>
  </si>
  <si>
    <t>-103,829.472</t>
  </si>
  <si>
    <t>-103,185.648</t>
  </si>
  <si>
    <t>-597,430.438</t>
  </si>
  <si>
    <t>Repurchase of Common Stock</t>
  </si>
  <si>
    <t>-79,027</t>
  </si>
  <si>
    <t>-179,178.635</t>
  </si>
  <si>
    <t>-9,382.825</t>
  </si>
  <si>
    <t>-160,257.68</t>
  </si>
  <si>
    <t>-574,470.153</t>
  </si>
  <si>
    <t>Other Financing Activities</t>
  </si>
  <si>
    <t>-2,621</t>
  </si>
  <si>
    <t>14,589</t>
  </si>
  <si>
    <t>46,434</t>
  </si>
  <si>
    <t>220,410</t>
  </si>
  <si>
    <t>9,138</t>
  </si>
  <si>
    <t>118,509.223</t>
  </si>
  <si>
    <t>-1,360.72</t>
  </si>
  <si>
    <t>Cash from Financing</t>
  </si>
  <si>
    <t>-265,644</t>
  </si>
  <si>
    <t>-154,095</t>
  </si>
  <si>
    <t>-194,413</t>
  </si>
  <si>
    <t>-210,219</t>
  </si>
  <si>
    <t>-81,373</t>
  </si>
  <si>
    <t>-128,215</t>
  </si>
  <si>
    <t>-264,160.91</t>
  </si>
  <si>
    <t>-138,529.638</t>
  </si>
  <si>
    <t>320,053.808</t>
  </si>
  <si>
    <t>-1,229,581.569</t>
  </si>
  <si>
    <t>Beginning Cash (CF)</t>
  </si>
  <si>
    <t>5,200</t>
  </si>
  <si>
    <t>393,305</t>
  </si>
  <si>
    <t>151,589.618</t>
  </si>
  <si>
    <t>Foreign Exchange Rate Adjustments</t>
  </si>
  <si>
    <t>1,477</t>
  </si>
  <si>
    <t>2,976</t>
  </si>
  <si>
    <t>2,938</t>
  </si>
  <si>
    <t>-25,277</t>
  </si>
  <si>
    <t>29,248</t>
  </si>
  <si>
    <t>-2,272.542</t>
  </si>
  <si>
    <t>8,825.155</t>
  </si>
  <si>
    <t>1,470.39</t>
  </si>
  <si>
    <t>Additions / Reductions</t>
  </si>
  <si>
    <t>-3,687</t>
  </si>
  <si>
    <t>-3,930</t>
  </si>
  <si>
    <t>2,524</t>
  </si>
  <si>
    <t>386,226</t>
  </si>
  <si>
    <t>-21,480</t>
  </si>
  <si>
    <t>-12,469</t>
  </si>
  <si>
    <t>-211,354.327</t>
  </si>
  <si>
    <t>-34,869.259</t>
  </si>
  <si>
    <t>-45,696.585</t>
  </si>
  <si>
    <t>-27,596.676</t>
  </si>
  <si>
    <t>Ending Cash (CF)</t>
  </si>
  <si>
    <t>Levered Free Cash Flow</t>
  </si>
  <si>
    <t>-166,264</t>
  </si>
  <si>
    <t>-49,262</t>
  </si>
  <si>
    <t>-89,677</t>
  </si>
  <si>
    <t>-73,919</t>
  </si>
  <si>
    <t>3,697</t>
  </si>
  <si>
    <t>115,746</t>
  </si>
  <si>
    <t>60,818.675</t>
  </si>
  <si>
    <t>101,033.965</t>
  </si>
  <si>
    <t>409,533.215</t>
  </si>
  <si>
    <t>976,189.826</t>
  </si>
  <si>
    <t>Cash Interest Paid</t>
  </si>
  <si>
    <t>55,957</t>
  </si>
  <si>
    <t>58,416</t>
  </si>
  <si>
    <t>65,498</t>
  </si>
  <si>
    <t>48,545</t>
  </si>
  <si>
    <t>38,149</t>
  </si>
  <si>
    <t>36,161</t>
  </si>
  <si>
    <t>33,133.569</t>
  </si>
  <si>
    <t>27,072.008</t>
  </si>
  <si>
    <t>32,634.99</t>
  </si>
  <si>
    <t>33,035.026</t>
  </si>
  <si>
    <t>Valuation Ratios</t>
  </si>
  <si>
    <t>Price Close (Split Adjusted)</t>
  </si>
  <si>
    <t>Market Cap</t>
  </si>
  <si>
    <t>3,901,349.516</t>
  </si>
  <si>
    <t>2,298,806.706</t>
  </si>
  <si>
    <t>980,856</t>
  </si>
  <si>
    <t>3,063,752.502</t>
  </si>
  <si>
    <t>2,980,607.3</t>
  </si>
  <si>
    <t>2,588,311.922</t>
  </si>
  <si>
    <t>2,051,129.234</t>
  </si>
  <si>
    <t>885,739.448</t>
  </si>
  <si>
    <t>3,398,707.171</t>
  </si>
  <si>
    <t>5,359,257.106</t>
  </si>
  <si>
    <t>Total Enterprise Value (TEV)</t>
  </si>
  <si>
    <t>4,867,420.516</t>
  </si>
  <si>
    <t>3,389,916.706</t>
  </si>
  <si>
    <t>2,207,408</t>
  </si>
  <si>
    <t>3,717,823.502</t>
  </si>
  <si>
    <t>3,298,880.3</t>
  </si>
  <si>
    <t>2,901,902.922</t>
  </si>
  <si>
    <t>2,630,250.234</t>
  </si>
  <si>
    <t>1,354,904.448</t>
  </si>
  <si>
    <t>4,485,151.171</t>
  </si>
  <si>
    <t>5,927,685.865</t>
  </si>
  <si>
    <t>Enterprise Value (EV)</t>
  </si>
  <si>
    <t>4,425,371.298</t>
  </si>
  <si>
    <t>EV/EBITDA</t>
  </si>
  <si>
    <t>6.1x</t>
  </si>
  <si>
    <t>3.5x</t>
  </si>
  <si>
    <t>3.0x</t>
  </si>
  <si>
    <t>15.1x</t>
  </si>
  <si>
    <t>7.4x</t>
  </si>
  <si>
    <t>5.2x</t>
  </si>
  <si>
    <t>3.3x</t>
  </si>
  <si>
    <t>10.8x</t>
  </si>
  <si>
    <t>2.3x</t>
  </si>
  <si>
    <t>EV / EBIT</t>
  </si>
  <si>
    <t>14.4x</t>
  </si>
  <si>
    <t>8.9x</t>
  </si>
  <si>
    <t>11.7x</t>
  </si>
  <si>
    <t>-27.5x</t>
  </si>
  <si>
    <t>16.9x</t>
  </si>
  <si>
    <t>11.3x</t>
  </si>
  <si>
    <t>4.8x</t>
  </si>
  <si>
    <t>16.0x</t>
  </si>
  <si>
    <t>33.8x</t>
  </si>
  <si>
    <t>EV / LTM EBITDA - CAPEX</t>
  </si>
  <si>
    <t>-92.4x</t>
  </si>
  <si>
    <t>-28.1x</t>
  </si>
  <si>
    <t>18.5x</t>
  </si>
  <si>
    <t>-196.8x</t>
  </si>
  <si>
    <t>-26.0x</t>
  </si>
  <si>
    <t>-34.9x</t>
  </si>
  <si>
    <t>12.0x</t>
  </si>
  <si>
    <t>40.9x</t>
  </si>
  <si>
    <t>35.0x</t>
  </si>
  <si>
    <t>EV / Free Cash Flow</t>
  </si>
  <si>
    <t>-69.9x</t>
  </si>
  <si>
    <t>-12.4x</t>
  </si>
  <si>
    <t>-102.0x</t>
  </si>
  <si>
    <t>98.2x</t>
  </si>
  <si>
    <t>-20.7x</t>
  </si>
  <si>
    <t>-66.5x</t>
  </si>
  <si>
    <t>-26.4x</t>
  </si>
  <si>
    <t>13.3x</t>
  </si>
  <si>
    <t>EV / Invested Capital</t>
  </si>
  <si>
    <t>1.2x</t>
  </si>
  <si>
    <t>1.0x</t>
  </si>
  <si>
    <t>0.8x</t>
  </si>
  <si>
    <t>2.7x</t>
  </si>
  <si>
    <t>1.5x</t>
  </si>
  <si>
    <t>1.1x</t>
  </si>
  <si>
    <t>2.5x</t>
  </si>
  <si>
    <t>2.4x</t>
  </si>
  <si>
    <t>EV / Revenue</t>
  </si>
  <si>
    <t>3.7x</t>
  </si>
  <si>
    <t>2.2x</t>
  </si>
  <si>
    <t>5.4x</t>
  </si>
  <si>
    <t>4.0x</t>
  </si>
  <si>
    <t>1.8x</t>
  </si>
  <si>
    <t>3.4x</t>
  </si>
  <si>
    <t>P/E Ratio</t>
  </si>
  <si>
    <t>-14.8x</t>
  </si>
  <si>
    <t>12.5x</t>
  </si>
  <si>
    <t>-1.3x</t>
  </si>
  <si>
    <t>-2.8x</t>
  </si>
  <si>
    <t>2.8x</t>
  </si>
  <si>
    <t>17.0x</t>
  </si>
  <si>
    <t>5.0x</t>
  </si>
  <si>
    <t>-0.8x</t>
  </si>
  <si>
    <t>-40.1x</t>
  </si>
  <si>
    <t>Price/Book</t>
  </si>
  <si>
    <t>0.6x</t>
  </si>
  <si>
    <t>1.9x</t>
  </si>
  <si>
    <t>1.4x</t>
  </si>
  <si>
    <t>4.9x</t>
  </si>
  <si>
    <t>Price / Operating Cash Flow</t>
  </si>
  <si>
    <t>2.9x</t>
  </si>
  <si>
    <t>1.6x</t>
  </si>
  <si>
    <t>9.5x</t>
  </si>
  <si>
    <t>7.1x</t>
  </si>
  <si>
    <t>3.8x</t>
  </si>
  <si>
    <t>1.7x</t>
  </si>
  <si>
    <t>2.6x</t>
  </si>
  <si>
    <t>Price / LTM Sales</t>
  </si>
  <si>
    <t>4.5x</t>
  </si>
  <si>
    <t>3.6x</t>
  </si>
  <si>
    <t>2.1x</t>
  </si>
  <si>
    <t>Altman Z-Score</t>
  </si>
  <si>
    <t>Piotroski Score</t>
  </si>
  <si>
    <t>Dividend Per Share</t>
  </si>
  <si>
    <t>Dividend Yield</t>
  </si>
  <si>
    <t>4.2%</t>
  </si>
  <si>
    <t>11.8%</t>
  </si>
  <si>
    <t>8.6%</t>
  </si>
  <si>
    <t>1.0%</t>
  </si>
  <si>
    <t>1.1%</t>
  </si>
  <si>
    <t>1.2%</t>
  </si>
  <si>
    <t>1.4%</t>
  </si>
  <si>
    <t>3.1%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</si>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</sst>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3D2BC51-ED28-1DA4-027C-48A25CED13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</row>
    <row r="16" spans="3:13" ht="12.75" x14ac:dyDescent="0.2">
      <c r="C16" s="3" t="s">
        <v>50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51</v>
      </c>
      <c r="D17" s="3" t="s">
        <v>52</v>
      </c>
      <c r="E17" s="3" t="s">
        <v>53</v>
      </c>
      <c r="F17" s="3" t="s">
        <v>54</v>
      </c>
      <c r="G17" s="3" t="s">
        <v>55</v>
      </c>
      <c r="H17" s="3" t="s">
        <v>56</v>
      </c>
      <c r="I17" s="3" t="s">
        <v>57</v>
      </c>
      <c r="J17" s="3" t="s">
        <v>58</v>
      </c>
      <c r="K17" s="3" t="s">
        <v>59</v>
      </c>
      <c r="L17" s="3" t="s">
        <v>60</v>
      </c>
      <c r="M17" s="3" t="s">
        <v>61</v>
      </c>
    </row>
    <row r="18" spans="3:13" ht="12.75" x14ac:dyDescent="0.2">
      <c r="C18" s="3" t="s">
        <v>62</v>
      </c>
      <c r="D18" s="3" t="s">
        <v>63</v>
      </c>
      <c r="E18" s="3" t="s">
        <v>64</v>
      </c>
      <c r="F18" s="3" t="s">
        <v>65</v>
      </c>
      <c r="G18" s="3" t="s">
        <v>66</v>
      </c>
      <c r="H18" s="3" t="s">
        <v>67</v>
      </c>
      <c r="I18" s="3" t="s">
        <v>68</v>
      </c>
      <c r="J18" s="3" t="s">
        <v>69</v>
      </c>
      <c r="K18" s="3" t="s">
        <v>70</v>
      </c>
      <c r="L18" s="3" t="s">
        <v>71</v>
      </c>
      <c r="M18" s="3" t="s">
        <v>72</v>
      </c>
    </row>
    <row r="19" spans="3:13" ht="12.75" x14ac:dyDescent="0.2"/>
    <row r="20" spans="3:13" ht="12.75" x14ac:dyDescent="0.2">
      <c r="C20" s="3" t="s">
        <v>73</v>
      </c>
      <c r="D20" s="3" t="s">
        <v>74</v>
      </c>
      <c r="E20" s="3" t="s">
        <v>75</v>
      </c>
      <c r="F20" s="3" t="s">
        <v>76</v>
      </c>
      <c r="G20" s="3" t="s">
        <v>77</v>
      </c>
      <c r="H20" s="3" t="s">
        <v>78</v>
      </c>
      <c r="I20" s="3" t="s">
        <v>79</v>
      </c>
      <c r="J20" s="3" t="s">
        <v>80</v>
      </c>
      <c r="K20" s="3" t="s">
        <v>81</v>
      </c>
      <c r="L20" s="3" t="s">
        <v>82</v>
      </c>
      <c r="M20" s="3" t="s">
        <v>83</v>
      </c>
    </row>
    <row r="21" spans="3:13" ht="12.75" x14ac:dyDescent="0.2">
      <c r="C21" s="3" t="s">
        <v>84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85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86</v>
      </c>
      <c r="D23" s="3" t="s">
        <v>87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88</v>
      </c>
      <c r="D24" s="3" t="s">
        <v>89</v>
      </c>
      <c r="E24" s="3" t="s">
        <v>90</v>
      </c>
      <c r="F24" s="3" t="s">
        <v>91</v>
      </c>
      <c r="G24" s="3" t="s">
        <v>92</v>
      </c>
      <c r="H24" s="3" t="s">
        <v>93</v>
      </c>
      <c r="I24" s="3" t="s">
        <v>94</v>
      </c>
      <c r="J24" s="3" t="s">
        <v>95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96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97</v>
      </c>
      <c r="D26" s="3" t="s">
        <v>98</v>
      </c>
      <c r="E26" s="3" t="s">
        <v>99</v>
      </c>
      <c r="F26" s="3" t="s">
        <v>100</v>
      </c>
      <c r="G26" s="3" t="s">
        <v>101</v>
      </c>
      <c r="H26" s="3" t="s">
        <v>102</v>
      </c>
      <c r="I26" s="3" t="s">
        <v>103</v>
      </c>
      <c r="J26" s="3" t="s">
        <v>104</v>
      </c>
      <c r="K26" s="3" t="s">
        <v>105</v>
      </c>
      <c r="L26" s="3" t="s">
        <v>106</v>
      </c>
      <c r="M26" s="3" t="s">
        <v>107</v>
      </c>
    </row>
    <row r="27" spans="3:13" ht="12.75" x14ac:dyDescent="0.2">
      <c r="C27" s="3" t="s">
        <v>108</v>
      </c>
      <c r="D27" s="3" t="s">
        <v>109</v>
      </c>
      <c r="E27" s="3" t="s">
        <v>110</v>
      </c>
      <c r="F27" s="3" t="s">
        <v>111</v>
      </c>
      <c r="G27" s="3" t="s">
        <v>112</v>
      </c>
      <c r="H27" s="3" t="s">
        <v>113</v>
      </c>
      <c r="I27" s="3" t="s">
        <v>114</v>
      </c>
      <c r="J27" s="3" t="s">
        <v>115</v>
      </c>
      <c r="K27" s="3" t="s">
        <v>116</v>
      </c>
      <c r="L27" s="3" t="s">
        <v>117</v>
      </c>
      <c r="M27" s="3" t="s">
        <v>118</v>
      </c>
    </row>
    <row r="28" spans="3:13" ht="12.75" x14ac:dyDescent="0.2"/>
    <row r="29" spans="3:13" ht="12.75" x14ac:dyDescent="0.2">
      <c r="C29" s="3" t="s">
        <v>119</v>
      </c>
      <c r="D29" s="3" t="s">
        <v>120</v>
      </c>
      <c r="E29" s="3" t="s">
        <v>121</v>
      </c>
      <c r="F29" s="3" t="s">
        <v>122</v>
      </c>
      <c r="G29" s="3" t="s">
        <v>123</v>
      </c>
      <c r="H29" s="3" t="s">
        <v>124</v>
      </c>
      <c r="I29" s="3" t="s">
        <v>125</v>
      </c>
      <c r="J29" s="3" t="s">
        <v>126</v>
      </c>
      <c r="K29" s="3" t="s">
        <v>127</v>
      </c>
      <c r="L29" s="3" t="s">
        <v>128</v>
      </c>
      <c r="M29" s="3" t="s">
        <v>129</v>
      </c>
    </row>
    <row r="30" spans="3:13" ht="12.75" x14ac:dyDescent="0.2">
      <c r="C30" s="3" t="s">
        <v>130</v>
      </c>
      <c r="D30" s="3" t="s">
        <v>131</v>
      </c>
      <c r="E30" s="3" t="s">
        <v>132</v>
      </c>
      <c r="F30" s="3" t="s">
        <v>133</v>
      </c>
      <c r="G30" s="3" t="s">
        <v>134</v>
      </c>
      <c r="H30" s="3" t="s">
        <v>135</v>
      </c>
      <c r="I30" s="3" t="s">
        <v>136</v>
      </c>
      <c r="J30" s="3" t="s">
        <v>137</v>
      </c>
      <c r="K30" s="3" t="s">
        <v>138</v>
      </c>
      <c r="L30" s="3" t="s">
        <v>139</v>
      </c>
      <c r="M30" s="3" t="s">
        <v>140</v>
      </c>
    </row>
    <row r="31" spans="3:13" ht="12.75" x14ac:dyDescent="0.2">
      <c r="C31" s="3" t="s">
        <v>141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142</v>
      </c>
      <c r="D32" s="3" t="s">
        <v>143</v>
      </c>
      <c r="E32" s="3" t="s">
        <v>144</v>
      </c>
      <c r="F32" s="3" t="s">
        <v>37</v>
      </c>
      <c r="G32" s="3" t="s">
        <v>145</v>
      </c>
      <c r="H32" s="3" t="s">
        <v>146</v>
      </c>
      <c r="I32" s="3" t="s">
        <v>147</v>
      </c>
      <c r="J32" s="3" t="s">
        <v>148</v>
      </c>
      <c r="K32" s="3" t="s">
        <v>149</v>
      </c>
      <c r="L32" s="3" t="s">
        <v>150</v>
      </c>
      <c r="M32" s="3" t="s">
        <v>151</v>
      </c>
    </row>
    <row r="33" spans="3:13" ht="12.75" x14ac:dyDescent="0.2">
      <c r="C33" s="3" t="s">
        <v>152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153</v>
      </c>
      <c r="K33" s="3" t="s">
        <v>154</v>
      </c>
      <c r="L33" s="3" t="s">
        <v>155</v>
      </c>
      <c r="M33" s="3" t="s">
        <v>156</v>
      </c>
    </row>
    <row r="34" spans="3:13" ht="12.75" x14ac:dyDescent="0.2">
      <c r="C34" s="3" t="s">
        <v>157</v>
      </c>
      <c r="D34" s="3" t="s">
        <v>158</v>
      </c>
      <c r="E34" s="3" t="s">
        <v>159</v>
      </c>
      <c r="F34" s="3" t="s">
        <v>160</v>
      </c>
      <c r="G34" s="3" t="s">
        <v>161</v>
      </c>
      <c r="H34" s="3" t="s">
        <v>162</v>
      </c>
      <c r="I34" s="3" t="s">
        <v>163</v>
      </c>
      <c r="J34" s="3" t="s">
        <v>164</v>
      </c>
      <c r="K34" s="3" t="s">
        <v>165</v>
      </c>
      <c r="L34" s="3" t="s">
        <v>166</v>
      </c>
      <c r="M34" s="3" t="s">
        <v>167</v>
      </c>
    </row>
    <row r="35" spans="3:13" ht="12.75" x14ac:dyDescent="0.2">
      <c r="C35" s="3" t="s">
        <v>168</v>
      </c>
      <c r="D35" s="3" t="s">
        <v>169</v>
      </c>
      <c r="E35" s="3" t="s">
        <v>170</v>
      </c>
      <c r="F35" s="3" t="s">
        <v>171</v>
      </c>
      <c r="G35" s="3" t="s">
        <v>172</v>
      </c>
      <c r="H35" s="3" t="s">
        <v>173</v>
      </c>
      <c r="I35" s="3" t="s">
        <v>174</v>
      </c>
      <c r="J35" s="3" t="s">
        <v>175</v>
      </c>
      <c r="K35" s="3" t="s">
        <v>176</v>
      </c>
      <c r="L35" s="3" t="s">
        <v>177</v>
      </c>
      <c r="M35" s="3" t="s">
        <v>178</v>
      </c>
    </row>
    <row r="36" spans="3:13" ht="12.75" x14ac:dyDescent="0.2"/>
    <row r="37" spans="3:13" ht="12.75" x14ac:dyDescent="0.2">
      <c r="C37" s="3" t="s">
        <v>179</v>
      </c>
      <c r="D37" s="3" t="s">
        <v>180</v>
      </c>
      <c r="E37" s="3" t="s">
        <v>181</v>
      </c>
      <c r="F37" s="3" t="s">
        <v>182</v>
      </c>
      <c r="G37" s="3" t="s">
        <v>183</v>
      </c>
      <c r="H37" s="3" t="s">
        <v>184</v>
      </c>
      <c r="I37" s="3" t="s">
        <v>185</v>
      </c>
      <c r="J37" s="3" t="s">
        <v>186</v>
      </c>
      <c r="K37" s="3" t="s">
        <v>187</v>
      </c>
      <c r="L37" s="3" t="s">
        <v>188</v>
      </c>
      <c r="M37" s="3" t="s">
        <v>189</v>
      </c>
    </row>
    <row r="38" spans="3:13" ht="12.75" x14ac:dyDescent="0.2">
      <c r="C38" s="3" t="s">
        <v>190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191</v>
      </c>
      <c r="K38" s="3" t="s">
        <v>192</v>
      </c>
      <c r="L38" s="3" t="s">
        <v>193</v>
      </c>
      <c r="M38" s="3" t="s">
        <v>194</v>
      </c>
    </row>
    <row r="39" spans="3:13" ht="12.75" x14ac:dyDescent="0.2">
      <c r="C39" s="3" t="s">
        <v>195</v>
      </c>
      <c r="D39" s="3" t="s">
        <v>196</v>
      </c>
      <c r="E39" s="3" t="s">
        <v>197</v>
      </c>
      <c r="F39" s="3" t="s">
        <v>198</v>
      </c>
      <c r="G39" s="3" t="s">
        <v>199</v>
      </c>
      <c r="H39" s="3" t="s">
        <v>200</v>
      </c>
      <c r="I39" s="3" t="s">
        <v>201</v>
      </c>
      <c r="J39" s="3" t="s">
        <v>202</v>
      </c>
      <c r="K39" s="3" t="s">
        <v>203</v>
      </c>
      <c r="L39" s="3" t="s">
        <v>204</v>
      </c>
      <c r="M39" s="3" t="s">
        <v>205</v>
      </c>
    </row>
    <row r="40" spans="3:13" ht="12.75" x14ac:dyDescent="0.2">
      <c r="C40" s="3" t="s">
        <v>206</v>
      </c>
      <c r="D40" s="3" t="s">
        <v>207</v>
      </c>
      <c r="E40" s="3" t="s">
        <v>208</v>
      </c>
      <c r="F40" s="3" t="s">
        <v>209</v>
      </c>
      <c r="G40" s="3" t="s">
        <v>210</v>
      </c>
      <c r="H40" s="3" t="s">
        <v>211</v>
      </c>
      <c r="I40" s="3" t="s">
        <v>212</v>
      </c>
      <c r="J40" s="3" t="s">
        <v>213</v>
      </c>
      <c r="K40" s="3" t="s">
        <v>214</v>
      </c>
      <c r="L40" s="3" t="s">
        <v>215</v>
      </c>
      <c r="M40" s="3" t="s">
        <v>216</v>
      </c>
    </row>
    <row r="41" spans="3:13" ht="12.75" x14ac:dyDescent="0.2"/>
    <row r="42" spans="3:13" ht="12.75" x14ac:dyDescent="0.2">
      <c r="C42" s="3" t="s">
        <v>217</v>
      </c>
      <c r="D42" s="3" t="s">
        <v>218</v>
      </c>
      <c r="E42" s="3" t="s">
        <v>219</v>
      </c>
      <c r="F42" s="3" t="s">
        <v>220</v>
      </c>
      <c r="G42" s="3" t="s">
        <v>221</v>
      </c>
      <c r="H42" s="3" t="s">
        <v>222</v>
      </c>
      <c r="I42" s="3" t="s">
        <v>223</v>
      </c>
      <c r="J42" s="3" t="s">
        <v>224</v>
      </c>
      <c r="K42" s="3" t="s">
        <v>225</v>
      </c>
      <c r="L42" s="3" t="s">
        <v>226</v>
      </c>
      <c r="M42" s="3" t="s">
        <v>227</v>
      </c>
    </row>
    <row r="43" spans="3:13" ht="12.75" x14ac:dyDescent="0.2">
      <c r="C43" s="3" t="s">
        <v>228</v>
      </c>
      <c r="D43" s="3" t="s">
        <v>229</v>
      </c>
      <c r="E43" s="3" t="s">
        <v>230</v>
      </c>
      <c r="F43" s="3" t="s">
        <v>231</v>
      </c>
      <c r="G43" s="3" t="s">
        <v>232</v>
      </c>
      <c r="H43" s="3" t="s">
        <v>233</v>
      </c>
      <c r="I43" s="3" t="s">
        <v>234</v>
      </c>
      <c r="J43" s="3" t="s">
        <v>235</v>
      </c>
      <c r="K43" s="3" t="s">
        <v>236</v>
      </c>
      <c r="L43" s="3" t="s">
        <v>237</v>
      </c>
      <c r="M43" s="3" t="s">
        <v>238</v>
      </c>
    </row>
    <row r="44" spans="3:13" ht="12.75" x14ac:dyDescent="0.2">
      <c r="C44" s="3" t="s">
        <v>239</v>
      </c>
      <c r="D44" s="3" t="s">
        <v>240</v>
      </c>
      <c r="E44" s="3" t="s">
        <v>241</v>
      </c>
      <c r="F44" s="3" t="s">
        <v>242</v>
      </c>
      <c r="G44" s="3" t="s">
        <v>243</v>
      </c>
      <c r="H44" s="3" t="s">
        <v>244</v>
      </c>
      <c r="I44" s="3" t="s">
        <v>245</v>
      </c>
      <c r="J44" s="3" t="s">
        <v>246</v>
      </c>
      <c r="K44" s="3" t="s">
        <v>247</v>
      </c>
      <c r="L44" s="3" t="s">
        <v>248</v>
      </c>
      <c r="M44" s="3" t="s">
        <v>249</v>
      </c>
    </row>
    <row r="45" spans="3:13" ht="12.75" x14ac:dyDescent="0.2">
      <c r="C45" s="3" t="s">
        <v>250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251</v>
      </c>
      <c r="D46" s="3" t="s">
        <v>252</v>
      </c>
      <c r="E46" s="3" t="s">
        <v>253</v>
      </c>
      <c r="F46" s="3" t="s">
        <v>254</v>
      </c>
      <c r="G46" s="3" t="s">
        <v>255</v>
      </c>
      <c r="H46" s="3" t="s">
        <v>256</v>
      </c>
      <c r="I46" s="3" t="s">
        <v>257</v>
      </c>
      <c r="J46" s="3" t="s">
        <v>258</v>
      </c>
      <c r="K46" s="3" t="s">
        <v>259</v>
      </c>
      <c r="L46" s="3" t="s">
        <v>260</v>
      </c>
      <c r="M46" s="3" t="s">
        <v>261</v>
      </c>
    </row>
    <row r="47" spans="3:13" ht="12.75" x14ac:dyDescent="0.2">
      <c r="C47" s="3" t="s">
        <v>262</v>
      </c>
      <c r="D47" s="3" t="s">
        <v>263</v>
      </c>
      <c r="E47" s="3" t="s">
        <v>264</v>
      </c>
      <c r="F47" s="3" t="s">
        <v>265</v>
      </c>
      <c r="G47" s="3" t="s">
        <v>266</v>
      </c>
      <c r="H47" s="3" t="s">
        <v>267</v>
      </c>
      <c r="I47" s="3" t="s">
        <v>268</v>
      </c>
      <c r="J47" s="3" t="s">
        <v>269</v>
      </c>
      <c r="K47" s="3" t="s">
        <v>270</v>
      </c>
      <c r="L47" s="3" t="s">
        <v>271</v>
      </c>
      <c r="M47" s="3" t="s">
        <v>272</v>
      </c>
    </row>
    <row r="48" spans="3:13" ht="12.75" x14ac:dyDescent="0.2">
      <c r="C48" s="3" t="s">
        <v>273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274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275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276</v>
      </c>
      <c r="D51" s="3" t="s">
        <v>263</v>
      </c>
      <c r="E51" s="3" t="s">
        <v>264</v>
      </c>
      <c r="F51" s="3" t="s">
        <v>265</v>
      </c>
      <c r="G51" s="3" t="s">
        <v>266</v>
      </c>
      <c r="H51" s="3" t="s">
        <v>267</v>
      </c>
      <c r="I51" s="3" t="s">
        <v>268</v>
      </c>
      <c r="J51" s="3" t="s">
        <v>269</v>
      </c>
      <c r="K51" s="3" t="s">
        <v>270</v>
      </c>
      <c r="L51" s="3" t="s">
        <v>271</v>
      </c>
      <c r="M51" s="3" t="s">
        <v>272</v>
      </c>
    </row>
    <row r="52" spans="3:13" ht="12.75" x14ac:dyDescent="0.2"/>
    <row r="53" spans="3:13" ht="12.75" x14ac:dyDescent="0.2">
      <c r="C53" s="3" t="s">
        <v>277</v>
      </c>
      <c r="D53" s="3" t="s">
        <v>109</v>
      </c>
      <c r="E53" s="3" t="s">
        <v>110</v>
      </c>
      <c r="F53" s="3" t="s">
        <v>111</v>
      </c>
      <c r="G53" s="3" t="s">
        <v>112</v>
      </c>
      <c r="H53" s="3" t="s">
        <v>113</v>
      </c>
      <c r="I53" s="3" t="s">
        <v>114</v>
      </c>
      <c r="J53" s="3" t="s">
        <v>115</v>
      </c>
      <c r="K53" s="3" t="s">
        <v>116</v>
      </c>
      <c r="L53" s="3" t="s">
        <v>117</v>
      </c>
      <c r="M53" s="3" t="s">
        <v>118</v>
      </c>
    </row>
    <row r="54" spans="3:13" ht="12.75" x14ac:dyDescent="0.2"/>
    <row r="55" spans="3:13" ht="12.75" x14ac:dyDescent="0.2">
      <c r="C55" s="3" t="s">
        <v>278</v>
      </c>
      <c r="D55" s="3" t="s">
        <v>279</v>
      </c>
      <c r="E55" s="3" t="s">
        <v>280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281</v>
      </c>
      <c r="D56" s="3" t="s">
        <v>282</v>
      </c>
      <c r="E56" s="3" t="s">
        <v>283</v>
      </c>
      <c r="F56" s="3" t="s">
        <v>182</v>
      </c>
      <c r="G56" s="3" t="s">
        <v>284</v>
      </c>
      <c r="H56" s="3" t="s">
        <v>285</v>
      </c>
      <c r="I56" s="3" t="s">
        <v>286</v>
      </c>
      <c r="J56" s="3" t="s">
        <v>287</v>
      </c>
      <c r="K56" s="3" t="s">
        <v>288</v>
      </c>
      <c r="L56" s="3" t="s">
        <v>289</v>
      </c>
      <c r="M56" s="3" t="s">
        <v>290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EF98-5802-4B01-87CB-940729A6083E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291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292</v>
      </c>
      <c r="D12" s="3" t="s">
        <v>293</v>
      </c>
      <c r="E12" s="3" t="s">
        <v>294</v>
      </c>
      <c r="F12" s="3" t="s">
        <v>295</v>
      </c>
      <c r="G12" s="3" t="s">
        <v>296</v>
      </c>
      <c r="H12" s="3" t="s">
        <v>297</v>
      </c>
      <c r="I12" s="3" t="s">
        <v>298</v>
      </c>
      <c r="J12" s="3" t="s">
        <v>299</v>
      </c>
      <c r="K12" s="3" t="s">
        <v>300</v>
      </c>
      <c r="L12" s="3" t="s">
        <v>301</v>
      </c>
      <c r="M12" s="3" t="s">
        <v>302</v>
      </c>
    </row>
    <row r="13" spans="3:13" x14ac:dyDescent="0.2">
      <c r="C13" s="3" t="s">
        <v>303</v>
      </c>
      <c r="D13" s="3" t="s">
        <v>304</v>
      </c>
      <c r="E13" s="3" t="s">
        <v>305</v>
      </c>
      <c r="F13" s="3" t="s">
        <v>306</v>
      </c>
      <c r="G13" s="3" t="s">
        <v>307</v>
      </c>
      <c r="H13" s="3" t="s">
        <v>308</v>
      </c>
      <c r="I13" s="3" t="s">
        <v>309</v>
      </c>
      <c r="J13" s="3" t="s">
        <v>310</v>
      </c>
      <c r="K13" s="3" t="s">
        <v>311</v>
      </c>
      <c r="L13" s="3" t="s">
        <v>312</v>
      </c>
      <c r="M13" s="3" t="s">
        <v>313</v>
      </c>
    </row>
    <row r="15" spans="3:13" x14ac:dyDescent="0.2">
      <c r="C15" s="3" t="s">
        <v>314</v>
      </c>
      <c r="D15" s="3" t="s">
        <v>315</v>
      </c>
      <c r="E15" s="3" t="s">
        <v>316</v>
      </c>
      <c r="F15" s="3" t="s">
        <v>317</v>
      </c>
      <c r="G15" s="3" t="s">
        <v>318</v>
      </c>
      <c r="H15" s="3" t="s">
        <v>319</v>
      </c>
      <c r="I15" s="3" t="s">
        <v>320</v>
      </c>
      <c r="J15" s="3" t="s">
        <v>321</v>
      </c>
      <c r="K15" s="3" t="s">
        <v>322</v>
      </c>
      <c r="L15" s="3" t="s">
        <v>323</v>
      </c>
      <c r="M15" s="3" t="s">
        <v>324</v>
      </c>
    </row>
    <row r="16" spans="3:13" x14ac:dyDescent="0.2">
      <c r="C16" s="3" t="s">
        <v>325</v>
      </c>
      <c r="D16" s="3" t="s">
        <v>326</v>
      </c>
      <c r="E16" s="3" t="s">
        <v>327</v>
      </c>
      <c r="F16" s="3" t="s">
        <v>328</v>
      </c>
      <c r="G16" s="3" t="s">
        <v>329</v>
      </c>
      <c r="H16" s="3" t="s">
        <v>330</v>
      </c>
      <c r="I16" s="3" t="s">
        <v>331</v>
      </c>
      <c r="J16" s="3" t="s">
        <v>332</v>
      </c>
      <c r="K16" s="3" t="s">
        <v>333</v>
      </c>
      <c r="L16" s="3" t="s">
        <v>334</v>
      </c>
      <c r="M16" s="3" t="s">
        <v>335</v>
      </c>
    </row>
    <row r="17" spans="3:13" x14ac:dyDescent="0.2">
      <c r="C17" s="3" t="s">
        <v>336</v>
      </c>
      <c r="D17" s="3" t="s">
        <v>337</v>
      </c>
      <c r="E17" s="3" t="s">
        <v>338</v>
      </c>
      <c r="F17" s="3" t="s">
        <v>339</v>
      </c>
      <c r="G17" s="3" t="s">
        <v>340</v>
      </c>
      <c r="H17" s="3" t="s">
        <v>341</v>
      </c>
      <c r="I17" s="3" t="s">
        <v>342</v>
      </c>
      <c r="J17" s="3" t="s">
        <v>343</v>
      </c>
      <c r="K17" s="3" t="s">
        <v>344</v>
      </c>
      <c r="L17" s="3" t="s">
        <v>345</v>
      </c>
      <c r="M17" s="3" t="s">
        <v>346</v>
      </c>
    </row>
    <row r="19" spans="3:13" x14ac:dyDescent="0.2">
      <c r="C19" s="3" t="s">
        <v>347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348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349</v>
      </c>
      <c r="D21" s="3" t="s">
        <v>350</v>
      </c>
      <c r="E21" s="3" t="s">
        <v>351</v>
      </c>
      <c r="F21" s="3" t="s">
        <v>352</v>
      </c>
      <c r="G21" s="3" t="s">
        <v>353</v>
      </c>
      <c r="H21" s="3" t="s">
        <v>354</v>
      </c>
      <c r="I21" s="3" t="s">
        <v>355</v>
      </c>
      <c r="J21" s="3" t="s">
        <v>356</v>
      </c>
      <c r="K21" s="3" t="s">
        <v>357</v>
      </c>
      <c r="L21" s="3" t="s">
        <v>358</v>
      </c>
      <c r="M21" s="3" t="s">
        <v>359</v>
      </c>
    </row>
    <row r="22" spans="3:13" x14ac:dyDescent="0.2">
      <c r="C22" s="3" t="s">
        <v>360</v>
      </c>
      <c r="D22" s="3" t="s">
        <v>361</v>
      </c>
      <c r="E22" s="3" t="s">
        <v>362</v>
      </c>
      <c r="F22" s="3" t="s">
        <v>363</v>
      </c>
      <c r="G22" s="3" t="s">
        <v>364</v>
      </c>
      <c r="H22" s="3" t="s">
        <v>365</v>
      </c>
      <c r="I22" s="3" t="s">
        <v>366</v>
      </c>
      <c r="J22" s="3" t="s">
        <v>367</v>
      </c>
      <c r="K22" s="3" t="s">
        <v>368</v>
      </c>
      <c r="L22" s="3" t="s">
        <v>369</v>
      </c>
      <c r="M22" s="3" t="s">
        <v>370</v>
      </c>
    </row>
    <row r="23" spans="3:13" x14ac:dyDescent="0.2">
      <c r="C23" s="3" t="s">
        <v>371</v>
      </c>
      <c r="D23" s="3" t="s">
        <v>372</v>
      </c>
      <c r="E23" s="3" t="s">
        <v>373</v>
      </c>
      <c r="F23" s="3" t="s">
        <v>374</v>
      </c>
      <c r="G23" s="3" t="s">
        <v>375</v>
      </c>
      <c r="H23" s="3" t="s">
        <v>376</v>
      </c>
      <c r="I23" s="3" t="s">
        <v>377</v>
      </c>
      <c r="J23" s="3" t="s">
        <v>378</v>
      </c>
      <c r="K23" s="3" t="s">
        <v>379</v>
      </c>
      <c r="L23" s="3" t="s">
        <v>380</v>
      </c>
      <c r="M23" s="3" t="s">
        <v>381</v>
      </c>
    </row>
    <row r="24" spans="3:13" x14ac:dyDescent="0.2">
      <c r="C24" s="3" t="s">
        <v>382</v>
      </c>
      <c r="D24" s="3" t="s">
        <v>383</v>
      </c>
      <c r="E24" s="3" t="s">
        <v>384</v>
      </c>
      <c r="F24" s="3" t="s">
        <v>385</v>
      </c>
      <c r="G24" s="3" t="s">
        <v>386</v>
      </c>
      <c r="H24" s="3" t="s">
        <v>387</v>
      </c>
      <c r="I24" s="3" t="s">
        <v>388</v>
      </c>
      <c r="J24" s="3" t="s">
        <v>389</v>
      </c>
      <c r="K24" s="3" t="s">
        <v>390</v>
      </c>
      <c r="L24" s="3" t="s">
        <v>391</v>
      </c>
      <c r="M24" s="3" t="s">
        <v>392</v>
      </c>
    </row>
    <row r="26" spans="3:13" x14ac:dyDescent="0.2">
      <c r="C26" s="3" t="s">
        <v>393</v>
      </c>
      <c r="D26" s="3" t="s">
        <v>394</v>
      </c>
      <c r="E26" s="3" t="s">
        <v>395</v>
      </c>
      <c r="F26" s="3" t="s">
        <v>396</v>
      </c>
      <c r="G26" s="3" t="s">
        <v>397</v>
      </c>
      <c r="H26" s="3" t="s">
        <v>398</v>
      </c>
      <c r="I26" s="3" t="s">
        <v>399</v>
      </c>
      <c r="J26" s="3" t="s">
        <v>400</v>
      </c>
      <c r="K26" s="3" t="s">
        <v>401</v>
      </c>
      <c r="L26" s="3" t="s">
        <v>402</v>
      </c>
      <c r="M26" s="3" t="s">
        <v>403</v>
      </c>
    </row>
    <row r="27" spans="3:13" x14ac:dyDescent="0.2">
      <c r="C27" s="3" t="s">
        <v>404</v>
      </c>
      <c r="D27" s="3" t="s">
        <v>405</v>
      </c>
      <c r="E27" s="3" t="s">
        <v>406</v>
      </c>
      <c r="F27" s="3" t="s">
        <v>407</v>
      </c>
      <c r="G27" s="3" t="s">
        <v>408</v>
      </c>
      <c r="H27" s="3" t="s">
        <v>409</v>
      </c>
      <c r="I27" s="3" t="s">
        <v>410</v>
      </c>
      <c r="J27" s="3" t="s">
        <v>411</v>
      </c>
      <c r="K27" s="3" t="s">
        <v>412</v>
      </c>
      <c r="L27" s="3" t="s">
        <v>413</v>
      </c>
      <c r="M27" s="3" t="s">
        <v>414</v>
      </c>
    </row>
    <row r="28" spans="3:13" x14ac:dyDescent="0.2">
      <c r="C28" s="3" t="s">
        <v>415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416</v>
      </c>
      <c r="D29" s="3" t="s">
        <v>417</v>
      </c>
      <c r="E29" s="3" t="s">
        <v>418</v>
      </c>
      <c r="F29" s="3" t="s">
        <v>419</v>
      </c>
      <c r="G29" s="3" t="s">
        <v>420</v>
      </c>
      <c r="H29" s="3" t="s">
        <v>421</v>
      </c>
      <c r="I29" s="3" t="s">
        <v>422</v>
      </c>
      <c r="J29" s="3" t="s">
        <v>423</v>
      </c>
      <c r="K29" s="3" t="s">
        <v>424</v>
      </c>
      <c r="L29" s="3" t="s">
        <v>425</v>
      </c>
      <c r="M29" s="3" t="s">
        <v>426</v>
      </c>
    </row>
    <row r="30" spans="3:13" x14ac:dyDescent="0.2">
      <c r="C30" s="3" t="s">
        <v>427</v>
      </c>
      <c r="D30" s="3" t="s">
        <v>428</v>
      </c>
      <c r="E30" s="3" t="s">
        <v>429</v>
      </c>
      <c r="F30" s="3" t="s">
        <v>430</v>
      </c>
      <c r="G30" s="3" t="s">
        <v>431</v>
      </c>
      <c r="H30" s="3" t="s">
        <v>432</v>
      </c>
      <c r="I30" s="3" t="s">
        <v>433</v>
      </c>
      <c r="J30" s="3" t="s">
        <v>434</v>
      </c>
      <c r="K30" s="3" t="s">
        <v>435</v>
      </c>
      <c r="L30" s="3" t="s">
        <v>436</v>
      </c>
      <c r="M30" s="3" t="s">
        <v>437</v>
      </c>
    </row>
    <row r="32" spans="3:13" x14ac:dyDescent="0.2">
      <c r="C32" s="3" t="s">
        <v>438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439</v>
      </c>
      <c r="D33" s="3" t="s">
        <v>428</v>
      </c>
      <c r="E33" s="3" t="s">
        <v>429</v>
      </c>
      <c r="F33" s="3" t="s">
        <v>430</v>
      </c>
      <c r="G33" s="3" t="s">
        <v>431</v>
      </c>
      <c r="H33" s="3" t="s">
        <v>432</v>
      </c>
      <c r="I33" s="3" t="s">
        <v>433</v>
      </c>
      <c r="J33" s="3" t="s">
        <v>434</v>
      </c>
      <c r="K33" s="3" t="s">
        <v>435</v>
      </c>
      <c r="L33" s="3" t="s">
        <v>436</v>
      </c>
      <c r="M33" s="3" t="s">
        <v>437</v>
      </c>
    </row>
    <row r="35" spans="3:13" x14ac:dyDescent="0.2">
      <c r="C35" s="3" t="s">
        <v>440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441</v>
      </c>
      <c r="D36" s="3" t="s">
        <v>428</v>
      </c>
      <c r="E36" s="3" t="s">
        <v>429</v>
      </c>
      <c r="F36" s="3" t="s">
        <v>430</v>
      </c>
      <c r="G36" s="3" t="s">
        <v>431</v>
      </c>
      <c r="H36" s="3" t="s">
        <v>432</v>
      </c>
      <c r="I36" s="3" t="s">
        <v>433</v>
      </c>
      <c r="J36" s="3" t="s">
        <v>434</v>
      </c>
      <c r="K36" s="3" t="s">
        <v>435</v>
      </c>
      <c r="L36" s="3" t="s">
        <v>436</v>
      </c>
      <c r="M36" s="3" t="s">
        <v>437</v>
      </c>
    </row>
    <row r="38" spans="3:13" x14ac:dyDescent="0.2">
      <c r="C38" s="3" t="s">
        <v>442</v>
      </c>
      <c r="D38" s="3">
        <v>0.24</v>
      </c>
      <c r="E38" s="3">
        <v>1.46</v>
      </c>
      <c r="F38" s="3">
        <v>-7.39</v>
      </c>
      <c r="G38" s="3">
        <v>1.75</v>
      </c>
      <c r="H38" s="3">
        <v>0.98</v>
      </c>
      <c r="I38" s="3">
        <v>1.55</v>
      </c>
      <c r="J38" s="3">
        <v>-1.1499999999999999</v>
      </c>
      <c r="K38" s="3">
        <v>-3.97</v>
      </c>
      <c r="L38" s="3">
        <v>1.18</v>
      </c>
      <c r="M38" s="3">
        <v>5.29</v>
      </c>
    </row>
    <row r="39" spans="3:13" x14ac:dyDescent="0.2">
      <c r="C39" s="3" t="s">
        <v>443</v>
      </c>
      <c r="D39" s="3">
        <v>0.24</v>
      </c>
      <c r="E39" s="3">
        <v>1.44</v>
      </c>
      <c r="F39" s="3">
        <v>-7.39</v>
      </c>
      <c r="G39" s="3">
        <v>1.72</v>
      </c>
      <c r="H39" s="3">
        <v>0.96</v>
      </c>
      <c r="I39" s="3">
        <v>1.53</v>
      </c>
      <c r="J39" s="3">
        <v>-1.1499999999999999</v>
      </c>
      <c r="K39" s="3">
        <v>-3.97</v>
      </c>
      <c r="L39" s="3">
        <v>1.1399999999999999</v>
      </c>
      <c r="M39" s="3">
        <v>5.0999999999999996</v>
      </c>
    </row>
    <row r="40" spans="3:13" x14ac:dyDescent="0.2">
      <c r="C40" s="3" t="s">
        <v>444</v>
      </c>
      <c r="D40" s="3" t="s">
        <v>445</v>
      </c>
      <c r="E40" s="3" t="s">
        <v>446</v>
      </c>
      <c r="F40" s="3" t="s">
        <v>447</v>
      </c>
      <c r="G40" s="3" t="s">
        <v>448</v>
      </c>
      <c r="H40" s="3" t="s">
        <v>449</v>
      </c>
      <c r="I40" s="3" t="s">
        <v>450</v>
      </c>
      <c r="J40" s="3" t="s">
        <v>451</v>
      </c>
      <c r="K40" s="3" t="s">
        <v>452</v>
      </c>
      <c r="L40" s="3" t="s">
        <v>453</v>
      </c>
      <c r="M40" s="3" t="s">
        <v>454</v>
      </c>
    </row>
    <row r="41" spans="3:13" x14ac:dyDescent="0.2">
      <c r="C41" s="3" t="s">
        <v>455</v>
      </c>
      <c r="D41" s="3" t="s">
        <v>456</v>
      </c>
      <c r="E41" s="3" t="s">
        <v>457</v>
      </c>
      <c r="F41" s="3" t="s">
        <v>447</v>
      </c>
      <c r="G41" s="3" t="s">
        <v>458</v>
      </c>
      <c r="H41" s="3" t="s">
        <v>459</v>
      </c>
      <c r="I41" s="3" t="s">
        <v>460</v>
      </c>
      <c r="J41" s="3" t="s">
        <v>451</v>
      </c>
      <c r="K41" s="3" t="s">
        <v>452</v>
      </c>
      <c r="L41" s="3" t="s">
        <v>461</v>
      </c>
      <c r="M41" s="3" t="s">
        <v>462</v>
      </c>
    </row>
    <row r="43" spans="3:13" x14ac:dyDescent="0.2">
      <c r="C43" s="3" t="s">
        <v>463</v>
      </c>
      <c r="D43" s="3" t="s">
        <v>464</v>
      </c>
      <c r="E43" s="3" t="s">
        <v>465</v>
      </c>
      <c r="F43" s="3" t="s">
        <v>466</v>
      </c>
      <c r="G43" s="3" t="s">
        <v>467</v>
      </c>
      <c r="H43" s="3" t="s">
        <v>468</v>
      </c>
      <c r="I43" s="3" t="s">
        <v>469</v>
      </c>
      <c r="J43" s="3" t="s">
        <v>470</v>
      </c>
      <c r="K43" s="3" t="s">
        <v>471</v>
      </c>
      <c r="L43" s="3" t="s">
        <v>472</v>
      </c>
      <c r="M43" s="3" t="s">
        <v>473</v>
      </c>
    </row>
    <row r="44" spans="3:13" x14ac:dyDescent="0.2">
      <c r="C44" s="3" t="s">
        <v>474</v>
      </c>
      <c r="D44" s="3" t="s">
        <v>475</v>
      </c>
      <c r="E44" s="3" t="s">
        <v>476</v>
      </c>
      <c r="F44" s="3" t="s">
        <v>477</v>
      </c>
      <c r="G44" s="3" t="s">
        <v>478</v>
      </c>
      <c r="H44" s="3" t="s">
        <v>479</v>
      </c>
      <c r="I44" s="3" t="s">
        <v>480</v>
      </c>
      <c r="J44" s="3" t="s">
        <v>481</v>
      </c>
      <c r="K44" s="3" t="s">
        <v>482</v>
      </c>
      <c r="L44" s="3" t="s">
        <v>483</v>
      </c>
      <c r="M44" s="3" t="s">
        <v>484</v>
      </c>
    </row>
    <row r="46" spans="3:13" x14ac:dyDescent="0.2">
      <c r="C46" s="3" t="s">
        <v>485</v>
      </c>
      <c r="D46" s="3" t="s">
        <v>486</v>
      </c>
      <c r="E46" s="3" t="s">
        <v>487</v>
      </c>
      <c r="F46" s="3" t="s">
        <v>488</v>
      </c>
      <c r="G46" s="3" t="s">
        <v>489</v>
      </c>
      <c r="H46" s="3" t="s">
        <v>490</v>
      </c>
      <c r="I46" s="3" t="s">
        <v>491</v>
      </c>
      <c r="J46" s="3" t="s">
        <v>492</v>
      </c>
      <c r="K46" s="3" t="s">
        <v>493</v>
      </c>
      <c r="L46" s="3" t="s">
        <v>494</v>
      </c>
      <c r="M46" s="3" t="s">
        <v>495</v>
      </c>
    </row>
    <row r="47" spans="3:13" x14ac:dyDescent="0.2">
      <c r="C47" s="3" t="s">
        <v>496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497</v>
      </c>
      <c r="D48" s="3" t="s">
        <v>475</v>
      </c>
      <c r="E48" s="3" t="s">
        <v>476</v>
      </c>
      <c r="F48" s="3" t="s">
        <v>477</v>
      </c>
      <c r="G48" s="3" t="s">
        <v>478</v>
      </c>
      <c r="H48" s="3" t="s">
        <v>479</v>
      </c>
      <c r="I48" s="3" t="s">
        <v>480</v>
      </c>
      <c r="J48" s="3" t="s">
        <v>481</v>
      </c>
      <c r="K48" s="3" t="s">
        <v>482</v>
      </c>
      <c r="L48" s="3" t="s">
        <v>483</v>
      </c>
      <c r="M48" s="3" t="s">
        <v>484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B460-6E32-40E1-A34C-82B8864DA2E0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498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439</v>
      </c>
      <c r="D12" s="3" t="s">
        <v>428</v>
      </c>
      <c r="E12" s="3" t="s">
        <v>429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 t="s">
        <v>436</v>
      </c>
      <c r="M12" s="3" t="s">
        <v>437</v>
      </c>
    </row>
    <row r="13" spans="3:13" x14ac:dyDescent="0.2">
      <c r="C13" s="3" t="s">
        <v>499</v>
      </c>
      <c r="D13" s="3" t="s">
        <v>500</v>
      </c>
      <c r="E13" s="3" t="s">
        <v>501</v>
      </c>
      <c r="F13" s="3" t="s">
        <v>502</v>
      </c>
      <c r="G13" s="3" t="s">
        <v>503</v>
      </c>
      <c r="H13" s="3" t="s">
        <v>504</v>
      </c>
      <c r="I13" s="3" t="s">
        <v>505</v>
      </c>
      <c r="J13" s="3" t="s">
        <v>506</v>
      </c>
      <c r="K13" s="3" t="s">
        <v>507</v>
      </c>
      <c r="L13" s="3" t="s">
        <v>508</v>
      </c>
      <c r="M13" s="3" t="s">
        <v>509</v>
      </c>
    </row>
    <row r="14" spans="3:13" x14ac:dyDescent="0.2">
      <c r="C14" s="3" t="s">
        <v>510</v>
      </c>
      <c r="D14" s="3">
        <v>793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511</v>
      </c>
      <c r="M14" s="3" t="s">
        <v>512</v>
      </c>
    </row>
    <row r="15" spans="3:13" x14ac:dyDescent="0.2">
      <c r="C15" s="3" t="s">
        <v>513</v>
      </c>
      <c r="D15" s="3" t="s">
        <v>514</v>
      </c>
      <c r="E15" s="3" t="s">
        <v>515</v>
      </c>
      <c r="F15" s="3" t="s">
        <v>516</v>
      </c>
      <c r="G15" s="3" t="s">
        <v>517</v>
      </c>
      <c r="H15" s="3" t="s">
        <v>518</v>
      </c>
      <c r="I15" s="3" t="s">
        <v>519</v>
      </c>
      <c r="J15" s="3" t="s">
        <v>520</v>
      </c>
      <c r="K15" s="3" t="s">
        <v>521</v>
      </c>
      <c r="L15" s="3" t="s">
        <v>522</v>
      </c>
      <c r="M15" s="3" t="s">
        <v>523</v>
      </c>
    </row>
    <row r="16" spans="3:13" x14ac:dyDescent="0.2">
      <c r="C16" s="3" t="s">
        <v>524</v>
      </c>
      <c r="D16" s="3" t="s">
        <v>525</v>
      </c>
      <c r="E16" s="3" t="s">
        <v>526</v>
      </c>
      <c r="F16" s="3" t="s">
        <v>527</v>
      </c>
      <c r="G16" s="3" t="s">
        <v>528</v>
      </c>
      <c r="H16" s="3" t="s">
        <v>529</v>
      </c>
      <c r="I16" s="3" t="s">
        <v>530</v>
      </c>
      <c r="J16" s="3">
        <v>-331.11500000000001</v>
      </c>
      <c r="K16" s="3" t="s">
        <v>531</v>
      </c>
      <c r="L16" s="3" t="s">
        <v>532</v>
      </c>
      <c r="M16" s="3" t="s">
        <v>533</v>
      </c>
    </row>
    <row r="17" spans="3:13" x14ac:dyDescent="0.2">
      <c r="C17" s="3" t="s">
        <v>534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535</v>
      </c>
      <c r="D18" s="3" t="s">
        <v>536</v>
      </c>
      <c r="E18" s="3" t="s">
        <v>537</v>
      </c>
      <c r="F18" s="3" t="s">
        <v>538</v>
      </c>
      <c r="G18" s="3" t="s">
        <v>539</v>
      </c>
      <c r="H18" s="3">
        <v>-154</v>
      </c>
      <c r="I18" s="3" t="s">
        <v>540</v>
      </c>
      <c r="J18" s="3" t="s">
        <v>541</v>
      </c>
      <c r="K18" s="3" t="s">
        <v>542</v>
      </c>
      <c r="L18" s="3" t="s">
        <v>543</v>
      </c>
      <c r="M18" s="3" t="s">
        <v>544</v>
      </c>
    </row>
    <row r="19" spans="3:13" x14ac:dyDescent="0.2">
      <c r="C19" s="3" t="s">
        <v>545</v>
      </c>
      <c r="D19" s="3" t="s">
        <v>546</v>
      </c>
      <c r="E19" s="3" t="s">
        <v>547</v>
      </c>
      <c r="F19" s="3" t="s">
        <v>548</v>
      </c>
      <c r="G19" s="3" t="s">
        <v>549</v>
      </c>
      <c r="H19" s="3" t="s">
        <v>550</v>
      </c>
      <c r="I19" s="3" t="s">
        <v>551</v>
      </c>
      <c r="J19" s="3" t="s">
        <v>552</v>
      </c>
      <c r="K19" s="3" t="s">
        <v>553</v>
      </c>
      <c r="L19" s="3" t="s">
        <v>554</v>
      </c>
      <c r="M19" s="3" t="s">
        <v>555</v>
      </c>
    </row>
    <row r="20" spans="3:13" x14ac:dyDescent="0.2">
      <c r="C20" s="3" t="s">
        <v>556</v>
      </c>
      <c r="D20" s="3" t="s">
        <v>557</v>
      </c>
      <c r="E20" s="3" t="s">
        <v>558</v>
      </c>
      <c r="F20" s="3" t="s">
        <v>559</v>
      </c>
      <c r="G20" s="3" t="s">
        <v>560</v>
      </c>
      <c r="H20" s="3" t="s">
        <v>561</v>
      </c>
      <c r="I20" s="3" t="s">
        <v>562</v>
      </c>
      <c r="J20" s="3" t="s">
        <v>563</v>
      </c>
      <c r="K20" s="3" t="s">
        <v>564</v>
      </c>
      <c r="L20" s="3" t="s">
        <v>565</v>
      </c>
      <c r="M20" s="3" t="s">
        <v>566</v>
      </c>
    </row>
    <row r="22" spans="3:13" x14ac:dyDescent="0.2">
      <c r="C22" s="3" t="s">
        <v>567</v>
      </c>
      <c r="D22" s="3" t="s">
        <v>568</v>
      </c>
      <c r="E22" s="3" t="s">
        <v>569</v>
      </c>
      <c r="F22" s="3" t="s">
        <v>570</v>
      </c>
      <c r="G22" s="3" t="s">
        <v>571</v>
      </c>
      <c r="H22" s="3" t="s">
        <v>572</v>
      </c>
      <c r="I22" s="3" t="s">
        <v>573</v>
      </c>
      <c r="J22" s="3" t="s">
        <v>574</v>
      </c>
      <c r="K22" s="3" t="s">
        <v>575</v>
      </c>
      <c r="L22" s="3" t="s">
        <v>576</v>
      </c>
      <c r="M22" s="3" t="s">
        <v>577</v>
      </c>
    </row>
    <row r="23" spans="3:13" x14ac:dyDescent="0.2">
      <c r="C23" s="3" t="s">
        <v>578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579</v>
      </c>
      <c r="M23" s="3" t="s">
        <v>3</v>
      </c>
    </row>
    <row r="24" spans="3:13" x14ac:dyDescent="0.2">
      <c r="C24" s="3" t="s">
        <v>580</v>
      </c>
      <c r="D24" s="3" t="s">
        <v>581</v>
      </c>
      <c r="E24" s="3" t="s">
        <v>582</v>
      </c>
      <c r="F24" s="3" t="s">
        <v>583</v>
      </c>
      <c r="G24" s="3" t="s">
        <v>584</v>
      </c>
      <c r="H24" s="3" t="s">
        <v>585</v>
      </c>
      <c r="I24" s="3">
        <v>0</v>
      </c>
      <c r="J24" s="3" t="s">
        <v>586</v>
      </c>
      <c r="K24" s="3" t="s">
        <v>587</v>
      </c>
      <c r="L24" s="3" t="s">
        <v>588</v>
      </c>
      <c r="M24" s="3" t="s">
        <v>589</v>
      </c>
    </row>
    <row r="25" spans="3:13" x14ac:dyDescent="0.2">
      <c r="C25" s="3" t="s">
        <v>590</v>
      </c>
      <c r="D25" s="3" t="s">
        <v>591</v>
      </c>
      <c r="E25" s="3" t="s">
        <v>592</v>
      </c>
      <c r="F25" s="3" t="s">
        <v>593</v>
      </c>
      <c r="G25" s="3" t="s">
        <v>594</v>
      </c>
      <c r="H25" s="3" t="s">
        <v>595</v>
      </c>
      <c r="I25" s="3" t="s">
        <v>573</v>
      </c>
      <c r="J25" s="3" t="s">
        <v>596</v>
      </c>
      <c r="K25" s="3" t="s">
        <v>597</v>
      </c>
      <c r="L25" s="3" t="s">
        <v>598</v>
      </c>
      <c r="M25" s="3" t="s">
        <v>599</v>
      </c>
    </row>
    <row r="27" spans="3:13" x14ac:dyDescent="0.2">
      <c r="C27" s="3" t="s">
        <v>600</v>
      </c>
      <c r="D27" s="3" t="s">
        <v>601</v>
      </c>
      <c r="E27" s="3" t="s">
        <v>602</v>
      </c>
      <c r="F27" s="3" t="s">
        <v>603</v>
      </c>
      <c r="G27" s="3" t="s">
        <v>604</v>
      </c>
      <c r="H27" s="3" t="s">
        <v>605</v>
      </c>
      <c r="I27" s="3" t="s">
        <v>606</v>
      </c>
      <c r="J27" s="3" t="s">
        <v>607</v>
      </c>
      <c r="K27" s="3" t="s">
        <v>608</v>
      </c>
      <c r="L27" s="3" t="s">
        <v>609</v>
      </c>
      <c r="M27" s="3" t="s">
        <v>610</v>
      </c>
    </row>
    <row r="28" spans="3:13" x14ac:dyDescent="0.2">
      <c r="C28" s="3" t="s">
        <v>611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612</v>
      </c>
      <c r="D29" s="3" t="s">
        <v>3</v>
      </c>
      <c r="E29" s="3" t="s">
        <v>613</v>
      </c>
      <c r="F29" s="3" t="s">
        <v>614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615</v>
      </c>
      <c r="M29" s="3" t="s">
        <v>3</v>
      </c>
    </row>
    <row r="30" spans="3:13" x14ac:dyDescent="0.2">
      <c r="C30" s="3" t="s">
        <v>616</v>
      </c>
      <c r="D30" s="3" t="s">
        <v>617</v>
      </c>
      <c r="E30" s="3" t="s">
        <v>618</v>
      </c>
      <c r="F30" s="3" t="s">
        <v>619</v>
      </c>
      <c r="G30" s="3" t="s">
        <v>620</v>
      </c>
      <c r="H30" s="3" t="s">
        <v>621</v>
      </c>
      <c r="I30" s="3" t="s">
        <v>622</v>
      </c>
      <c r="J30" s="3" t="s">
        <v>623</v>
      </c>
      <c r="K30" s="3" t="s">
        <v>624</v>
      </c>
      <c r="L30" s="3" t="s">
        <v>625</v>
      </c>
      <c r="M30" s="3" t="s">
        <v>626</v>
      </c>
    </row>
    <row r="31" spans="3:13" x14ac:dyDescent="0.2">
      <c r="C31" s="3" t="s">
        <v>627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628</v>
      </c>
      <c r="J31" s="3" t="s">
        <v>629</v>
      </c>
      <c r="K31" s="3" t="s">
        <v>630</v>
      </c>
      <c r="L31" s="3" t="s">
        <v>631</v>
      </c>
      <c r="M31" s="3" t="s">
        <v>632</v>
      </c>
    </row>
    <row r="32" spans="3:13" x14ac:dyDescent="0.2">
      <c r="C32" s="3" t="s">
        <v>633</v>
      </c>
      <c r="D32" s="3" t="s">
        <v>634</v>
      </c>
      <c r="E32" s="3" t="s">
        <v>635</v>
      </c>
      <c r="F32" s="3" t="s">
        <v>636</v>
      </c>
      <c r="G32" s="3" t="s">
        <v>637</v>
      </c>
      <c r="H32" s="3">
        <v>0</v>
      </c>
      <c r="I32" s="3" t="s">
        <v>638</v>
      </c>
      <c r="J32" s="3">
        <v>0</v>
      </c>
      <c r="K32" s="3">
        <v>0</v>
      </c>
      <c r="L32" s="3" t="s">
        <v>639</v>
      </c>
      <c r="M32" s="3" t="s">
        <v>640</v>
      </c>
    </row>
    <row r="33" spans="3:13" x14ac:dyDescent="0.2">
      <c r="C33" s="3" t="s">
        <v>641</v>
      </c>
      <c r="D33" s="3" t="s">
        <v>642</v>
      </c>
      <c r="E33" s="3" t="s">
        <v>643</v>
      </c>
      <c r="F33" s="3" t="s">
        <v>644</v>
      </c>
      <c r="G33" s="3" t="s">
        <v>645</v>
      </c>
      <c r="H33" s="3" t="s">
        <v>646</v>
      </c>
      <c r="I33" s="3" t="s">
        <v>647</v>
      </c>
      <c r="J33" s="3" t="s">
        <v>648</v>
      </c>
      <c r="K33" s="3" t="s">
        <v>649</v>
      </c>
      <c r="L33" s="3" t="s">
        <v>650</v>
      </c>
      <c r="M33" s="3" t="s">
        <v>651</v>
      </c>
    </row>
    <row r="35" spans="3:13" x14ac:dyDescent="0.2">
      <c r="C35" s="3" t="s">
        <v>652</v>
      </c>
      <c r="D35" s="3" t="s">
        <v>653</v>
      </c>
      <c r="E35" s="3" t="s">
        <v>26</v>
      </c>
      <c r="F35" s="3" t="s">
        <v>27</v>
      </c>
      <c r="G35" s="3" t="s">
        <v>28</v>
      </c>
      <c r="H35" s="3" t="s">
        <v>654</v>
      </c>
      <c r="I35" s="3" t="s">
        <v>30</v>
      </c>
      <c r="J35" s="3" t="s">
        <v>31</v>
      </c>
      <c r="K35" s="3" t="s">
        <v>655</v>
      </c>
      <c r="L35" s="3" t="s">
        <v>33</v>
      </c>
      <c r="M35" s="3" t="s">
        <v>34</v>
      </c>
    </row>
    <row r="36" spans="3:13" x14ac:dyDescent="0.2">
      <c r="C36" s="3" t="s">
        <v>656</v>
      </c>
      <c r="D36" s="3" t="s">
        <v>657</v>
      </c>
      <c r="E36" s="3" t="s">
        <v>658</v>
      </c>
      <c r="F36" s="3" t="s">
        <v>659</v>
      </c>
      <c r="G36" s="3">
        <v>-419</v>
      </c>
      <c r="H36" s="3" t="s">
        <v>660</v>
      </c>
      <c r="I36" s="3" t="s">
        <v>661</v>
      </c>
      <c r="J36" s="3">
        <v>-383.05500000000001</v>
      </c>
      <c r="K36" s="3" t="s">
        <v>662</v>
      </c>
      <c r="L36" s="3" t="s">
        <v>663</v>
      </c>
      <c r="M36" s="3" t="s">
        <v>664</v>
      </c>
    </row>
    <row r="37" spans="3:13" x14ac:dyDescent="0.2">
      <c r="C37" s="3" t="s">
        <v>665</v>
      </c>
      <c r="D37" s="3" t="s">
        <v>666</v>
      </c>
      <c r="E37" s="3" t="s">
        <v>667</v>
      </c>
      <c r="F37" s="3" t="s">
        <v>668</v>
      </c>
      <c r="G37" s="3" t="s">
        <v>669</v>
      </c>
      <c r="H37" s="3" t="s">
        <v>670</v>
      </c>
      <c r="I37" s="3" t="s">
        <v>671</v>
      </c>
      <c r="J37" s="3" t="s">
        <v>672</v>
      </c>
      <c r="K37" s="3" t="s">
        <v>673</v>
      </c>
      <c r="L37" s="3" t="s">
        <v>674</v>
      </c>
      <c r="M37" s="3" t="s">
        <v>675</v>
      </c>
    </row>
    <row r="38" spans="3:13" x14ac:dyDescent="0.2">
      <c r="C38" s="3" t="s">
        <v>676</v>
      </c>
      <c r="D38" s="3" t="s">
        <v>26</v>
      </c>
      <c r="E38" s="3" t="s">
        <v>27</v>
      </c>
      <c r="F38" s="3" t="s">
        <v>28</v>
      </c>
      <c r="G38" s="3" t="s">
        <v>654</v>
      </c>
      <c r="H38" s="3" t="s">
        <v>30</v>
      </c>
      <c r="I38" s="3" t="s">
        <v>31</v>
      </c>
      <c r="J38" s="3" t="s">
        <v>655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677</v>
      </c>
      <c r="D40" s="3" t="s">
        <v>678</v>
      </c>
      <c r="E40" s="3" t="s">
        <v>679</v>
      </c>
      <c r="F40" s="3" t="s">
        <v>680</v>
      </c>
      <c r="G40" s="3" t="s">
        <v>681</v>
      </c>
      <c r="H40" s="3" t="s">
        <v>682</v>
      </c>
      <c r="I40" s="3" t="s">
        <v>683</v>
      </c>
      <c r="J40" s="3" t="s">
        <v>684</v>
      </c>
      <c r="K40" s="3" t="s">
        <v>685</v>
      </c>
      <c r="L40" s="3" t="s">
        <v>686</v>
      </c>
      <c r="M40" s="3" t="s">
        <v>687</v>
      </c>
    </row>
    <row r="41" spans="3:13" x14ac:dyDescent="0.2">
      <c r="C41" s="3" t="s">
        <v>688</v>
      </c>
      <c r="D41" s="3" t="s">
        <v>689</v>
      </c>
      <c r="E41" s="3" t="s">
        <v>690</v>
      </c>
      <c r="F41" s="3" t="s">
        <v>691</v>
      </c>
      <c r="G41" s="3" t="s">
        <v>692</v>
      </c>
      <c r="H41" s="3" t="s">
        <v>693</v>
      </c>
      <c r="I41" s="3" t="s">
        <v>694</v>
      </c>
      <c r="J41" s="3" t="s">
        <v>695</v>
      </c>
      <c r="K41" s="3" t="s">
        <v>696</v>
      </c>
      <c r="L41" s="3" t="s">
        <v>697</v>
      </c>
      <c r="M41" s="3" t="s">
        <v>698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4BB-932D-4F91-A335-17D6517FA730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699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700</v>
      </c>
      <c r="D12" s="3">
        <v>19.3</v>
      </c>
      <c r="E12" s="3">
        <v>11.19</v>
      </c>
      <c r="F12" s="3">
        <v>4.75</v>
      </c>
      <c r="G12" s="3">
        <v>12.74</v>
      </c>
      <c r="H12" s="3">
        <v>12.31</v>
      </c>
      <c r="I12" s="3">
        <v>10.62</v>
      </c>
      <c r="J12" s="3">
        <v>9.25</v>
      </c>
      <c r="K12" s="3">
        <v>3.98</v>
      </c>
      <c r="L12" s="3">
        <v>13.34</v>
      </c>
      <c r="M12" s="3">
        <v>23.9</v>
      </c>
    </row>
    <row r="13" spans="3:13" ht="12.75" x14ac:dyDescent="0.2">
      <c r="C13" s="3" t="s">
        <v>701</v>
      </c>
      <c r="D13" s="3" t="s">
        <v>702</v>
      </c>
      <c r="E13" s="3" t="s">
        <v>703</v>
      </c>
      <c r="F13" s="3" t="s">
        <v>704</v>
      </c>
      <c r="G13" s="3" t="s">
        <v>705</v>
      </c>
      <c r="H13" s="3" t="s">
        <v>706</v>
      </c>
      <c r="I13" s="3" t="s">
        <v>707</v>
      </c>
      <c r="J13" s="3" t="s">
        <v>708</v>
      </c>
      <c r="K13" s="3" t="s">
        <v>709</v>
      </c>
      <c r="L13" s="3" t="s">
        <v>710</v>
      </c>
      <c r="M13" s="3" t="s">
        <v>711</v>
      </c>
    </row>
    <row r="14" spans="3:13" ht="12.75" x14ac:dyDescent="0.2"/>
    <row r="15" spans="3:13" ht="12.75" x14ac:dyDescent="0.2">
      <c r="C15" s="3" t="s">
        <v>712</v>
      </c>
      <c r="D15" s="3" t="s">
        <v>713</v>
      </c>
      <c r="E15" s="3" t="s">
        <v>714</v>
      </c>
      <c r="F15" s="3" t="s">
        <v>715</v>
      </c>
      <c r="G15" s="3" t="s">
        <v>716</v>
      </c>
      <c r="H15" s="3" t="s">
        <v>717</v>
      </c>
      <c r="I15" s="3" t="s">
        <v>718</v>
      </c>
      <c r="J15" s="3" t="s">
        <v>719</v>
      </c>
      <c r="K15" s="3" t="s">
        <v>720</v>
      </c>
      <c r="L15" s="3" t="s">
        <v>721</v>
      </c>
      <c r="M15" s="3" t="s">
        <v>722</v>
      </c>
    </row>
    <row r="16" spans="3:13" ht="12.75" x14ac:dyDescent="0.2">
      <c r="C16" s="3" t="s">
        <v>723</v>
      </c>
      <c r="D16" s="3" t="s">
        <v>713</v>
      </c>
      <c r="E16" s="3" t="s">
        <v>714</v>
      </c>
      <c r="F16" s="3" t="s">
        <v>715</v>
      </c>
      <c r="G16" s="3" t="s">
        <v>716</v>
      </c>
      <c r="H16" s="3" t="s">
        <v>717</v>
      </c>
      <c r="I16" s="3" t="s">
        <v>718</v>
      </c>
      <c r="J16" s="3" t="s">
        <v>719</v>
      </c>
      <c r="K16" s="3" t="s">
        <v>720</v>
      </c>
      <c r="L16" s="3" t="s">
        <v>721</v>
      </c>
      <c r="M16" s="3" t="s">
        <v>724</v>
      </c>
    </row>
    <row r="17" spans="3:13" ht="12.75" x14ac:dyDescent="0.2">
      <c r="C17" s="3" t="s">
        <v>725</v>
      </c>
      <c r="D17" s="3" t="s">
        <v>726</v>
      </c>
      <c r="E17" s="3" t="s">
        <v>727</v>
      </c>
      <c r="F17" s="3" t="s">
        <v>728</v>
      </c>
      <c r="G17" s="3" t="s">
        <v>729</v>
      </c>
      <c r="H17" s="3" t="s">
        <v>730</v>
      </c>
      <c r="I17" s="3" t="s">
        <v>731</v>
      </c>
      <c r="J17" s="3" t="s">
        <v>728</v>
      </c>
      <c r="K17" s="3" t="s">
        <v>732</v>
      </c>
      <c r="L17" s="3" t="s">
        <v>733</v>
      </c>
      <c r="M17" s="3" t="s">
        <v>734</v>
      </c>
    </row>
    <row r="18" spans="3:13" ht="12.75" x14ac:dyDescent="0.2">
      <c r="C18" s="3" t="s">
        <v>735</v>
      </c>
      <c r="D18" s="3" t="s">
        <v>736</v>
      </c>
      <c r="E18" s="3" t="s">
        <v>737</v>
      </c>
      <c r="F18" s="3" t="s">
        <v>738</v>
      </c>
      <c r="G18" s="3" t="s">
        <v>739</v>
      </c>
      <c r="H18" s="3" t="s">
        <v>740</v>
      </c>
      <c r="I18" s="3" t="s">
        <v>741</v>
      </c>
      <c r="J18" s="3" t="s">
        <v>742</v>
      </c>
      <c r="K18" s="3" t="s">
        <v>743</v>
      </c>
      <c r="L18" s="3" t="s">
        <v>744</v>
      </c>
      <c r="M18" s="3" t="s">
        <v>728</v>
      </c>
    </row>
    <row r="19" spans="3:13" ht="12.75" x14ac:dyDescent="0.2">
      <c r="C19" s="3" t="s">
        <v>745</v>
      </c>
      <c r="D19" s="3" t="s">
        <v>746</v>
      </c>
      <c r="E19" s="3" t="s">
        <v>747</v>
      </c>
      <c r="F19" s="3" t="s">
        <v>748</v>
      </c>
      <c r="G19" s="3" t="s">
        <v>749</v>
      </c>
      <c r="H19" s="3" t="s">
        <v>750</v>
      </c>
      <c r="I19" s="3" t="s">
        <v>751</v>
      </c>
      <c r="J19" s="3" t="s">
        <v>752</v>
      </c>
      <c r="K19" s="3" t="s">
        <v>753</v>
      </c>
      <c r="L19" s="3" t="s">
        <v>754</v>
      </c>
      <c r="M19" s="3" t="s">
        <v>727</v>
      </c>
    </row>
    <row r="20" spans="3:13" ht="12.75" x14ac:dyDescent="0.2">
      <c r="C20" s="3" t="s">
        <v>755</v>
      </c>
      <c r="D20" s="3" t="s">
        <v>756</v>
      </c>
      <c r="E20" s="3" t="s">
        <v>757</v>
      </c>
      <c r="F20" s="3" t="s">
        <v>758</v>
      </c>
      <c r="G20" s="3" t="s">
        <v>759</v>
      </c>
      <c r="H20" s="3" t="s">
        <v>760</v>
      </c>
      <c r="I20" s="3" t="s">
        <v>761</v>
      </c>
      <c r="J20" s="3" t="s">
        <v>762</v>
      </c>
      <c r="K20" s="3" t="s">
        <v>752</v>
      </c>
      <c r="L20" s="3" t="s">
        <v>763</v>
      </c>
      <c r="M20" s="3" t="s">
        <v>730</v>
      </c>
    </row>
    <row r="21" spans="3:13" ht="12.75" x14ac:dyDescent="0.2">
      <c r="C21" s="3" t="s">
        <v>764</v>
      </c>
      <c r="D21" s="3" t="s">
        <v>765</v>
      </c>
      <c r="E21" s="3" t="s">
        <v>766</v>
      </c>
      <c r="F21" s="3" t="s">
        <v>767</v>
      </c>
      <c r="G21" s="3" t="s">
        <v>768</v>
      </c>
      <c r="H21" s="3" t="s">
        <v>769</v>
      </c>
      <c r="I21" s="3" t="s">
        <v>770</v>
      </c>
      <c r="J21" s="3" t="s">
        <v>766</v>
      </c>
      <c r="K21" s="3" t="s">
        <v>770</v>
      </c>
      <c r="L21" s="3" t="s">
        <v>771</v>
      </c>
      <c r="M21" s="3" t="s">
        <v>772</v>
      </c>
    </row>
    <row r="22" spans="3:13" ht="12.75" x14ac:dyDescent="0.2">
      <c r="C22" s="3" t="s">
        <v>773</v>
      </c>
      <c r="D22" s="3" t="s">
        <v>774</v>
      </c>
      <c r="E22" s="3" t="s">
        <v>734</v>
      </c>
      <c r="F22" s="3" t="s">
        <v>775</v>
      </c>
      <c r="G22" s="3" t="s">
        <v>776</v>
      </c>
      <c r="H22" s="3" t="s">
        <v>777</v>
      </c>
      <c r="I22" s="3" t="s">
        <v>772</v>
      </c>
      <c r="J22" s="3" t="s">
        <v>734</v>
      </c>
      <c r="K22" s="3" t="s">
        <v>778</v>
      </c>
      <c r="L22" s="3" t="s">
        <v>779</v>
      </c>
      <c r="M22" s="3" t="s">
        <v>769</v>
      </c>
    </row>
    <row r="23" spans="3:13" ht="12.75" x14ac:dyDescent="0.2"/>
    <row r="24" spans="3:13" ht="12.75" x14ac:dyDescent="0.2">
      <c r="C24" s="3" t="s">
        <v>780</v>
      </c>
      <c r="D24" s="3" t="s">
        <v>781</v>
      </c>
      <c r="E24" s="3" t="s">
        <v>782</v>
      </c>
      <c r="F24" s="3" t="s">
        <v>783</v>
      </c>
      <c r="G24" s="3" t="s">
        <v>784</v>
      </c>
      <c r="H24" s="3" t="s">
        <v>785</v>
      </c>
      <c r="I24" s="3" t="s">
        <v>786</v>
      </c>
      <c r="J24" s="3" t="s">
        <v>787</v>
      </c>
      <c r="K24" s="3" t="s">
        <v>788</v>
      </c>
      <c r="L24" s="3" t="s">
        <v>789</v>
      </c>
      <c r="M24" s="3" t="s">
        <v>732</v>
      </c>
    </row>
    <row r="25" spans="3:13" ht="12.75" x14ac:dyDescent="0.2">
      <c r="C25" s="3" t="s">
        <v>790</v>
      </c>
      <c r="D25" s="3" t="s">
        <v>765</v>
      </c>
      <c r="E25" s="3" t="s">
        <v>770</v>
      </c>
      <c r="F25" s="3" t="s">
        <v>791</v>
      </c>
      <c r="G25" s="3" t="s">
        <v>787</v>
      </c>
      <c r="H25" s="3" t="s">
        <v>792</v>
      </c>
      <c r="I25" s="3" t="s">
        <v>793</v>
      </c>
      <c r="J25" s="3" t="s">
        <v>770</v>
      </c>
      <c r="K25" s="3" t="s">
        <v>765</v>
      </c>
      <c r="L25" s="3" t="s">
        <v>794</v>
      </c>
      <c r="M25" s="3" t="s">
        <v>785</v>
      </c>
    </row>
    <row r="26" spans="3:13" ht="12.75" x14ac:dyDescent="0.2">
      <c r="C26" s="3" t="s">
        <v>795</v>
      </c>
      <c r="D26" s="3" t="s">
        <v>794</v>
      </c>
      <c r="E26" s="3" t="s">
        <v>796</v>
      </c>
      <c r="F26" s="3" t="s">
        <v>797</v>
      </c>
      <c r="G26" s="3" t="s">
        <v>798</v>
      </c>
      <c r="H26" s="3" t="s">
        <v>799</v>
      </c>
      <c r="I26" s="3" t="s">
        <v>800</v>
      </c>
      <c r="J26" s="3" t="s">
        <v>796</v>
      </c>
      <c r="K26" s="3" t="s">
        <v>801</v>
      </c>
      <c r="L26" s="3" t="s">
        <v>799</v>
      </c>
      <c r="M26" s="3" t="s">
        <v>802</v>
      </c>
    </row>
    <row r="27" spans="3:13" ht="12.75" x14ac:dyDescent="0.2">
      <c r="C27" s="3" t="s">
        <v>803</v>
      </c>
      <c r="D27" s="3" t="s">
        <v>728</v>
      </c>
      <c r="E27" s="3" t="s">
        <v>769</v>
      </c>
      <c r="F27" s="3" t="s">
        <v>766</v>
      </c>
      <c r="G27" s="3" t="s">
        <v>804</v>
      </c>
      <c r="H27" s="3" t="s">
        <v>805</v>
      </c>
      <c r="I27" s="3" t="s">
        <v>806</v>
      </c>
      <c r="J27" s="3" t="s">
        <v>778</v>
      </c>
      <c r="K27" s="3" t="s">
        <v>770</v>
      </c>
      <c r="L27" s="3" t="s">
        <v>802</v>
      </c>
      <c r="M27" s="3" t="s">
        <v>793</v>
      </c>
    </row>
    <row r="28" spans="3:13" ht="12.75" x14ac:dyDescent="0.2"/>
    <row r="29" spans="3:13" ht="12.75" x14ac:dyDescent="0.2">
      <c r="C29" s="3" t="s">
        <v>807</v>
      </c>
      <c r="D29" s="3">
        <v>3</v>
      </c>
      <c r="E29" s="3">
        <v>4.5</v>
      </c>
      <c r="F29" s="3">
        <v>-1.2</v>
      </c>
      <c r="G29" s="3">
        <v>1.2</v>
      </c>
      <c r="H29" s="3">
        <v>2.9</v>
      </c>
      <c r="I29" s="3">
        <v>5</v>
      </c>
      <c r="J29" s="3">
        <v>2.5</v>
      </c>
      <c r="K29" s="3">
        <v>-3.6</v>
      </c>
      <c r="L29" s="3">
        <v>0.2</v>
      </c>
      <c r="M29" s="3">
        <v>5.5</v>
      </c>
    </row>
    <row r="30" spans="3:13" ht="12.75" x14ac:dyDescent="0.2">
      <c r="C30" s="3" t="s">
        <v>808</v>
      </c>
      <c r="D30" s="3">
        <v>7</v>
      </c>
      <c r="E30" s="3">
        <v>7</v>
      </c>
      <c r="F30" s="3">
        <v>2</v>
      </c>
      <c r="G30" s="3">
        <v>7</v>
      </c>
      <c r="H30" s="3">
        <v>7</v>
      </c>
      <c r="I30" s="3">
        <v>8</v>
      </c>
      <c r="J30" s="3">
        <v>4</v>
      </c>
      <c r="K30" s="3">
        <v>3</v>
      </c>
      <c r="L30" s="3">
        <v>6</v>
      </c>
      <c r="M30" s="3">
        <v>9</v>
      </c>
    </row>
    <row r="31" spans="3:13" ht="12.75" x14ac:dyDescent="0.2">
      <c r="C31" s="3" t="s">
        <v>809</v>
      </c>
      <c r="D31" s="3">
        <v>0.63</v>
      </c>
      <c r="E31" s="3">
        <v>1.08</v>
      </c>
      <c r="F31" s="3">
        <v>0.36</v>
      </c>
      <c r="G31" s="3">
        <v>0.12</v>
      </c>
      <c r="H31" s="3">
        <v>0.12</v>
      </c>
      <c r="I31" s="3">
        <v>0.12</v>
      </c>
      <c r="J31" s="3">
        <v>0.12</v>
      </c>
      <c r="K31" s="3">
        <v>0.12</v>
      </c>
      <c r="L31" s="3">
        <v>0.18790000000000001</v>
      </c>
      <c r="M31" s="3">
        <v>0.2979</v>
      </c>
    </row>
    <row r="32" spans="3:13" ht="12.75" x14ac:dyDescent="0.2">
      <c r="C32" s="3" t="s">
        <v>810</v>
      </c>
      <c r="D32" s="3" t="s">
        <v>811</v>
      </c>
      <c r="E32" s="3" t="s">
        <v>812</v>
      </c>
      <c r="F32" s="3" t="s">
        <v>813</v>
      </c>
      <c r="G32" s="3" t="s">
        <v>814</v>
      </c>
      <c r="H32" s="3" t="s">
        <v>815</v>
      </c>
      <c r="I32" s="3" t="s">
        <v>816</v>
      </c>
      <c r="J32" s="3" t="s">
        <v>817</v>
      </c>
      <c r="K32" s="3" t="s">
        <v>818</v>
      </c>
      <c r="L32" s="3" t="s">
        <v>817</v>
      </c>
      <c r="M32" s="3" t="s">
        <v>819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5513-4C2C-443E-BD86-6F6A87F39852}">
  <dimension ref="A3:BJ22"/>
  <sheetViews>
    <sheetView showGridLines="0" tabSelected="1" topLeftCell="X1" workbookViewId="0">
      <selection activeCell="AO20" sqref="AO2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820</v>
      </c>
      <c r="C3" s="9"/>
      <c r="D3" s="9"/>
      <c r="E3" s="9"/>
      <c r="F3" s="9"/>
      <c r="H3" s="9" t="s">
        <v>821</v>
      </c>
      <c r="I3" s="9"/>
      <c r="J3" s="9"/>
      <c r="K3" s="9"/>
      <c r="L3" s="9"/>
      <c r="N3" s="11" t="s">
        <v>822</v>
      </c>
      <c r="O3" s="11"/>
      <c r="P3" s="11"/>
      <c r="Q3" s="11"/>
      <c r="R3" s="11"/>
      <c r="S3" s="11"/>
      <c r="T3" s="11"/>
      <c r="V3" s="9" t="s">
        <v>823</v>
      </c>
      <c r="W3" s="9"/>
      <c r="X3" s="9"/>
      <c r="Y3" s="9"/>
      <c r="AA3" s="9" t="s">
        <v>824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825</v>
      </c>
      <c r="C4" s="15" t="s">
        <v>826</v>
      </c>
      <c r="D4" s="14" t="s">
        <v>827</v>
      </c>
      <c r="E4" s="15" t="s">
        <v>828</v>
      </c>
      <c r="F4" s="14" t="s">
        <v>829</v>
      </c>
      <c r="H4" s="16" t="s">
        <v>830</v>
      </c>
      <c r="I4" s="17" t="s">
        <v>831</v>
      </c>
      <c r="J4" s="16" t="s">
        <v>832</v>
      </c>
      <c r="K4" s="17" t="s">
        <v>833</v>
      </c>
      <c r="L4" s="16" t="s">
        <v>834</v>
      </c>
      <c r="N4" s="18" t="s">
        <v>835</v>
      </c>
      <c r="O4" s="19" t="s">
        <v>836</v>
      </c>
      <c r="P4" s="18" t="s">
        <v>837</v>
      </c>
      <c r="Q4" s="19" t="s">
        <v>838</v>
      </c>
      <c r="R4" s="18" t="s">
        <v>839</v>
      </c>
      <c r="S4" s="19" t="s">
        <v>840</v>
      </c>
      <c r="T4" s="18" t="s">
        <v>841</v>
      </c>
      <c r="V4" s="19" t="s">
        <v>842</v>
      </c>
      <c r="W4" s="18" t="s">
        <v>843</v>
      </c>
      <c r="X4" s="19" t="s">
        <v>844</v>
      </c>
      <c r="Y4" s="18" t="s">
        <v>845</v>
      </c>
      <c r="AA4" s="20" t="s">
        <v>463</v>
      </c>
      <c r="AB4" s="21" t="s">
        <v>725</v>
      </c>
      <c r="AC4" s="20" t="s">
        <v>735</v>
      </c>
      <c r="AD4" s="21" t="s">
        <v>755</v>
      </c>
      <c r="AE4" s="20" t="s">
        <v>764</v>
      </c>
      <c r="AF4" s="21" t="s">
        <v>773</v>
      </c>
      <c r="AG4" s="20" t="s">
        <v>780</v>
      </c>
      <c r="AH4" s="21" t="s">
        <v>790</v>
      </c>
      <c r="AI4" s="20" t="s">
        <v>809</v>
      </c>
      <c r="AJ4" s="22"/>
      <c r="AK4" s="21" t="s">
        <v>807</v>
      </c>
      <c r="AL4" s="20" t="s">
        <v>808</v>
      </c>
    </row>
    <row r="5" spans="1:62" ht="63" x14ac:dyDescent="0.2">
      <c r="A5" s="23" t="s">
        <v>846</v>
      </c>
      <c r="B5" s="18" t="s">
        <v>847</v>
      </c>
      <c r="C5" s="24" t="s">
        <v>848</v>
      </c>
      <c r="D5" s="25" t="s">
        <v>849</v>
      </c>
      <c r="E5" s="19" t="s">
        <v>850</v>
      </c>
      <c r="F5" s="18" t="s">
        <v>847</v>
      </c>
      <c r="H5" s="19" t="s">
        <v>851</v>
      </c>
      <c r="I5" s="18" t="s">
        <v>852</v>
      </c>
      <c r="J5" s="19" t="s">
        <v>853</v>
      </c>
      <c r="K5" s="18" t="s">
        <v>854</v>
      </c>
      <c r="L5" s="19" t="s">
        <v>855</v>
      </c>
      <c r="N5" s="18" t="s">
        <v>856</v>
      </c>
      <c r="O5" s="19" t="s">
        <v>857</v>
      </c>
      <c r="P5" s="18" t="s">
        <v>858</v>
      </c>
      <c r="Q5" s="19" t="s">
        <v>859</v>
      </c>
      <c r="R5" s="18" t="s">
        <v>860</v>
      </c>
      <c r="S5" s="19" t="s">
        <v>861</v>
      </c>
      <c r="T5" s="18" t="s">
        <v>862</v>
      </c>
      <c r="V5" s="19" t="s">
        <v>863</v>
      </c>
      <c r="W5" s="18" t="s">
        <v>864</v>
      </c>
      <c r="X5" s="19" t="s">
        <v>865</v>
      </c>
      <c r="Y5" s="18" t="s">
        <v>866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0.48507848887355531</v>
      </c>
      <c r="C7" s="31">
        <f>(sheet!D18-sheet!D15)/sheet!D35</f>
        <v>0.48507848887355531</v>
      </c>
      <c r="D7" s="31">
        <f>sheet!D12/sheet!D35</f>
        <v>6.2142653761501068E-3</v>
      </c>
      <c r="E7" s="31">
        <f>Sheet2!D20/sheet!D35</f>
        <v>1.5930092632042747</v>
      </c>
      <c r="F7" s="31">
        <f>sheet!D18/sheet!D35</f>
        <v>0.48507848887355531</v>
      </c>
      <c r="G7" s="29"/>
      <c r="H7" s="32">
        <f>Sheet1!D33/sheet!D51</f>
        <v>2.4828417090082194E-2</v>
      </c>
      <c r="I7" s="32">
        <f>Sheet1!D33/Sheet1!D12</f>
        <v>3.7420325033305148E-2</v>
      </c>
      <c r="J7" s="32">
        <f>Sheet1!D12/sheet!D27</f>
        <v>0.34822215987347488</v>
      </c>
      <c r="K7" s="32">
        <f>Sheet1!D30/sheet!D27</f>
        <v>1.303058640626498E-2</v>
      </c>
      <c r="L7" s="32">
        <f>Sheet1!D38</f>
        <v>0.24</v>
      </c>
      <c r="M7" s="29"/>
      <c r="N7" s="32">
        <f>sheet!D40/sheet!D27</f>
        <v>0.47517450029184105</v>
      </c>
      <c r="O7" s="32">
        <f>sheet!D51/sheet!D27</f>
        <v>0.52482549970815895</v>
      </c>
      <c r="P7" s="32">
        <f>sheet!D40/sheet!D51</f>
        <v>0.90539522289994012</v>
      </c>
      <c r="Q7" s="31">
        <f>Sheet1!D24/Sheet1!D26</f>
        <v>-2.4847866705521366</v>
      </c>
      <c r="R7" s="31">
        <f>ABS(Sheet2!D20/(Sheet1!D26+Sheet2!D30))</f>
        <v>5.0858818767542315</v>
      </c>
      <c r="S7" s="31">
        <f>sheet!D40/Sheet1!D43</f>
        <v>2.3432761454213282</v>
      </c>
      <c r="T7" s="31">
        <f>Sheet2!D20/sheet!D40</f>
        <v>0.43811335486714181</v>
      </c>
      <c r="V7" s="31" t="e">
        <f>ABS(Sheet1!D15/sheet!D15)</f>
        <v>#DIV/0!</v>
      </c>
      <c r="W7" s="31">
        <f>Sheet1!D12/sheet!D14</f>
        <v>38.5728383175883</v>
      </c>
      <c r="X7" s="31">
        <f>Sheet1!D12/sheet!D27</f>
        <v>0.34822215987347488</v>
      </c>
      <c r="Y7" s="31">
        <f>Sheet1!D12/(sheet!D18-sheet!D35)</f>
        <v>-5.1748057556860605</v>
      </c>
      <c r="AA7" s="17" t="str">
        <f>Sheet1!D43</f>
        <v>746,603</v>
      </c>
      <c r="AB7" s="17" t="str">
        <f>Sheet3!D17</f>
        <v>6.1x</v>
      </c>
      <c r="AC7" s="17" t="str">
        <f>Sheet3!D18</f>
        <v>14.4x</v>
      </c>
      <c r="AD7" s="17" t="str">
        <f>Sheet3!D20</f>
        <v>-69.9x</v>
      </c>
      <c r="AE7" s="17" t="str">
        <f>Sheet3!D21</f>
        <v>1.2x</v>
      </c>
      <c r="AF7" s="17" t="str">
        <f>Sheet3!D22</f>
        <v>3.7x</v>
      </c>
      <c r="AG7" s="17" t="str">
        <f>Sheet3!D24</f>
        <v>-14.8x</v>
      </c>
      <c r="AH7" s="17" t="str">
        <f>Sheet3!D25</f>
        <v>1.2x</v>
      </c>
      <c r="AI7" s="17">
        <f>Sheet3!D31</f>
        <v>0.63</v>
      </c>
      <c r="AK7" s="17">
        <f>Sheet3!D29</f>
        <v>3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0.88826387860148848</v>
      </c>
      <c r="C8" s="34">
        <f>(sheet!E18-sheet!E15)/sheet!E35</f>
        <v>0.88826387860148848</v>
      </c>
      <c r="D8" s="34">
        <f>sheet!E12/sheet!E35</f>
        <v>4.24802986139655E-3</v>
      </c>
      <c r="E8" s="34">
        <f>Sheet2!E20/sheet!E35</f>
        <v>1.642454009234666</v>
      </c>
      <c r="F8" s="34">
        <f>sheet!E18/sheet!E35</f>
        <v>0.88826387860148848</v>
      </c>
      <c r="G8" s="29"/>
      <c r="H8" s="35">
        <f>Sheet1!E33/sheet!E51</f>
        <v>0.13452948685769497</v>
      </c>
      <c r="I8" s="35">
        <f>Sheet1!E33/Sheet1!E12</f>
        <v>0.20702000177202853</v>
      </c>
      <c r="J8" s="35">
        <f>Sheet1!E12/sheet!E27</f>
        <v>0.35834673614632001</v>
      </c>
      <c r="K8" s="35">
        <f>Sheet1!E30/sheet!E27</f>
        <v>7.4184941952011807E-2</v>
      </c>
      <c r="L8" s="35">
        <f>Sheet1!E38</f>
        <v>1.46</v>
      </c>
      <c r="M8" s="29"/>
      <c r="N8" s="35">
        <f>sheet!E40/sheet!E27</f>
        <v>0.44855998722061213</v>
      </c>
      <c r="O8" s="35">
        <f>sheet!E51/sheet!E27</f>
        <v>0.55144001277938792</v>
      </c>
      <c r="P8" s="35">
        <f>sheet!E40/sheet!E51</f>
        <v>0.81343387644245091</v>
      </c>
      <c r="Q8" s="34">
        <f>Sheet1!E24/Sheet1!E26</f>
        <v>-7.954855141674626</v>
      </c>
      <c r="R8" s="34">
        <f>ABS(Sheet2!E20/(Sheet1!E26+Sheet2!E30))</f>
        <v>3.9411479037539174</v>
      </c>
      <c r="S8" s="34">
        <f>sheet!E40/Sheet1!E43</f>
        <v>1.6085445529142297</v>
      </c>
      <c r="T8" s="34">
        <f>Sheet2!E20/sheet!E40</f>
        <v>0.43530844972754407</v>
      </c>
      <c r="U8" s="12"/>
      <c r="V8" s="34" t="e">
        <f>ABS(Sheet1!E15/sheet!E15)</f>
        <v>#DIV/0!</v>
      </c>
      <c r="W8" s="34">
        <f>Sheet1!E12/sheet!E14</f>
        <v>37.141916906622789</v>
      </c>
      <c r="X8" s="34">
        <f>Sheet1!E12/sheet!E27</f>
        <v>0.35834673614632001</v>
      </c>
      <c r="Y8" s="34">
        <f>Sheet1!E12/(sheet!E18-sheet!E35)</f>
        <v>-26.976490579425988</v>
      </c>
      <c r="Z8" s="12"/>
      <c r="AA8" s="36" t="str">
        <f>Sheet1!E43</f>
        <v>1,124,225</v>
      </c>
      <c r="AB8" s="36" t="str">
        <f>Sheet3!E17</f>
        <v>3.5x</v>
      </c>
      <c r="AC8" s="36" t="str">
        <f>Sheet3!E18</f>
        <v>8.9x</v>
      </c>
      <c r="AD8" s="36" t="str">
        <f>Sheet3!E20</f>
        <v>-12.4x</v>
      </c>
      <c r="AE8" s="36" t="str">
        <f>Sheet3!E21</f>
        <v>1.0x</v>
      </c>
      <c r="AF8" s="36" t="str">
        <f>Sheet3!E22</f>
        <v>2.3x</v>
      </c>
      <c r="AG8" s="36" t="str">
        <f>Sheet3!E24</f>
        <v>12.5x</v>
      </c>
      <c r="AH8" s="36" t="str">
        <f>Sheet3!E25</f>
        <v>1.1x</v>
      </c>
      <c r="AI8" s="36">
        <f>Sheet3!E31</f>
        <v>1.08</v>
      </c>
      <c r="AK8" s="36">
        <f>Sheet3!E29</f>
        <v>4.5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0.88331082215100343</v>
      </c>
      <c r="C9" s="31">
        <f>(sheet!F18-sheet!F15)/sheet!F35</f>
        <v>0.88331082215100343</v>
      </c>
      <c r="D9" s="31">
        <f>sheet!F12/sheet!F35</f>
        <v>2.9962516883386747E-2</v>
      </c>
      <c r="E9" s="31">
        <f>Sheet2!F20/sheet!F35</f>
        <v>1.859514237989818</v>
      </c>
      <c r="F9" s="31">
        <f>sheet!F18/sheet!F35</f>
        <v>0.88331082215100343</v>
      </c>
      <c r="G9" s="29"/>
      <c r="H9" s="32">
        <f>Sheet1!F33/sheet!F51</f>
        <v>-1.6969047200012475</v>
      </c>
      <c r="I9" s="32">
        <f>Sheet1!F33/Sheet1!F12</f>
        <v>-1.8277334062793569</v>
      </c>
      <c r="J9" s="32">
        <f>Sheet1!F12/sheet!F27</f>
        <v>0.32290485868386981</v>
      </c>
      <c r="K9" s="32">
        <f>Sheet1!F30/sheet!F27</f>
        <v>-0.59018399726642379</v>
      </c>
      <c r="L9" s="32">
        <f>Sheet1!F38</f>
        <v>-7.39</v>
      </c>
      <c r="M9" s="29"/>
      <c r="N9" s="32">
        <f>sheet!F40/sheet!F27</f>
        <v>0.65219968433702635</v>
      </c>
      <c r="O9" s="32">
        <f>sheet!F51/sheet!F27</f>
        <v>0.34780031566297359</v>
      </c>
      <c r="P9" s="32">
        <f>sheet!F40/sheet!F51</f>
        <v>1.8752130316322735</v>
      </c>
      <c r="Q9" s="31">
        <f>Sheet1!F24/Sheet1!F26</f>
        <v>24.443571686529435</v>
      </c>
      <c r="R9" s="31">
        <f>ABS(Sheet2!F20/(Sheet1!F26+Sheet2!F30))</f>
        <v>2.7428531010173649</v>
      </c>
      <c r="S9" s="31">
        <f>sheet!F40/Sheet1!F43</f>
        <v>4.0354481234403954</v>
      </c>
      <c r="T9" s="31">
        <f>Sheet2!F20/sheet!F40</f>
        <v>0.27641314420129731</v>
      </c>
      <c r="V9" s="31" t="e">
        <f>ABS(Sheet1!F15/sheet!F15)</f>
        <v>#DIV/0!</v>
      </c>
      <c r="W9" s="31">
        <f>Sheet1!F12/sheet!F14</f>
        <v>43.034541511771998</v>
      </c>
      <c r="X9" s="31">
        <f>Sheet1!F12/sheet!F27</f>
        <v>0.32290485868386981</v>
      </c>
      <c r="Y9" s="31">
        <f>Sheet1!F12/(sheet!F18-sheet!F35)</f>
        <v>-28.543303311530426</v>
      </c>
      <c r="AA9" s="17" t="str">
        <f>Sheet1!F43</f>
        <v>417,173</v>
      </c>
      <c r="AB9" s="17" t="str">
        <f>Sheet3!F17</f>
        <v>3.0x</v>
      </c>
      <c r="AC9" s="17" t="str">
        <f>Sheet3!F18</f>
        <v>11.7x</v>
      </c>
      <c r="AD9" s="17" t="str">
        <f>Sheet3!F20</f>
        <v>-102.0x</v>
      </c>
      <c r="AE9" s="17" t="str">
        <f>Sheet3!F21</f>
        <v>0.8x</v>
      </c>
      <c r="AF9" s="17" t="str">
        <f>Sheet3!F22</f>
        <v>2.2x</v>
      </c>
      <c r="AG9" s="17" t="str">
        <f>Sheet3!F24</f>
        <v>-1.3x</v>
      </c>
      <c r="AH9" s="17" t="str">
        <f>Sheet3!F25</f>
        <v>0.6x</v>
      </c>
      <c r="AI9" s="17">
        <f>Sheet3!F31</f>
        <v>0.36</v>
      </c>
      <c r="AK9" s="17">
        <f>Sheet3!F29</f>
        <v>-1.2</v>
      </c>
      <c r="AL9" s="17">
        <f>Sheet3!F30</f>
        <v>2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2.1028507546115147</v>
      </c>
      <c r="C10" s="34">
        <f>(sheet!G18-sheet!G15)/sheet!G35</f>
        <v>2.1028507546115147</v>
      </c>
      <c r="D10" s="34">
        <f>sheet!G12/sheet!G35</f>
        <v>5.1286654453615568E-3</v>
      </c>
      <c r="E10" s="34">
        <f>Sheet2!G20/sheet!G35</f>
        <v>1.2741693969228007</v>
      </c>
      <c r="F10" s="34">
        <f>sheet!G18/sheet!G35</f>
        <v>2.1028507546115147</v>
      </c>
      <c r="G10" s="29"/>
      <c r="H10" s="35">
        <f>Sheet1!G33/sheet!G51</f>
        <v>0.27210861996364272</v>
      </c>
      <c r="I10" s="35">
        <f>Sheet1!G33/Sheet1!G12</f>
        <v>0.57990267249367078</v>
      </c>
      <c r="J10" s="35">
        <f>Sheet1!G12/sheet!G27</f>
        <v>0.25970214297894917</v>
      </c>
      <c r="K10" s="35">
        <f>Sheet1!G30/sheet!G27</f>
        <v>0.15060196676582602</v>
      </c>
      <c r="L10" s="35">
        <f>Sheet1!G38</f>
        <v>1.75</v>
      </c>
      <c r="M10" s="29"/>
      <c r="N10" s="35">
        <f>sheet!G40/sheet!G27</f>
        <v>0.44653731739204577</v>
      </c>
      <c r="O10" s="35">
        <f>sheet!G51/sheet!G27</f>
        <v>0.55346268260795417</v>
      </c>
      <c r="P10" s="35">
        <f>sheet!G40/sheet!G51</f>
        <v>0.80680654978928523</v>
      </c>
      <c r="Q10" s="34">
        <f>Sheet1!G24/Sheet1!G26</f>
        <v>-4.5256915256475141</v>
      </c>
      <c r="R10" s="34">
        <f>ABS(Sheet2!G20/(Sheet1!G26+Sheet2!G30))</f>
        <v>0.71488089515202291</v>
      </c>
      <c r="S10" s="34">
        <f>sheet!G40/Sheet1!G43</f>
        <v>5.4925536625725409</v>
      </c>
      <c r="T10" s="34">
        <f>Sheet2!G20/sheet!G40</f>
        <v>0.26502425011350667</v>
      </c>
      <c r="U10" s="12"/>
      <c r="V10" s="34" t="e">
        <f>ABS(Sheet1!G15/sheet!G15)</f>
        <v>#DIV/0!</v>
      </c>
      <c r="W10" s="34">
        <f>Sheet1!G12/sheet!G14</f>
        <v>6.0218885100699451</v>
      </c>
      <c r="X10" s="34">
        <f>Sheet1!G12/sheet!G27</f>
        <v>0.25970214297894917</v>
      </c>
      <c r="Y10" s="34">
        <f>Sheet1!G12/(sheet!G18-sheet!G35)</f>
        <v>2.5353772276092208</v>
      </c>
      <c r="Z10" s="12"/>
      <c r="AA10" s="36" t="str">
        <f>Sheet1!G43</f>
        <v>214,535</v>
      </c>
      <c r="AB10" s="36" t="str">
        <f>Sheet3!G17</f>
        <v>15.1x</v>
      </c>
      <c r="AC10" s="36" t="str">
        <f>Sheet3!G18</f>
        <v>-27.5x</v>
      </c>
      <c r="AD10" s="36" t="str">
        <f>Sheet3!G20</f>
        <v>98.2x</v>
      </c>
      <c r="AE10" s="36" t="str">
        <f>Sheet3!G21</f>
        <v>2.7x</v>
      </c>
      <c r="AF10" s="36" t="str">
        <f>Sheet3!G22</f>
        <v>5.4x</v>
      </c>
      <c r="AG10" s="36" t="str">
        <f>Sheet3!G24</f>
        <v>-2.8x</v>
      </c>
      <c r="AH10" s="36" t="str">
        <f>Sheet3!G25</f>
        <v>5.0x</v>
      </c>
      <c r="AI10" s="36">
        <f>Sheet3!G31</f>
        <v>0.12</v>
      </c>
      <c r="AK10" s="36">
        <f>Sheet3!G29</f>
        <v>1.2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1.7854175146774625</v>
      </c>
      <c r="C11" s="31">
        <f>(sheet!H18-sheet!H15)/sheet!H35</f>
        <v>1.7854175146774625</v>
      </c>
      <c r="D11" s="31">
        <f>sheet!H12/sheet!H35</f>
        <v>1.270817060693737</v>
      </c>
      <c r="E11" s="31">
        <f>Sheet2!H20/sheet!H35</f>
        <v>1.7459854710539537</v>
      </c>
      <c r="F11" s="31">
        <f>sheet!H18/sheet!H35</f>
        <v>1.7854175146774625</v>
      </c>
      <c r="G11" s="29"/>
      <c r="H11" s="32">
        <f>Sheet1!H33/sheet!H51</f>
        <v>0.14805259222286288</v>
      </c>
      <c r="I11" s="32">
        <f>Sheet1!H33/Sheet1!H12</f>
        <v>0.2735512912999567</v>
      </c>
      <c r="J11" s="32">
        <f>Sheet1!H12/sheet!H27</f>
        <v>0.32744898391129895</v>
      </c>
      <c r="K11" s="32">
        <f>Sheet1!H30/sheet!H27</f>
        <v>8.9574092383794587E-2</v>
      </c>
      <c r="L11" s="32">
        <f>Sheet1!H38</f>
        <v>0.98</v>
      </c>
      <c r="M11" s="29"/>
      <c r="N11" s="32">
        <f>sheet!H40/sheet!H27</f>
        <v>0.39498463999225952</v>
      </c>
      <c r="O11" s="32">
        <f>sheet!H51/sheet!H27</f>
        <v>0.60501536000774048</v>
      </c>
      <c r="P11" s="32">
        <f>sheet!H40/sheet!H51</f>
        <v>0.65285059868100892</v>
      </c>
      <c r="Q11" s="31">
        <f>Sheet1!H24/Sheet1!H26</f>
        <v>-9.2395515834065201</v>
      </c>
      <c r="R11" s="31">
        <f>ABS(Sheet2!H20/(Sheet1!H26+Sheet2!H30))</f>
        <v>5.2281212254309875</v>
      </c>
      <c r="S11" s="31">
        <f>sheet!H40/Sheet1!H43</f>
        <v>2.0984442329393715</v>
      </c>
      <c r="T11" s="31">
        <f>Sheet2!H20/sheet!H40</f>
        <v>0.45559454310409997</v>
      </c>
      <c r="V11" s="31" t="e">
        <f>ABS(Sheet1!H15/sheet!H15)</f>
        <v>#DIV/0!</v>
      </c>
      <c r="W11" s="31">
        <f>Sheet1!H12/sheet!H14</f>
        <v>6.6960490315799239</v>
      </c>
      <c r="X11" s="31">
        <f>Sheet1!H12/sheet!H27</f>
        <v>0.32744898391129895</v>
      </c>
      <c r="Y11" s="31">
        <f>Sheet1!H12/(sheet!H18-sheet!H35)</f>
        <v>4.0450600193294459</v>
      </c>
      <c r="AA11" s="17" t="str">
        <f>Sheet1!H43</f>
        <v>498,018</v>
      </c>
      <c r="AB11" s="17" t="str">
        <f>Sheet3!H17</f>
        <v>7.4x</v>
      </c>
      <c r="AC11" s="17" t="str">
        <f>Sheet3!H18</f>
        <v>16.9x</v>
      </c>
      <c r="AD11" s="17" t="str">
        <f>Sheet3!H20</f>
        <v>-20.7x</v>
      </c>
      <c r="AE11" s="17" t="str">
        <f>Sheet3!H21</f>
        <v>1.5x</v>
      </c>
      <c r="AF11" s="17" t="str">
        <f>Sheet3!H22</f>
        <v>4.0x</v>
      </c>
      <c r="AG11" s="17" t="str">
        <f>Sheet3!H24</f>
        <v>2.8x</v>
      </c>
      <c r="AH11" s="17" t="str">
        <f>Sheet3!H25</f>
        <v>1.9x</v>
      </c>
      <c r="AI11" s="17">
        <f>Sheet3!H31</f>
        <v>0.12</v>
      </c>
      <c r="AK11" s="17">
        <f>Sheet3!H29</f>
        <v>2.9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1.7832397347255537</v>
      </c>
      <c r="C12" s="34">
        <f>(sheet!I18-sheet!I15)/sheet!I35</f>
        <v>1.7832397347255537</v>
      </c>
      <c r="D12" s="34">
        <f>sheet!I12/sheet!I35</f>
        <v>1.0253337096091435</v>
      </c>
      <c r="E12" s="34">
        <f>Sheet2!I20/sheet!I35</f>
        <v>2.0848991110483985</v>
      </c>
      <c r="F12" s="34">
        <f>sheet!I18/sheet!I35</f>
        <v>1.7832397347255537</v>
      </c>
      <c r="G12" s="29"/>
      <c r="H12" s="35">
        <f>Sheet1!I33/sheet!I51</f>
        <v>0.18904601674471974</v>
      </c>
      <c r="I12" s="35">
        <f>Sheet1!I33/Sheet1!I12</f>
        <v>0.3138072918826994</v>
      </c>
      <c r="J12" s="35">
        <f>Sheet1!I12/sheet!I27</f>
        <v>0.38657281210916206</v>
      </c>
      <c r="K12" s="35">
        <f>Sheet1!I30/sheet!I27</f>
        <v>0.12130936728345573</v>
      </c>
      <c r="L12" s="35">
        <f>Sheet1!I38</f>
        <v>1.55</v>
      </c>
      <c r="M12" s="29"/>
      <c r="N12" s="35">
        <f>sheet!I40/sheet!I27</f>
        <v>0.35830773177692976</v>
      </c>
      <c r="O12" s="35">
        <f>sheet!I51/sheet!I27</f>
        <v>0.64169226822307024</v>
      </c>
      <c r="P12" s="35">
        <f>sheet!I40/sheet!I51</f>
        <v>0.55837938139589971</v>
      </c>
      <c r="Q12" s="34">
        <f>Sheet1!I24/Sheet1!I26</f>
        <v>-14.084322943558249</v>
      </c>
      <c r="R12" s="34">
        <f>ABS(Sheet2!I20/(Sheet1!I26+Sheet2!I30))</f>
        <v>11.220387892410734</v>
      </c>
      <c r="S12" s="34">
        <f>sheet!I40/Sheet1!I43</f>
        <v>1.305003065961982</v>
      </c>
      <c r="T12" s="34">
        <f>Sheet2!I20/sheet!I40</f>
        <v>0.66121608039301505</v>
      </c>
      <c r="U12" s="12"/>
      <c r="V12" s="34" t="e">
        <f>ABS(Sheet1!I15/sheet!I15)</f>
        <v>#DIV/0!</v>
      </c>
      <c r="W12" s="34">
        <f>Sheet1!I12/sheet!I14</f>
        <v>8.3016542016170138</v>
      </c>
      <c r="X12" s="34">
        <f>Sheet1!I12/sheet!I27</f>
        <v>0.38657281210916206</v>
      </c>
      <c r="Y12" s="34">
        <f>Sheet1!I12/(sheet!I18-sheet!I35)</f>
        <v>4.343322247884096</v>
      </c>
      <c r="Z12" s="12"/>
      <c r="AA12" s="36" t="str">
        <f>Sheet1!I43</f>
        <v>856,175</v>
      </c>
      <c r="AB12" s="36" t="str">
        <f>Sheet3!I17</f>
        <v>5.2x</v>
      </c>
      <c r="AC12" s="36" t="str">
        <f>Sheet3!I18</f>
        <v>11.3x</v>
      </c>
      <c r="AD12" s="36" t="str">
        <f>Sheet3!I20</f>
        <v>-66.5x</v>
      </c>
      <c r="AE12" s="36" t="str">
        <f>Sheet3!I21</f>
        <v>1.1x</v>
      </c>
      <c r="AF12" s="36" t="str">
        <f>Sheet3!I22</f>
        <v>2.4x</v>
      </c>
      <c r="AG12" s="36" t="str">
        <f>Sheet3!I24</f>
        <v>17.0x</v>
      </c>
      <c r="AH12" s="36" t="str">
        <f>Sheet3!I25</f>
        <v>1.4x</v>
      </c>
      <c r="AI12" s="36">
        <f>Sheet3!I31</f>
        <v>0.12</v>
      </c>
      <c r="AK12" s="36">
        <f>Sheet3!I29</f>
        <v>5</v>
      </c>
      <c r="AL12" s="36">
        <f>Sheet3!I30</f>
        <v>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0.87874199450829127</v>
      </c>
      <c r="C13" s="31">
        <f>(sheet!J18-sheet!J15)/sheet!J35</f>
        <v>0.87874199450829127</v>
      </c>
      <c r="D13" s="31">
        <f>sheet!J12/sheet!J35</f>
        <v>0.36104325841554996</v>
      </c>
      <c r="E13" s="31">
        <f>Sheet2!J20/sheet!J35</f>
        <v>1.6050217551705592</v>
      </c>
      <c r="F13" s="31">
        <f>sheet!J18/sheet!J35</f>
        <v>0.87874199450829127</v>
      </c>
      <c r="G13" s="29"/>
      <c r="H13" s="32">
        <f>Sheet1!J33/sheet!J51</f>
        <v>-0.18015868488125453</v>
      </c>
      <c r="I13" s="32">
        <f>Sheet1!J33/Sheet1!J12</f>
        <v>-0.23142277447258272</v>
      </c>
      <c r="J13" s="32">
        <f>Sheet1!J12/sheet!J27</f>
        <v>0.44648137974383723</v>
      </c>
      <c r="K13" s="32">
        <f>Sheet1!J30/sheet!J27</f>
        <v>-0.1033259596506656</v>
      </c>
      <c r="L13" s="32">
        <f>Sheet1!J38</f>
        <v>-1.1499999999999999</v>
      </c>
      <c r="M13" s="29"/>
      <c r="N13" s="32">
        <f>sheet!J40/sheet!J27</f>
        <v>0.42647250273407911</v>
      </c>
      <c r="O13" s="32">
        <f>sheet!J51/sheet!J27</f>
        <v>0.57352749726592089</v>
      </c>
      <c r="P13" s="32">
        <f>sheet!J40/sheet!J51</f>
        <v>0.74359556388687231</v>
      </c>
      <c r="Q13" s="31">
        <f>Sheet1!J24/Sheet1!J26</f>
        <v>5.5674746278635912</v>
      </c>
      <c r="R13" s="31">
        <f>ABS(Sheet2!J20/(Sheet1!J26+Sheet2!J30))</f>
        <v>7.42271218984376</v>
      </c>
      <c r="S13" s="31">
        <f>sheet!J40/Sheet1!J43</f>
        <v>1.8673175316774879</v>
      </c>
      <c r="T13" s="31">
        <f>Sheet2!J20/sheet!J40</f>
        <v>0.61609411345422549</v>
      </c>
      <c r="V13" s="31" t="e">
        <f>ABS(Sheet1!J15/sheet!J15)</f>
        <v>#DIV/0!</v>
      </c>
      <c r="W13" s="31">
        <f>Sheet1!J12/sheet!J14</f>
        <v>6.5045953026944119</v>
      </c>
      <c r="X13" s="31">
        <f>Sheet1!J12/sheet!J27</f>
        <v>0.44648137974383723</v>
      </c>
      <c r="Y13" s="31">
        <f>Sheet1!J12/(sheet!J18-sheet!J35)</f>
        <v>-22.492398037346579</v>
      </c>
      <c r="AA13" s="17" t="str">
        <f>Sheet1!J43</f>
        <v>586,655.185</v>
      </c>
      <c r="AB13" s="17" t="str">
        <f>Sheet3!J17</f>
        <v>3.0x</v>
      </c>
      <c r="AC13" s="17" t="str">
        <f>Sheet3!J18</f>
        <v>4.8x</v>
      </c>
      <c r="AD13" s="17" t="str">
        <f>Sheet3!J20</f>
        <v>-26.4x</v>
      </c>
      <c r="AE13" s="17" t="str">
        <f>Sheet3!J21</f>
        <v>1.0x</v>
      </c>
      <c r="AF13" s="17" t="str">
        <f>Sheet3!J22</f>
        <v>2.3x</v>
      </c>
      <c r="AG13" s="17" t="str">
        <f>Sheet3!J24</f>
        <v>5.0x</v>
      </c>
      <c r="AH13" s="17" t="str">
        <f>Sheet3!J25</f>
        <v>1.1x</v>
      </c>
      <c r="AI13" s="17">
        <f>Sheet3!J31</f>
        <v>0.12</v>
      </c>
      <c r="AK13" s="17">
        <f>Sheet3!J29</f>
        <v>2.5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0.59282574715240932</v>
      </c>
      <c r="C14" s="34">
        <f>(sheet!K18-sheet!K15)/sheet!K35</f>
        <v>0.59282574715240932</v>
      </c>
      <c r="D14" s="34">
        <f>sheet!K12/sheet!K35</f>
        <v>0.29307305610722439</v>
      </c>
      <c r="E14" s="34">
        <f>Sheet2!K20/sheet!K35</f>
        <v>1.094430487820508</v>
      </c>
      <c r="F14" s="34">
        <f>sheet!K18/sheet!K35</f>
        <v>0.59282574715240932</v>
      </c>
      <c r="G14" s="29"/>
      <c r="H14" s="35">
        <f>Sheet1!K33/sheet!K51</f>
        <v>-1.6470514177146498</v>
      </c>
      <c r="I14" s="35">
        <f>Sheet1!K33/Sheet1!K12</f>
        <v>-1.342865498512958</v>
      </c>
      <c r="J14" s="35">
        <f>Sheet1!K12/sheet!K27</f>
        <v>0.44803361250557872</v>
      </c>
      <c r="K14" s="35">
        <f>Sheet1!K30/sheet!K27</f>
        <v>-0.60164888040786546</v>
      </c>
      <c r="L14" s="35">
        <f>Sheet1!K38</f>
        <v>-3.97</v>
      </c>
      <c r="M14" s="29"/>
      <c r="N14" s="35">
        <f>sheet!K40/sheet!K27</f>
        <v>0.63471153659191637</v>
      </c>
      <c r="O14" s="35">
        <f>sheet!K51/sheet!K27</f>
        <v>0.3652884627261227</v>
      </c>
      <c r="P14" s="35">
        <f>sheet!K40/sheet!K51</f>
        <v>1.7375625056841593</v>
      </c>
      <c r="Q14" s="34">
        <f>Sheet1!K24/Sheet1!K26</f>
        <v>42.030669092078298</v>
      </c>
      <c r="R14" s="34">
        <f>ABS(Sheet2!K20/(Sheet1!K26+Sheet2!K30))</f>
        <v>3.2821364569354436</v>
      </c>
      <c r="S14" s="34">
        <f>sheet!K40/Sheet1!K43</f>
        <v>2.8889604234719295</v>
      </c>
      <c r="T14" s="34">
        <f>Sheet2!K20/sheet!K40</f>
        <v>0.45920106947921158</v>
      </c>
      <c r="U14" s="12"/>
      <c r="V14" s="34" t="e">
        <f>ABS(Sheet1!K15/sheet!K15)</f>
        <v>#DIV/0!</v>
      </c>
      <c r="W14" s="34">
        <f>Sheet1!K12/sheet!K14</f>
        <v>6.1763960161333138</v>
      </c>
      <c r="X14" s="34">
        <f>Sheet1!K12/sheet!K27</f>
        <v>0.44803361250557872</v>
      </c>
      <c r="Y14" s="34">
        <f>Sheet1!K12/(sheet!K18-sheet!K35)</f>
        <v>-4.1317990229515447</v>
      </c>
      <c r="Z14" s="12"/>
      <c r="AA14" s="36" t="str">
        <f>Sheet1!K43</f>
        <v>322,162.747</v>
      </c>
      <c r="AB14" s="36" t="str">
        <f>Sheet3!K17</f>
        <v>3.3x</v>
      </c>
      <c r="AC14" s="36" t="str">
        <f>Sheet3!K18</f>
        <v>16.0x</v>
      </c>
      <c r="AD14" s="36" t="str">
        <f>Sheet3!K20</f>
        <v>12.0x</v>
      </c>
      <c r="AE14" s="36" t="str">
        <f>Sheet3!K21</f>
        <v>1.1x</v>
      </c>
      <c r="AF14" s="36" t="str">
        <f>Sheet3!K22</f>
        <v>1.8x</v>
      </c>
      <c r="AG14" s="36" t="str">
        <f>Sheet3!K24</f>
        <v>-0.8x</v>
      </c>
      <c r="AH14" s="36" t="str">
        <f>Sheet3!K25</f>
        <v>1.2x</v>
      </c>
      <c r="AI14" s="36">
        <f>Sheet3!K31</f>
        <v>0.12</v>
      </c>
      <c r="AK14" s="36">
        <f>Sheet3!K29</f>
        <v>-3.6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0.4923514627204259</v>
      </c>
      <c r="C15" s="31">
        <f>(sheet!L18-sheet!L15)/sheet!L35</f>
        <v>0.4923514627204259</v>
      </c>
      <c r="D15" s="31">
        <f>sheet!L12/sheet!L35</f>
        <v>9.8721327454707922E-2</v>
      </c>
      <c r="E15" s="31">
        <f>Sheet2!L20/sheet!L35</f>
        <v>0.97330816556055366</v>
      </c>
      <c r="F15" s="31">
        <f>sheet!L18/sheet!L35</f>
        <v>0.4923514627204259</v>
      </c>
      <c r="G15" s="29"/>
      <c r="H15" s="32">
        <f>Sheet1!L33/sheet!L51</f>
        <v>0.384764734379545</v>
      </c>
      <c r="I15" s="32">
        <f>Sheet1!L33/Sheet1!L12</f>
        <v>0.16980824597019384</v>
      </c>
      <c r="J15" s="32">
        <f>Sheet1!L12/sheet!L27</f>
        <v>0.69375061555468787</v>
      </c>
      <c r="K15" s="32">
        <f>Sheet1!L30/sheet!L27</f>
        <v>0.11780457516808381</v>
      </c>
      <c r="L15" s="32">
        <f>Sheet1!L38</f>
        <v>1.18</v>
      </c>
      <c r="M15" s="29"/>
      <c r="N15" s="32">
        <f>sheet!L40/sheet!L27</f>
        <v>0.69382699401766657</v>
      </c>
      <c r="O15" s="32">
        <f>sheet!L51/sheet!L27</f>
        <v>0.3061730055849593</v>
      </c>
      <c r="P15" s="32">
        <f>sheet!L40/sheet!L51</f>
        <v>2.2661272592992789</v>
      </c>
      <c r="Q15" s="31">
        <f>Sheet1!L24/Sheet1!L26</f>
        <v>-13.260814139588998</v>
      </c>
      <c r="R15" s="31">
        <f>ABS(Sheet2!L20/(Sheet1!L26+Sheet2!L30))</f>
        <v>5.5492362199816414</v>
      </c>
      <c r="S15" s="31">
        <f>sheet!L40/Sheet1!L43</f>
        <v>2.1964428017851874</v>
      </c>
      <c r="T15" s="31">
        <f>Sheet2!L20/sheet!L40</f>
        <v>0.43804344544232171</v>
      </c>
      <c r="V15" s="31" t="e">
        <f>ABS(Sheet1!L15/sheet!L15)</f>
        <v>#DIV/0!</v>
      </c>
      <c r="W15" s="31">
        <f>Sheet1!L12/sheet!L14</f>
        <v>6.055678362654521</v>
      </c>
      <c r="X15" s="31">
        <f>Sheet1!L12/sheet!L27</f>
        <v>0.69375061555468787</v>
      </c>
      <c r="Y15" s="31">
        <f>Sheet1!L12/(sheet!L18-sheet!L35)</f>
        <v>-4.3764526135927682</v>
      </c>
      <c r="AA15" s="17" t="str">
        <f>Sheet1!L43</f>
        <v>794,935.404</v>
      </c>
      <c r="AB15" s="17" t="str">
        <f>Sheet3!L17</f>
        <v>10.8x</v>
      </c>
      <c r="AC15" s="17" t="str">
        <f>Sheet3!L18</f>
        <v>33.8x</v>
      </c>
      <c r="AD15" s="17" t="str">
        <f>Sheet3!L20</f>
        <v>13.3x</v>
      </c>
      <c r="AE15" s="17" t="str">
        <f>Sheet3!L21</f>
        <v>2.5x</v>
      </c>
      <c r="AF15" s="17" t="str">
        <f>Sheet3!L22</f>
        <v>3.4x</v>
      </c>
      <c r="AG15" s="17" t="str">
        <f>Sheet3!L24</f>
        <v>-40.1x</v>
      </c>
      <c r="AH15" s="17" t="str">
        <f>Sheet3!L25</f>
        <v>4.9x</v>
      </c>
      <c r="AI15" s="17">
        <f>Sheet3!L31</f>
        <v>0.18790000000000001</v>
      </c>
      <c r="AK15" s="17">
        <f>Sheet3!L29</f>
        <v>0.2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0.81023596527249919</v>
      </c>
      <c r="C16" s="34">
        <f>(sheet!M18-sheet!M15)/sheet!M35</f>
        <v>0.81023596527249919</v>
      </c>
      <c r="D16" s="34">
        <f>sheet!M12/sheet!M35</f>
        <v>7.5521645856102326E-2</v>
      </c>
      <c r="E16" s="34">
        <f>Sheet2!M20/sheet!M35</f>
        <v>2.3319931543027086</v>
      </c>
      <c r="F16" s="34">
        <f>sheet!M18/sheet!M35</f>
        <v>0.81023596527249919</v>
      </c>
      <c r="G16" s="29"/>
      <c r="H16" s="35">
        <f>Sheet1!M33/sheet!M51</f>
        <v>0.84923923479782304</v>
      </c>
      <c r="I16" s="35">
        <f>Sheet1!M33/Sheet1!M12</f>
        <v>0.41818092841602528</v>
      </c>
      <c r="J16" s="35">
        <f>Sheet1!M12/sheet!M27</f>
        <v>1.1281735991846198</v>
      </c>
      <c r="K16" s="35">
        <f>Sheet1!M30/sheet!M27</f>
        <v>0.47178068312147309</v>
      </c>
      <c r="L16" s="35">
        <f>Sheet1!M38</f>
        <v>5.29</v>
      </c>
      <c r="M16" s="29"/>
      <c r="N16" s="35">
        <f>sheet!M40/sheet!M27</f>
        <v>0.44446668996188204</v>
      </c>
      <c r="O16" s="35">
        <f>sheet!M51/sheet!M27</f>
        <v>0.55553331003811801</v>
      </c>
      <c r="P16" s="35">
        <f>sheet!M40/sheet!M51</f>
        <v>0.8000720783626547</v>
      </c>
      <c r="Q16" s="34">
        <f>Sheet1!M24/Sheet1!M26</f>
        <v>-50.183318235660501</v>
      </c>
      <c r="R16" s="34">
        <f>ABS(Sheet2!M20/(Sheet1!M26+Sheet2!M30))</f>
        <v>2.5190520451666902</v>
      </c>
      <c r="S16" s="34">
        <f>sheet!M40/Sheet1!M43</f>
        <v>0.61597562915332871</v>
      </c>
      <c r="T16" s="34">
        <f>Sheet2!M20/sheet!M40</f>
        <v>1.3622307767079942</v>
      </c>
      <c r="U16" s="12"/>
      <c r="V16" s="34" t="e">
        <f>ABS(Sheet1!M15/sheet!M15)</f>
        <v>#DIV/0!</v>
      </c>
      <c r="W16" s="34">
        <f>Sheet1!M12/sheet!M14</f>
        <v>7.9047651863126669</v>
      </c>
      <c r="X16" s="34">
        <f>Sheet1!M12/sheet!M27</f>
        <v>1.1281735991846198</v>
      </c>
      <c r="Y16" s="34">
        <f>Sheet1!M12/(sheet!M18-sheet!M35)</f>
        <v>-22.898097016497815</v>
      </c>
      <c r="Z16" s="12"/>
      <c r="AA16" s="36" t="str">
        <f>Sheet1!M43</f>
        <v>1,893,336.601</v>
      </c>
      <c r="AB16" s="36" t="str">
        <f>Sheet3!M17</f>
        <v>2.3x</v>
      </c>
      <c r="AC16" s="36" t="str">
        <f>Sheet3!M18</f>
        <v>3.0x</v>
      </c>
      <c r="AD16" s="36" t="str">
        <f>Sheet3!M20</f>
        <v>7.4x</v>
      </c>
      <c r="AE16" s="36" t="str">
        <f>Sheet3!M21</f>
        <v>2.4x</v>
      </c>
      <c r="AF16" s="36" t="str">
        <f>Sheet3!M22</f>
        <v>1.5x</v>
      </c>
      <c r="AG16" s="36" t="str">
        <f>Sheet3!M24</f>
        <v>3.3x</v>
      </c>
      <c r="AH16" s="36" t="str">
        <f>Sheet3!M25</f>
        <v>2.8x</v>
      </c>
      <c r="AI16" s="36">
        <f>Sheet3!M31</f>
        <v>0.2979</v>
      </c>
      <c r="AK16" s="36">
        <f>Sheet3!M29</f>
        <v>5.5</v>
      </c>
      <c r="AL16" s="36">
        <f>Sheet3!M30</f>
        <v>9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2023-05-04T12:11:34Z</dcterms:created>
  <dcterms:modified xsi:type="dcterms:W3CDTF">2023-05-06T17:22:22Z</dcterms:modified>
  <cp:category/>
  <dc:identifier/>
  <cp:version/>
</cp:coreProperties>
</file>