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9" documentId="8_{7C86CDA5-C85A-421E-B738-7627D054CB3D}" xr6:coauthVersionLast="47" xr6:coauthVersionMax="47" xr10:uidLastSave="{F7E4999A-EFAE-452A-9F90-60C898E94433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<sst xmlns="http://schemas.openxmlformats.org/spreadsheetml/2006/main" count="1276" uniqueCount="859">
  <si>
    <t>Paramount Resources Ltd.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</si>
  <si>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</si>
  <si>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</si>
  <si>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</si>
  <si>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</si>
  <si>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</si>
  <si>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</si>
  <si>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</si>
  <si>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</si>
  <si>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</si>
  <si>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</si>
  <si>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</si>
  <si>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</si>
  <si>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</si>
  <si>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</si>
  <si>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</si>
  <si>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</si>
  <si>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</si>
  <si>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</si>
  <si>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</si>
  <si>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</si>
  <si>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</si>
  <si>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</si>
  <si>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</si>
  <si>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</si>
  <si>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</si>
  <si>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10,703</t>
  </si>
  <si>
    <t>18,320</t>
  </si>
  <si>
    <t>11,941</t>
  </si>
  <si>
    <t>621,872</t>
  </si>
  <si>
    <t>123,329</t>
  </si>
  <si>
    <t>19,295</t>
  </si>
  <si>
    <t>6,016</t>
  </si>
  <si>
    <t>4,600</t>
  </si>
  <si>
    <t>1,700</t>
  </si>
  <si>
    <t>2,500</t>
  </si>
  <si>
    <t>Short Term Investments</t>
  </si>
  <si>
    <t/>
  </si>
  <si>
    <t>Accounts Receivable, Net</t>
  </si>
  <si>
    <t>20,214</t>
  </si>
  <si>
    <t>33,972</t>
  </si>
  <si>
    <t>35,528</t>
  </si>
  <si>
    <t>11,586</t>
  </si>
  <si>
    <t>105,897</t>
  </si>
  <si>
    <t>59,336</t>
  </si>
  <si>
    <t>86,362</t>
  </si>
  <si>
    <t>72,900</t>
  </si>
  <si>
    <t>118,100</t>
  </si>
  <si>
    <t>202,200</t>
  </si>
  <si>
    <t>Inventory</t>
  </si>
  <si>
    <t>Prepaid Expenses</t>
  </si>
  <si>
    <t>2,252</t>
  </si>
  <si>
    <t>4,883</t>
  </si>
  <si>
    <t>5,049</t>
  </si>
  <si>
    <t>1,715</t>
  </si>
  <si>
    <t>9,047</t>
  </si>
  <si>
    <t>9,641</t>
  </si>
  <si>
    <t>10,975</t>
  </si>
  <si>
    <t>9,900</t>
  </si>
  <si>
    <t>7,300</t>
  </si>
  <si>
    <t>9,100</t>
  </si>
  <si>
    <t>Other Current Assets</t>
  </si>
  <si>
    <t>19,086</t>
  </si>
  <si>
    <t>23,068</t>
  </si>
  <si>
    <t>53,409</t>
  </si>
  <si>
    <t>131,287</t>
  </si>
  <si>
    <t>64,416</t>
  </si>
  <si>
    <t>126,435</t>
  </si>
  <si>
    <t>38,332</t>
  </si>
  <si>
    <t>27,500</t>
  </si>
  <si>
    <t>29,600</t>
  </si>
  <si>
    <t>292,400</t>
  </si>
  <si>
    <t>Total Current Assets</t>
  </si>
  <si>
    <t>52,255</t>
  </si>
  <si>
    <t>80,243</t>
  </si>
  <si>
    <t>105,927</t>
  </si>
  <si>
    <t>766,460</t>
  </si>
  <si>
    <t>302,689</t>
  </si>
  <si>
    <t>214,707</t>
  </si>
  <si>
    <t>141,685</t>
  </si>
  <si>
    <t>114,900</t>
  </si>
  <si>
    <t>156,700</t>
  </si>
  <si>
    <t>506,200</t>
  </si>
  <si>
    <t>Property Plant And Equipment, Net</t>
  </si>
  <si>
    <t>2,002,922</t>
  </si>
  <si>
    <t>2,735,985</t>
  </si>
  <si>
    <t>2,398,077</t>
  </si>
  <si>
    <t>1,184,254</t>
  </si>
  <si>
    <t>3,540,515</t>
  </si>
  <si>
    <t>2,898,089</t>
  </si>
  <si>
    <t>2,564,488</t>
  </si>
  <si>
    <t>2,571,700</t>
  </si>
  <si>
    <t>2,809,600</t>
  </si>
  <si>
    <t>2,942,000</t>
  </si>
  <si>
    <t>Real Estate Owned</t>
  </si>
  <si>
    <t>Capitalized / Purchased Software</t>
  </si>
  <si>
    <t>Long-term Investments</t>
  </si>
  <si>
    <t>249,975</t>
  </si>
  <si>
    <t>185,338</t>
  </si>
  <si>
    <t>119,084</t>
  </si>
  <si>
    <t>108,246</t>
  </si>
  <si>
    <t>53,315</t>
  </si>
  <si>
    <t>231,732</t>
  </si>
  <si>
    <t>156,889</t>
  </si>
  <si>
    <t>59,500</t>
  </si>
  <si>
    <t>372,100</t>
  </si>
  <si>
    <t>557,100</t>
  </si>
  <si>
    <t>Goodwill</t>
  </si>
  <si>
    <t>3,124</t>
  </si>
  <si>
    <t>24,733</t>
  </si>
  <si>
    <t>Other Intangibles</t>
  </si>
  <si>
    <t>Other Long-term Assets</t>
  </si>
  <si>
    <t>139,527</t>
  </si>
  <si>
    <t>173,130</t>
  </si>
  <si>
    <t>154,823</t>
  </si>
  <si>
    <t>584,071</t>
  </si>
  <si>
    <t>773,575</t>
  </si>
  <si>
    <t>668,243</t>
  </si>
  <si>
    <t>750,900</t>
  </si>
  <si>
    <t>546,700</t>
  </si>
  <si>
    <t>332,000</t>
  </si>
  <si>
    <t>Total Assets</t>
  </si>
  <si>
    <t>2,447,803</t>
  </si>
  <si>
    <t>3,199,429</t>
  </si>
  <si>
    <t>2,781,035</t>
  </si>
  <si>
    <t>2,058,960</t>
  </si>
  <si>
    <t>4,480,590</t>
  </si>
  <si>
    <t>4,118,103</t>
  </si>
  <si>
    <t>3,531,305</t>
  </si>
  <si>
    <t>3,497,000</t>
  </si>
  <si>
    <t>3,885,100</t>
  </si>
  <si>
    <t>4,337,300</t>
  </si>
  <si>
    <t>Accounts Payable</t>
  </si>
  <si>
    <t>191,783</t>
  </si>
  <si>
    <t>252,349</t>
  </si>
  <si>
    <t>97,883</t>
  </si>
  <si>
    <t>80,869</t>
  </si>
  <si>
    <t>221,888</t>
  </si>
  <si>
    <t>187,654</t>
  </si>
  <si>
    <t>178,105</t>
  </si>
  <si>
    <t>149,100</t>
  </si>
  <si>
    <t>209,900</t>
  </si>
  <si>
    <t>222,800</t>
  </si>
  <si>
    <t>Accrued Expenses</t>
  </si>
  <si>
    <t>4,044</t>
  </si>
  <si>
    <t>2,538</t>
  </si>
  <si>
    <t>1,367</t>
  </si>
  <si>
    <t>Short-term Borrowings</t>
  </si>
  <si>
    <t>75,550</t>
  </si>
  <si>
    <t>81,530</t>
  </si>
  <si>
    <t>100,911</t>
  </si>
  <si>
    <t>Current Portion of LT Debt</t>
  </si>
  <si>
    <t>1,757</t>
  </si>
  <si>
    <t>9,600</t>
  </si>
  <si>
    <t>6,500</t>
  </si>
  <si>
    <t>Current Portion of Capital Lease Obligations</t>
  </si>
  <si>
    <t>9,851</t>
  </si>
  <si>
    <t>10,000</t>
  </si>
  <si>
    <t>3,000</t>
  </si>
  <si>
    <t>Other Current Liabilities</t>
  </si>
  <si>
    <t>21,726</t>
  </si>
  <si>
    <t>10,454</t>
  </si>
  <si>
    <t>7,203</t>
  </si>
  <si>
    <t>132,535</t>
  </si>
  <si>
    <t>60,986</t>
  </si>
  <si>
    <t>75,574</t>
  </si>
  <si>
    <t>57,150</t>
  </si>
  <si>
    <t>48,600</t>
  </si>
  <si>
    <t>56,600</t>
  </si>
  <si>
    <t>Total Current Liabilities</t>
  </si>
  <si>
    <t>293,103</t>
  </si>
  <si>
    <t>348,377</t>
  </si>
  <si>
    <t>208,535</t>
  </si>
  <si>
    <t>213,639</t>
  </si>
  <si>
    <t>284,241</t>
  </si>
  <si>
    <t>263,228</t>
  </si>
  <si>
    <t>246,863</t>
  </si>
  <si>
    <t>217,300</t>
  </si>
  <si>
    <t>256,000</t>
  </si>
  <si>
    <t>282,400</t>
  </si>
  <si>
    <t>Long-term Debt</t>
  </si>
  <si>
    <t>882,603</t>
  </si>
  <si>
    <t>1,210,355</t>
  </si>
  <si>
    <t>1,750,226</t>
  </si>
  <si>
    <t>701,750</t>
  </si>
  <si>
    <t>815,000</t>
  </si>
  <si>
    <t>638,575</t>
  </si>
  <si>
    <t>832,900</t>
  </si>
  <si>
    <t>389,400</t>
  </si>
  <si>
    <t>159,400</t>
  </si>
  <si>
    <t>Capital Leases</t>
  </si>
  <si>
    <t>21,790</t>
  </si>
  <si>
    <t>11,700</t>
  </si>
  <si>
    <t>2,600</t>
  </si>
  <si>
    <t>15,000</t>
  </si>
  <si>
    <t>Other Non-current Liabilities</t>
  </si>
  <si>
    <t>239,853</t>
  </si>
  <si>
    <t>287,415</t>
  </si>
  <si>
    <t>273,580</t>
  </si>
  <si>
    <t>210,538</t>
  </si>
  <si>
    <t>828,342</t>
  </si>
  <si>
    <t>789,346</t>
  </si>
  <si>
    <t>540,897</t>
  </si>
  <si>
    <t>397,300</t>
  </si>
  <si>
    <t>630,700</t>
  </si>
  <si>
    <t>502,400</t>
  </si>
  <si>
    <t>Total Liabilities</t>
  </si>
  <si>
    <t>1,415,559</t>
  </si>
  <si>
    <t>1,846,147</t>
  </si>
  <si>
    <t>2,232,341</t>
  </si>
  <si>
    <t>424,177</t>
  </si>
  <si>
    <t>1,814,333</t>
  </si>
  <si>
    <t>1,867,574</t>
  </si>
  <si>
    <t>1,448,125</t>
  </si>
  <si>
    <t>1,459,200</t>
  </si>
  <si>
    <t>1,278,700</t>
  </si>
  <si>
    <t>959,200</t>
  </si>
  <si>
    <t>Common Stock</t>
  </si>
  <si>
    <t>1,169,178</t>
  </si>
  <si>
    <t>1,603,436</t>
  </si>
  <si>
    <t>1,646,984</t>
  </si>
  <si>
    <t>1,639,466</t>
  </si>
  <si>
    <t>2,249,746</t>
  </si>
  <si>
    <t>2,184,608</t>
  </si>
  <si>
    <t>2,207,485</t>
  </si>
  <si>
    <t>2,207,400</t>
  </si>
  <si>
    <t>2,251,900</t>
  </si>
  <si>
    <t>2,267,100</t>
  </si>
  <si>
    <t>Additional Paid In Capital</t>
  </si>
  <si>
    <t>74,891</t>
  </si>
  <si>
    <t>75,860</t>
  </si>
  <si>
    <t>90,700</t>
  </si>
  <si>
    <t>115,775</t>
  </si>
  <si>
    <t>127,975</t>
  </si>
  <si>
    <t>143,784</t>
  </si>
  <si>
    <t>158,016</t>
  </si>
  <si>
    <t>167,100</t>
  </si>
  <si>
    <t>170,800</t>
  </si>
  <si>
    <t>185,200</t>
  </si>
  <si>
    <t>Retained Earnings</t>
  </si>
  <si>
    <t>-224,612</t>
  </si>
  <si>
    <t>-296,326</t>
  </si>
  <si>
    <t>-1,197,627</t>
  </si>
  <si>
    <t>-152,182</t>
  </si>
  <si>
    <t>272,932</t>
  </si>
  <si>
    <t>21,189</t>
  </si>
  <si>
    <t>-128,487</t>
  </si>
  <si>
    <t>-235,100</t>
  </si>
  <si>
    <t>-15,500</t>
  </si>
  <si>
    <t>517,600</t>
  </si>
  <si>
    <t>Treasury Stock</t>
  </si>
  <si>
    <t>Other Common Equity Adj</t>
  </si>
  <si>
    <t>12,787</t>
  </si>
  <si>
    <t>-29,688</t>
  </si>
  <si>
    <t>8,637</t>
  </si>
  <si>
    <t>31,724</t>
  </si>
  <si>
    <t>15,604</t>
  </si>
  <si>
    <t>-99,052</t>
  </si>
  <si>
    <t>-153,834</t>
  </si>
  <si>
    <t>-101,600</t>
  </si>
  <si>
    <t>199,200</t>
  </si>
  <si>
    <t>408,200</t>
  </si>
  <si>
    <t>Common Equity</t>
  </si>
  <si>
    <t>1,032,244</t>
  </si>
  <si>
    <t>1,353,282</t>
  </si>
  <si>
    <t>548,694</t>
  </si>
  <si>
    <t>1,634,783</t>
  </si>
  <si>
    <t>2,666,257</t>
  </si>
  <si>
    <t>2,250,529</t>
  </si>
  <si>
    <t>2,083,180</t>
  </si>
  <si>
    <t>2,037,800</t>
  </si>
  <si>
    <t>2,606,400</t>
  </si>
  <si>
    <t>3,378,100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</si>
  <si>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</si>
  <si>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</si>
  <si>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</si>
  <si>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</si>
  <si>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</si>
  <si>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</si>
  <si>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</si>
  <si>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958,153</t>
  </si>
  <si>
    <t>1,291,885</t>
  </si>
  <si>
    <t>1,851,137</t>
  </si>
  <si>
    <t>671,973</t>
  </si>
  <si>
    <t>864,200</t>
  </si>
  <si>
    <t>408,500</t>
  </si>
  <si>
    <t>177,400</t>
  </si>
  <si>
    <t>Income Statement</t>
  </si>
  <si>
    <t>Revenue</t>
  </si>
  <si>
    <t>219,908</t>
  </si>
  <si>
    <t>332,453</t>
  </si>
  <si>
    <t>366,411</t>
  </si>
  <si>
    <t>246,617</t>
  </si>
  <si>
    <t>466,772</t>
  </si>
  <si>
    <t>896,291</t>
  </si>
  <si>
    <t>851,562</t>
  </si>
  <si>
    <t>594,700</t>
  </si>
  <si>
    <t>1,332,100</t>
  </si>
  <si>
    <t>2,189,100</t>
  </si>
  <si>
    <t>Revenue Growth (YoY)</t>
  </si>
  <si>
    <t>38.2%</t>
  </si>
  <si>
    <t>51.2%</t>
  </si>
  <si>
    <t>10.2%</t>
  </si>
  <si>
    <t>-32.7%</t>
  </si>
  <si>
    <t>89.3%</t>
  </si>
  <si>
    <t>92.0%</t>
  </si>
  <si>
    <t>-5.0%</t>
  </si>
  <si>
    <t>-30.2%</t>
  </si>
  <si>
    <t>124.0%</t>
  </si>
  <si>
    <t>64.3%</t>
  </si>
  <si>
    <t>Cost of Revenues</t>
  </si>
  <si>
    <t>-92,397</t>
  </si>
  <si>
    <t>-107,175</t>
  </si>
  <si>
    <t>-155,767</t>
  </si>
  <si>
    <t>-153,505</t>
  </si>
  <si>
    <t>-216,878</t>
  </si>
  <si>
    <t>-473,981</t>
  </si>
  <si>
    <t>-470,653</t>
  </si>
  <si>
    <t>-398,400</t>
  </si>
  <si>
    <t>-531,000</t>
  </si>
  <si>
    <t>-797,800</t>
  </si>
  <si>
    <t>Gross Profit</t>
  </si>
  <si>
    <t>127,511</t>
  </si>
  <si>
    <t>225,278</t>
  </si>
  <si>
    <t>210,644</t>
  </si>
  <si>
    <t>93,112</t>
  </si>
  <si>
    <t>249,894</t>
  </si>
  <si>
    <t>422,310</t>
  </si>
  <si>
    <t>380,909</t>
  </si>
  <si>
    <t>196,300</t>
  </si>
  <si>
    <t>801,100</t>
  </si>
  <si>
    <t>1,391,300</t>
  </si>
  <si>
    <t>Gross Profit Margin</t>
  </si>
  <si>
    <t>58.0%</t>
  </si>
  <si>
    <t>67.8%</t>
  </si>
  <si>
    <t>57.5%</t>
  </si>
  <si>
    <t>37.8%</t>
  </si>
  <si>
    <t>53.5%</t>
  </si>
  <si>
    <t>47.1%</t>
  </si>
  <si>
    <t>44.7%</t>
  </si>
  <si>
    <t>33.0%</t>
  </si>
  <si>
    <t>60.1%</t>
  </si>
  <si>
    <t>63.6%</t>
  </si>
  <si>
    <t>R&amp;D Expenses</t>
  </si>
  <si>
    <t>Selling and Marketing Expense</t>
  </si>
  <si>
    <t>General &amp; Admin Expenses</t>
  </si>
  <si>
    <t>-19,481</t>
  </si>
  <si>
    <t>-23,877</t>
  </si>
  <si>
    <t>-23,857</t>
  </si>
  <si>
    <t>-25,877</t>
  </si>
  <si>
    <t>-41,102</t>
  </si>
  <si>
    <t>-58,586</t>
  </si>
  <si>
    <t>-52,573</t>
  </si>
  <si>
    <t>-32,900</t>
  </si>
  <si>
    <t>-41,600</t>
  </si>
  <si>
    <t>-42,700</t>
  </si>
  <si>
    <t>Other Inc / (Exp)</t>
  </si>
  <si>
    <t>-161,099</t>
  </si>
  <si>
    <t>-205,518</t>
  </si>
  <si>
    <t>-989,923</t>
  </si>
  <si>
    <t>1,333,503</t>
  </si>
  <si>
    <t>52,147</t>
  </si>
  <si>
    <t>-894,132</t>
  </si>
  <si>
    <t>-264,053</t>
  </si>
  <si>
    <t>-122,200</t>
  </si>
  <si>
    <t>-389,900</t>
  </si>
  <si>
    <t>-476,400</t>
  </si>
  <si>
    <t>Operating Expenses</t>
  </si>
  <si>
    <t>-180,580</t>
  </si>
  <si>
    <t>-229,395</t>
  </si>
  <si>
    <t>-1,013,780</t>
  </si>
  <si>
    <t>1,307,626</t>
  </si>
  <si>
    <t>11,045</t>
  </si>
  <si>
    <t>-952,718</t>
  </si>
  <si>
    <t>-316,626</t>
  </si>
  <si>
    <t>-155,100</t>
  </si>
  <si>
    <t>-431,500</t>
  </si>
  <si>
    <t>-519,100</t>
  </si>
  <si>
    <t>Operating Income</t>
  </si>
  <si>
    <t>-53,069</t>
  </si>
  <si>
    <t>-4,117</t>
  </si>
  <si>
    <t>-803,136</t>
  </si>
  <si>
    <t>1,400,738</t>
  </si>
  <si>
    <t>260,939</t>
  </si>
  <si>
    <t>-530,408</t>
  </si>
  <si>
    <t>64,283</t>
  </si>
  <si>
    <t>41,200</t>
  </si>
  <si>
    <t>369,600</t>
  </si>
  <si>
    <t>872,200</t>
  </si>
  <si>
    <t>Net Interest Expenses</t>
  </si>
  <si>
    <t>-52,639</t>
  </si>
  <si>
    <t>-70,599</t>
  </si>
  <si>
    <t>-110,663</t>
  </si>
  <si>
    <t>-79,369</t>
  </si>
  <si>
    <t>-6,083</t>
  </si>
  <si>
    <t>-30,195</t>
  </si>
  <si>
    <t>-39,859</t>
  </si>
  <si>
    <t>-53,700</t>
  </si>
  <si>
    <t>-47,100</t>
  </si>
  <si>
    <t>-6,400</t>
  </si>
  <si>
    <t>EBT, Incl. Unusual Items</t>
  </si>
  <si>
    <t>-105,708</t>
  </si>
  <si>
    <t>-74,716</t>
  </si>
  <si>
    <t>-913,799</t>
  </si>
  <si>
    <t>1,321,369</t>
  </si>
  <si>
    <t>254,856</t>
  </si>
  <si>
    <t>-560,603</t>
  </si>
  <si>
    <t>24,424</t>
  </si>
  <si>
    <t>-12,500</t>
  </si>
  <si>
    <t>322,500</t>
  </si>
  <si>
    <t>865,800</t>
  </si>
  <si>
    <t>Earnings of Discontinued Ops.</t>
  </si>
  <si>
    <t>28,030</t>
  </si>
  <si>
    <t>Income Tax Expense</t>
  </si>
  <si>
    <t>18,593</t>
  </si>
  <si>
    <t>3,002</t>
  </si>
  <si>
    <t>12,498</t>
  </si>
  <si>
    <t>-156,094</t>
  </si>
  <si>
    <t>82,037</t>
  </si>
  <si>
    <t>193,440</t>
  </si>
  <si>
    <t>-112,280</t>
  </si>
  <si>
    <t>-10,200</t>
  </si>
  <si>
    <t>-85,600</t>
  </si>
  <si>
    <t>-185,200</t>
  </si>
  <si>
    <t>Net Income to Company</t>
  </si>
  <si>
    <t>-59,085</t>
  </si>
  <si>
    <t>-71,714</t>
  </si>
  <si>
    <t>-901,301</t>
  </si>
  <si>
    <t>1,165,275</t>
  </si>
  <si>
    <t>336,893</t>
  </si>
  <si>
    <t>-367,163</t>
  </si>
  <si>
    <t>-87,856</t>
  </si>
  <si>
    <t>-22,700</t>
  </si>
  <si>
    <t>236,900</t>
  </si>
  <si>
    <t>680,600</t>
  </si>
  <si>
    <t>Minority Interest in Earnings</t>
  </si>
  <si>
    <t>Net Income to Stockholders</t>
  </si>
  <si>
    <t>Preferred Dividends &amp; Other Adj.</t>
  </si>
  <si>
    <t>-28,030</t>
  </si>
  <si>
    <t>Net Income to Common Excl Extra Items</t>
  </si>
  <si>
    <t>-87,115</t>
  </si>
  <si>
    <t>Basic EPS (Cont. Ops)</t>
  </si>
  <si>
    <t>Diluted EPS (Cont. Ops)</t>
  </si>
  <si>
    <t>Weighted Average Basic Shares Out.</t>
  </si>
  <si>
    <t>93,708</t>
  </si>
  <si>
    <t>101,090</t>
  </si>
  <si>
    <t>105,801</t>
  </si>
  <si>
    <t>106,157</t>
  </si>
  <si>
    <t>114,852</t>
  </si>
  <si>
    <t>132,051</t>
  </si>
  <si>
    <t>130,564</t>
  </si>
  <si>
    <t>133,347</t>
  </si>
  <si>
    <t>133,600</t>
  </si>
  <si>
    <t>140,800</t>
  </si>
  <si>
    <t>Weighted Average Diluted Shares Out.</t>
  </si>
  <si>
    <t>106,392</t>
  </si>
  <si>
    <t>115,774</t>
  </si>
  <si>
    <t>142,800</t>
  </si>
  <si>
    <t>147,000</t>
  </si>
  <si>
    <t>EBITDA</t>
  </si>
  <si>
    <t>57,099</t>
  </si>
  <si>
    <t>161,653</t>
  </si>
  <si>
    <t>197,910</t>
  </si>
  <si>
    <t>120,951</t>
  </si>
  <si>
    <t>215,571</t>
  </si>
  <si>
    <t>454,433</t>
  </si>
  <si>
    <t>356,630</t>
  </si>
  <si>
    <t>238,400</t>
  </si>
  <si>
    <t>409,300</t>
  </si>
  <si>
    <t>1,178,100</t>
  </si>
  <si>
    <t>EBIT</t>
  </si>
  <si>
    <t>-113,364</t>
  </si>
  <si>
    <t>-86,882</t>
  </si>
  <si>
    <t>-597,918</t>
  </si>
  <si>
    <t>30,751</t>
  </si>
  <si>
    <t>-397,793</t>
  </si>
  <si>
    <t>-595,275</t>
  </si>
  <si>
    <t>-71,824</t>
  </si>
  <si>
    <t>61,100</t>
  </si>
  <si>
    <t>336,300</t>
  </si>
  <si>
    <t>779,100</t>
  </si>
  <si>
    <t>Revenue (Reported)</t>
  </si>
  <si>
    <t>215,936</t>
  </si>
  <si>
    <t>335,305</t>
  </si>
  <si>
    <t>419,178</t>
  </si>
  <si>
    <t>246,870</t>
  </si>
  <si>
    <t>462,713</t>
  </si>
  <si>
    <t>903,317</t>
  </si>
  <si>
    <t>806,393</t>
  </si>
  <si>
    <t>1,142,300</t>
  </si>
  <si>
    <t>2,006,400</t>
  </si>
  <si>
    <t>Operating Income (Reported)</t>
  </si>
  <si>
    <t>Operating Income (Adjusted)</t>
  </si>
  <si>
    <t>Cash Flow Statement</t>
  </si>
  <si>
    <t>Depreciation &amp; Amortization (CF)</t>
  </si>
  <si>
    <t>170,463</t>
  </si>
  <si>
    <t>248,535</t>
  </si>
  <si>
    <t>795,828</t>
  </si>
  <si>
    <t>90,200</t>
  </si>
  <si>
    <t>613,364</t>
  </si>
  <si>
    <t>1,049,708</t>
  </si>
  <si>
    <t>431,592</t>
  </si>
  <si>
    <t>180,900</t>
  </si>
  <si>
    <t>76,300</t>
  </si>
  <si>
    <t>402,500</t>
  </si>
  <si>
    <t>Amortization of Deferred Charges (CF)</t>
  </si>
  <si>
    <t>Stock-Based Comp</t>
  </si>
  <si>
    <t>25,851</t>
  </si>
  <si>
    <t>25,373</t>
  </si>
  <si>
    <t>20,504</t>
  </si>
  <si>
    <t>27,771</t>
  </si>
  <si>
    <t>17,840</t>
  </si>
  <si>
    <t>24,063</t>
  </si>
  <si>
    <t>18,495</t>
  </si>
  <si>
    <t>13,000</t>
  </si>
  <si>
    <t>18,800</t>
  </si>
  <si>
    <t>25,300</t>
  </si>
  <si>
    <t>Change In Accounts Receivable</t>
  </si>
  <si>
    <t>Change In Inventories</t>
  </si>
  <si>
    <t>Change in Other Net Operating Assets</t>
  </si>
  <si>
    <t>-12,171</t>
  </si>
  <si>
    <t>-5,406</t>
  </si>
  <si>
    <t>3,834</t>
  </si>
  <si>
    <t>15,942</t>
  </si>
  <si>
    <t>-31,137</t>
  </si>
  <si>
    <t>7,022</t>
  </si>
  <si>
    <t>15,921</t>
  </si>
  <si>
    <t>-17,900</t>
  </si>
  <si>
    <t>32,700</t>
  </si>
  <si>
    <t>-98,400</t>
  </si>
  <si>
    <t>Other Operating Activities</t>
  </si>
  <si>
    <t>-80,145</t>
  </si>
  <si>
    <t>-78,284</t>
  </si>
  <si>
    <t>165,408</t>
  </si>
  <si>
    <t>-1,253,436</t>
  </si>
  <si>
    <t>-810,665</t>
  </si>
  <si>
    <t>-490,217</t>
  </si>
  <si>
    <t>-122,458</t>
  </si>
  <si>
    <t>-72,400</t>
  </si>
  <si>
    <t>117,400</t>
  </si>
  <si>
    <t>39,600</t>
  </si>
  <si>
    <t>Cash from Operations</t>
  </si>
  <si>
    <t>44,913</t>
  </si>
  <si>
    <t>118,504</t>
  </si>
  <si>
    <t>84,273</t>
  </si>
  <si>
    <t>45,752</t>
  </si>
  <si>
    <t>126,295</t>
  </si>
  <si>
    <t>223,413</t>
  </si>
  <si>
    <t>255,694</t>
  </si>
  <si>
    <t>80,900</t>
  </si>
  <si>
    <t>482,100</t>
  </si>
  <si>
    <t>1,049,600</t>
  </si>
  <si>
    <t>Capital Expenditures</t>
  </si>
  <si>
    <t>-736,172</t>
  </si>
  <si>
    <t>-941,470</t>
  </si>
  <si>
    <t>-493,963</t>
  </si>
  <si>
    <t>-200,992</t>
  </si>
  <si>
    <t>-545,109</t>
  </si>
  <si>
    <t>-580,239</t>
  </si>
  <si>
    <t>-404,118</t>
  </si>
  <si>
    <t>-220,700</t>
  </si>
  <si>
    <t>-274,600</t>
  </si>
  <si>
    <t>-655,000</t>
  </si>
  <si>
    <t>Cash Acquisitions</t>
  </si>
  <si>
    <t>3,200</t>
  </si>
  <si>
    <t>-461,384</t>
  </si>
  <si>
    <t>Other Investing Activities</t>
  </si>
  <si>
    <t>85,849</t>
  </si>
  <si>
    <t>144,685</t>
  </si>
  <si>
    <t>-126,600</t>
  </si>
  <si>
    <t>2,034,390</t>
  </si>
  <si>
    <t>151,249</t>
  </si>
  <si>
    <t>208,781</t>
  </si>
  <si>
    <t>305,619</t>
  </si>
  <si>
    <t>-29,300</t>
  </si>
  <si>
    <t>222,900</t>
  </si>
  <si>
    <t>1,000</t>
  </si>
  <si>
    <t>Cash from Investing</t>
  </si>
  <si>
    <t>-650,323</t>
  </si>
  <si>
    <t>-793,585</t>
  </si>
  <si>
    <t>-619,823</t>
  </si>
  <si>
    <t>1,833,398</t>
  </si>
  <si>
    <t>-855,244</t>
  </si>
  <si>
    <t>-371,458</t>
  </si>
  <si>
    <t>-98,499</t>
  </si>
  <si>
    <t>-250,000</t>
  </si>
  <si>
    <t>-51,700</t>
  </si>
  <si>
    <t>-654,000</t>
  </si>
  <si>
    <t>Dividends Paid (Ex Special Dividends)</t>
  </si>
  <si>
    <t>-27,400</t>
  </si>
  <si>
    <t>-160,400</t>
  </si>
  <si>
    <t>Special Dividend Paid</t>
  </si>
  <si>
    <t>Long-Term Debt Issued</t>
  </si>
  <si>
    <t>220,333</t>
  </si>
  <si>
    <t>325,847</t>
  </si>
  <si>
    <t>845,021</t>
  </si>
  <si>
    <t>392,535</t>
  </si>
  <si>
    <t>420,000</t>
  </si>
  <si>
    <t>180,000</t>
  </si>
  <si>
    <t>34,900</t>
  </si>
  <si>
    <t>Long-Term Debt Repaid</t>
  </si>
  <si>
    <t>-380,175</t>
  </si>
  <si>
    <t>-1,156,566</t>
  </si>
  <si>
    <t>-155,901</t>
  </si>
  <si>
    <t>-303,624</t>
  </si>
  <si>
    <t>-190,157</t>
  </si>
  <si>
    <t>-7,500</t>
  </si>
  <si>
    <t>-437,900</t>
  </si>
  <si>
    <t>-236,800</t>
  </si>
  <si>
    <t>Repurchase of Common Stock</t>
  </si>
  <si>
    <t>-3,998</t>
  </si>
  <si>
    <t>-4,617</t>
  </si>
  <si>
    <t>-9,704</t>
  </si>
  <si>
    <t>-11,370</t>
  </si>
  <si>
    <t>-75,600</t>
  </si>
  <si>
    <t>-18,907</t>
  </si>
  <si>
    <t>-4,100</t>
  </si>
  <si>
    <t>-13,500</t>
  </si>
  <si>
    <t>-17,200</t>
  </si>
  <si>
    <t>Other Financing Activities</t>
  </si>
  <si>
    <t>252,216</t>
  </si>
  <si>
    <t>361,372</t>
  </si>
  <si>
    <t>60,882</t>
  </si>
  <si>
    <t>-102,643</t>
  </si>
  <si>
    <t>6,623</t>
  </si>
  <si>
    <t>38,845</t>
  </si>
  <si>
    <t>10,600</t>
  </si>
  <si>
    <t>21,200</t>
  </si>
  <si>
    <t>Cash from Financing</t>
  </si>
  <si>
    <t>468,551</t>
  </si>
  <si>
    <t>682,602</t>
  </si>
  <si>
    <t>525,728</t>
  </si>
  <si>
    <t>-1,268,913</t>
  </si>
  <si>
    <t>231,887</t>
  </si>
  <si>
    <t>41,555</t>
  </si>
  <si>
    <t>-170,219</t>
  </si>
  <si>
    <t>168,400</t>
  </si>
  <si>
    <t>-433,300</t>
  </si>
  <si>
    <t>-393,200</t>
  </si>
  <si>
    <t>Beginning Cash (CF)</t>
  </si>
  <si>
    <t>146,684</t>
  </si>
  <si>
    <t>Foreign Exchange Rate Adjustments</t>
  </si>
  <si>
    <t>3,443</t>
  </si>
  <si>
    <t>-1,481</t>
  </si>
  <si>
    <t>2,456</t>
  </si>
  <si>
    <t>-1,600</t>
  </si>
  <si>
    <t>Additions / Reductions</t>
  </si>
  <si>
    <t>-136,859</t>
  </si>
  <si>
    <t>7,521</t>
  </si>
  <si>
    <t>-9,822</t>
  </si>
  <si>
    <t>610,237</t>
  </si>
  <si>
    <t>-497,062</t>
  </si>
  <si>
    <t>-106,490</t>
  </si>
  <si>
    <t>-13,024</t>
  </si>
  <si>
    <t>-2,900</t>
  </si>
  <si>
    <t>2,400</t>
  </si>
  <si>
    <t>Ending Cash (CF)</t>
  </si>
  <si>
    <t>Levered Free Cash Flow</t>
  </si>
  <si>
    <t>-691,259</t>
  </si>
  <si>
    <t>-822,966</t>
  </si>
  <si>
    <t>-409,690</t>
  </si>
  <si>
    <t>-155,240</t>
  </si>
  <si>
    <t>-418,814</t>
  </si>
  <si>
    <t>-356,826</t>
  </si>
  <si>
    <t>-148,424</t>
  </si>
  <si>
    <t>-139,800</t>
  </si>
  <si>
    <t>207,500</t>
  </si>
  <si>
    <t>394,600</t>
  </si>
  <si>
    <t>Cash Interest Paid</t>
  </si>
  <si>
    <t>58,338</t>
  </si>
  <si>
    <t>79,263</t>
  </si>
  <si>
    <t>107,839</t>
  </si>
  <si>
    <t>71,070</t>
  </si>
  <si>
    <t>14,629</t>
  </si>
  <si>
    <t>29,014</t>
  </si>
  <si>
    <t>36,402</t>
  </si>
  <si>
    <t>47,800</t>
  </si>
  <si>
    <t>36,700</t>
  </si>
  <si>
    <t>2,100</t>
  </si>
  <si>
    <t>Valuation Ratios</t>
  </si>
  <si>
    <t>Price Close (Split Adjusted)</t>
  </si>
  <si>
    <t>Market Cap</t>
  </si>
  <si>
    <t>3,768,720.981</t>
  </si>
  <si>
    <t>2,948,066.915</t>
  </si>
  <si>
    <t>650,020.42</t>
  </si>
  <si>
    <t>1,910,161.901</t>
  </si>
  <si>
    <t>2,622,681.894</t>
  </si>
  <si>
    <t>940,591.825</t>
  </si>
  <si>
    <t>1,003,416.097</t>
  </si>
  <si>
    <t>670,993.585</t>
  </si>
  <si>
    <t>3,330,146.413</t>
  </si>
  <si>
    <t>4,085,624.278</t>
  </si>
  <si>
    <t>Total Enterprise Value (TEV)</t>
  </si>
  <si>
    <t>4,591,265.981</t>
  </si>
  <si>
    <t>4,039,011.915</t>
  </si>
  <si>
    <t>2,404,690.42</t>
  </si>
  <si>
    <t>1,881,249.901</t>
  </si>
  <si>
    <t>3,054,561.894</t>
  </si>
  <si>
    <t>1,599,357.825</t>
  </si>
  <si>
    <t>1,762,952.097</t>
  </si>
  <si>
    <t>1,518,407.585</t>
  </si>
  <si>
    <t>3,881,548.413</t>
  </si>
  <si>
    <t>4,403,424.278</t>
  </si>
  <si>
    <t>Enterprise Value (EV)</t>
  </si>
  <si>
    <t>4,331,359.981</t>
  </si>
  <si>
    <t>3,755,794.915</t>
  </si>
  <si>
    <t>2,276,964.42</t>
  </si>
  <si>
    <t>1,505,704.901</t>
  </si>
  <si>
    <t>2,998,091.894</t>
  </si>
  <si>
    <t>1,361,420.825</t>
  </si>
  <si>
    <t>1,607,171.097</t>
  </si>
  <si>
    <t>1,487,547.585</t>
  </si>
  <si>
    <t>3,578,624.413</t>
  </si>
  <si>
    <t>3,909,551.036</t>
  </si>
  <si>
    <t>EV/EBITDA</t>
  </si>
  <si>
    <t>79.0x</t>
  </si>
  <si>
    <t>28.9x</t>
  </si>
  <si>
    <t>11.7x</t>
  </si>
  <si>
    <t>22.6x</t>
  </si>
  <si>
    <t>14.9x</t>
  </si>
  <si>
    <t>5.9x</t>
  </si>
  <si>
    <t>2.7x</t>
  </si>
  <si>
    <t>6.9x</t>
  </si>
  <si>
    <t>8.6x</t>
  </si>
  <si>
    <t>3.3x</t>
  </si>
  <si>
    <t>EV / EBIT</t>
  </si>
  <si>
    <t>-17.8x</t>
  </si>
  <si>
    <t>-102.6x</t>
  </si>
  <si>
    <t>-10.8x</t>
  </si>
  <si>
    <t>-2.4x</t>
  </si>
  <si>
    <t>17.4x</t>
  </si>
  <si>
    <t>-2.0x</t>
  </si>
  <si>
    <t>-4.7x</t>
  </si>
  <si>
    <t>-6.7x</t>
  </si>
  <si>
    <t>7.7x</t>
  </si>
  <si>
    <t>5.0x</t>
  </si>
  <si>
    <t>EV / LTM EBITDA - CAPEX</t>
  </si>
  <si>
    <t>-6.3x</t>
  </si>
  <si>
    <t>-5.0x</t>
  </si>
  <si>
    <t>-11.7x</t>
  </si>
  <si>
    <t>-11.3x</t>
  </si>
  <si>
    <t>-3.6x</t>
  </si>
  <si>
    <t>12.7x</t>
  </si>
  <si>
    <t>-95.7x</t>
  </si>
  <si>
    <t>25.0x</t>
  </si>
  <si>
    <t>7.5x</t>
  </si>
  <si>
    <t>EV / Free Cash Flow</t>
  </si>
  <si>
    <t>-8.0x</t>
  </si>
  <si>
    <t>-5.3x</t>
  </si>
  <si>
    <t>-4.3x</t>
  </si>
  <si>
    <t>-5.1x</t>
  </si>
  <si>
    <t>14.7x</t>
  </si>
  <si>
    <t>-19.3x</t>
  </si>
  <si>
    <t>112.1x</t>
  </si>
  <si>
    <t>44.8x</t>
  </si>
  <si>
    <t>32.4x</t>
  </si>
  <si>
    <t>1,132.8x</t>
  </si>
  <si>
    <t>EV / Invested Capital</t>
  </si>
  <si>
    <t>2.5x</t>
  </si>
  <si>
    <t>1.5x</t>
  </si>
  <si>
    <t>0.8x</t>
  </si>
  <si>
    <t>1.0x</t>
  </si>
  <si>
    <t>0.6x</t>
  </si>
  <si>
    <t>1.3x</t>
  </si>
  <si>
    <t>EV / Revenue</t>
  </si>
  <si>
    <t>20.5x</t>
  </si>
  <si>
    <t>12.8x</t>
  </si>
  <si>
    <t>6.1x</t>
  </si>
  <si>
    <t>2.0x</t>
  </si>
  <si>
    <t>2.3x</t>
  </si>
  <si>
    <t>3.2x</t>
  </si>
  <si>
    <t>1.8x</t>
  </si>
  <si>
    <t>P/E Ratio</t>
  </si>
  <si>
    <t>-17.4x</t>
  </si>
  <si>
    <t>83.9x</t>
  </si>
  <si>
    <t>-1.6x</t>
  </si>
  <si>
    <t>5.4x</t>
  </si>
  <si>
    <t>5.2x</t>
  </si>
  <si>
    <t>-4.4x</t>
  </si>
  <si>
    <t>-1.8x</t>
  </si>
  <si>
    <t>7.4x</t>
  </si>
  <si>
    <t>6.3x</t>
  </si>
  <si>
    <t>Price/Book</t>
  </si>
  <si>
    <t>3.8x</t>
  </si>
  <si>
    <t>1.2x</t>
  </si>
  <si>
    <t>0.4x</t>
  </si>
  <si>
    <t>0.5x</t>
  </si>
  <si>
    <t>1.4x</t>
  </si>
  <si>
    <t>Price / Operating Cash Flow</t>
  </si>
  <si>
    <t>99.1x</t>
  </si>
  <si>
    <t>37.8x</t>
  </si>
  <si>
    <t>6.0x</t>
  </si>
  <si>
    <t>30.5x</t>
  </si>
  <si>
    <t>34.3x</t>
  </si>
  <si>
    <t>3.7x</t>
  </si>
  <si>
    <t>5.1x</t>
  </si>
  <si>
    <t>6.8x</t>
  </si>
  <si>
    <t>9.7x</t>
  </si>
  <si>
    <t>4.1x</t>
  </si>
  <si>
    <t>Price / LTM Sales</t>
  </si>
  <si>
    <t>17.8x</t>
  </si>
  <si>
    <t>10.1x</t>
  </si>
  <si>
    <t>1.7x</t>
  </si>
  <si>
    <t>10.2x</t>
  </si>
  <si>
    <t>3.0x</t>
  </si>
  <si>
    <t>Altman Z-Score</t>
  </si>
  <si>
    <t>Piotroski Score</t>
  </si>
  <si>
    <t>Dividend Per Share</t>
  </si>
  <si>
    <t>Dividend Yield</t>
  </si>
  <si>
    <t>0.0%</t>
  </si>
  <si>
    <t>3.2%</t>
  </si>
  <si>
    <t>5.5%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</si>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</sst>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6" borderId="1" xfId="0" applyFont="1" applyFill="1" applyBorder="1"/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0" xfId="0" applyFont="1" applyFill="1"/>
    <xf numFmtId="0" fontId="1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6FAFD59-999C-DE5D-4DA8-86065D7F8EB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N27" sqref="N27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3:13" ht="12.75" x14ac:dyDescent="0.2">
      <c r="C16" s="3" t="s">
        <v>50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  <c r="J16" s="3" t="s">
        <v>57</v>
      </c>
      <c r="K16" s="3" t="s">
        <v>58</v>
      </c>
      <c r="L16" s="3" t="s">
        <v>59</v>
      </c>
      <c r="M16" s="3" t="s">
        <v>60</v>
      </c>
    </row>
    <row r="17" spans="3:13" ht="12.75" x14ac:dyDescent="0.2">
      <c r="C17" s="3" t="s">
        <v>61</v>
      </c>
      <c r="D17" s="3" t="s">
        <v>62</v>
      </c>
      <c r="E17" s="3" t="s">
        <v>63</v>
      </c>
      <c r="F17" s="3" t="s">
        <v>64</v>
      </c>
      <c r="G17" s="3" t="s">
        <v>65</v>
      </c>
      <c r="H17" s="3" t="s">
        <v>66</v>
      </c>
      <c r="I17" s="3" t="s">
        <v>67</v>
      </c>
      <c r="J17" s="3" t="s">
        <v>68</v>
      </c>
      <c r="K17" s="3" t="s">
        <v>69</v>
      </c>
      <c r="L17" s="3" t="s">
        <v>70</v>
      </c>
      <c r="M17" s="3" t="s">
        <v>71</v>
      </c>
    </row>
    <row r="18" spans="3:13" ht="12.75" x14ac:dyDescent="0.2">
      <c r="C18" s="3" t="s">
        <v>72</v>
      </c>
      <c r="D18" s="3" t="s">
        <v>73</v>
      </c>
      <c r="E18" s="3" t="s">
        <v>74</v>
      </c>
      <c r="F18" s="3" t="s">
        <v>75</v>
      </c>
      <c r="G18" s="3" t="s">
        <v>76</v>
      </c>
      <c r="H18" s="3" t="s">
        <v>77</v>
      </c>
      <c r="I18" s="3" t="s">
        <v>78</v>
      </c>
      <c r="J18" s="3" t="s">
        <v>79</v>
      </c>
      <c r="K18" s="3" t="s">
        <v>80</v>
      </c>
      <c r="L18" s="3" t="s">
        <v>81</v>
      </c>
      <c r="M18" s="3" t="s">
        <v>82</v>
      </c>
    </row>
    <row r="19" spans="3:13" ht="12.75" x14ac:dyDescent="0.2"/>
    <row r="20" spans="3:13" ht="12.75" x14ac:dyDescent="0.2">
      <c r="C20" s="3" t="s">
        <v>83</v>
      </c>
      <c r="D20" s="3" t="s">
        <v>84</v>
      </c>
      <c r="E20" s="3" t="s">
        <v>85</v>
      </c>
      <c r="F20" s="3" t="s">
        <v>86</v>
      </c>
      <c r="G20" s="3" t="s">
        <v>87</v>
      </c>
      <c r="H20" s="3" t="s">
        <v>88</v>
      </c>
      <c r="I20" s="3" t="s">
        <v>89</v>
      </c>
      <c r="J20" s="3" t="s">
        <v>90</v>
      </c>
      <c r="K20" s="3" t="s">
        <v>91</v>
      </c>
      <c r="L20" s="3" t="s">
        <v>92</v>
      </c>
      <c r="M20" s="3" t="s">
        <v>93</v>
      </c>
    </row>
    <row r="21" spans="3:13" ht="12.75" x14ac:dyDescent="0.2">
      <c r="C21" s="3" t="s">
        <v>94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95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96</v>
      </c>
      <c r="D23" s="3" t="s">
        <v>97</v>
      </c>
      <c r="E23" s="3" t="s">
        <v>98</v>
      </c>
      <c r="F23" s="3" t="s">
        <v>99</v>
      </c>
      <c r="G23" s="3" t="s">
        <v>100</v>
      </c>
      <c r="H23" s="3" t="s">
        <v>101</v>
      </c>
      <c r="I23" s="3" t="s">
        <v>102</v>
      </c>
      <c r="J23" s="3" t="s">
        <v>103</v>
      </c>
      <c r="K23" s="3" t="s">
        <v>104</v>
      </c>
      <c r="L23" s="3" t="s">
        <v>105</v>
      </c>
      <c r="M23" s="3" t="s">
        <v>106</v>
      </c>
    </row>
    <row r="24" spans="3:13" ht="12.75" x14ac:dyDescent="0.2">
      <c r="C24" s="3" t="s">
        <v>107</v>
      </c>
      <c r="D24" s="3" t="s">
        <v>108</v>
      </c>
      <c r="E24" s="3" t="s">
        <v>109</v>
      </c>
      <c r="F24" s="3" t="s">
        <v>108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110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111</v>
      </c>
      <c r="D26" s="3" t="s">
        <v>112</v>
      </c>
      <c r="E26" s="3" t="s">
        <v>113</v>
      </c>
      <c r="F26" s="3" t="s">
        <v>114</v>
      </c>
      <c r="G26" s="3">
        <v>0</v>
      </c>
      <c r="H26" s="3" t="s">
        <v>115</v>
      </c>
      <c r="I26" s="3" t="s">
        <v>116</v>
      </c>
      <c r="J26" s="3" t="s">
        <v>117</v>
      </c>
      <c r="K26" s="3" t="s">
        <v>118</v>
      </c>
      <c r="L26" s="3" t="s">
        <v>119</v>
      </c>
      <c r="M26" s="3" t="s">
        <v>120</v>
      </c>
    </row>
    <row r="27" spans="3:13" ht="12.75" x14ac:dyDescent="0.2">
      <c r="C27" s="3" t="s">
        <v>121</v>
      </c>
      <c r="D27" s="3" t="s">
        <v>122</v>
      </c>
      <c r="E27" s="3" t="s">
        <v>123</v>
      </c>
      <c r="F27" s="3" t="s">
        <v>124</v>
      </c>
      <c r="G27" s="3" t="s">
        <v>125</v>
      </c>
      <c r="H27" s="3" t="s">
        <v>126</v>
      </c>
      <c r="I27" s="3" t="s">
        <v>127</v>
      </c>
      <c r="J27" s="3" t="s">
        <v>128</v>
      </c>
      <c r="K27" s="3" t="s">
        <v>129</v>
      </c>
      <c r="L27" s="3" t="s">
        <v>130</v>
      </c>
      <c r="M27" s="3" t="s">
        <v>131</v>
      </c>
    </row>
    <row r="28" spans="3:13" ht="12.75" x14ac:dyDescent="0.2"/>
    <row r="29" spans="3:13" ht="12.75" x14ac:dyDescent="0.2">
      <c r="C29" s="3" t="s">
        <v>132</v>
      </c>
      <c r="D29" s="3" t="s">
        <v>133</v>
      </c>
      <c r="E29" s="3" t="s">
        <v>134</v>
      </c>
      <c r="F29" s="3" t="s">
        <v>135</v>
      </c>
      <c r="G29" s="3" t="s">
        <v>136</v>
      </c>
      <c r="H29" s="3" t="s">
        <v>137</v>
      </c>
      <c r="I29" s="3" t="s">
        <v>138</v>
      </c>
      <c r="J29" s="3" t="s">
        <v>139</v>
      </c>
      <c r="K29" s="3" t="s">
        <v>140</v>
      </c>
      <c r="L29" s="3" t="s">
        <v>141</v>
      </c>
      <c r="M29" s="3" t="s">
        <v>142</v>
      </c>
    </row>
    <row r="30" spans="3:13" ht="12.75" x14ac:dyDescent="0.2">
      <c r="C30" s="3" t="s">
        <v>143</v>
      </c>
      <c r="D30" s="3" t="s">
        <v>144</v>
      </c>
      <c r="E30" s="3" t="s">
        <v>144</v>
      </c>
      <c r="F30" s="3" t="s">
        <v>145</v>
      </c>
      <c r="G30" s="3">
        <v>235</v>
      </c>
      <c r="H30" s="3" t="s">
        <v>146</v>
      </c>
      <c r="I30" s="3" t="s">
        <v>37</v>
      </c>
      <c r="J30" s="3" t="s">
        <v>37</v>
      </c>
      <c r="K30" s="3" t="s">
        <v>37</v>
      </c>
      <c r="L30" s="3" t="s">
        <v>37</v>
      </c>
      <c r="M30" s="3" t="s">
        <v>37</v>
      </c>
    </row>
    <row r="31" spans="3:13" ht="12.75" x14ac:dyDescent="0.2">
      <c r="C31" s="3" t="s">
        <v>147</v>
      </c>
      <c r="D31" s="3" t="s">
        <v>148</v>
      </c>
      <c r="E31" s="3" t="s">
        <v>149</v>
      </c>
      <c r="F31" s="3" t="s">
        <v>150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151</v>
      </c>
      <c r="D32" s="3" t="s">
        <v>37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152</v>
      </c>
      <c r="K32" s="3" t="s">
        <v>153</v>
      </c>
      <c r="L32" s="3" t="s">
        <v>154</v>
      </c>
      <c r="M32" s="3" t="s">
        <v>37</v>
      </c>
    </row>
    <row r="33" spans="3:13" ht="12.75" x14ac:dyDescent="0.2">
      <c r="C33" s="3" t="s">
        <v>155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156</v>
      </c>
      <c r="K33" s="3" t="s">
        <v>157</v>
      </c>
      <c r="L33" s="3" t="s">
        <v>157</v>
      </c>
      <c r="M33" s="3" t="s">
        <v>158</v>
      </c>
    </row>
    <row r="34" spans="3:13" ht="12.75" x14ac:dyDescent="0.2">
      <c r="C34" s="3" t="s">
        <v>159</v>
      </c>
      <c r="D34" s="3" t="s">
        <v>160</v>
      </c>
      <c r="E34" s="3" t="s">
        <v>161</v>
      </c>
      <c r="F34" s="3" t="s">
        <v>162</v>
      </c>
      <c r="G34" s="3" t="s">
        <v>163</v>
      </c>
      <c r="H34" s="3" t="s">
        <v>164</v>
      </c>
      <c r="I34" s="3" t="s">
        <v>165</v>
      </c>
      <c r="J34" s="3" t="s">
        <v>166</v>
      </c>
      <c r="K34" s="3" t="s">
        <v>167</v>
      </c>
      <c r="L34" s="3" t="s">
        <v>70</v>
      </c>
      <c r="M34" s="3" t="s">
        <v>168</v>
      </c>
    </row>
    <row r="35" spans="3:13" ht="12.75" x14ac:dyDescent="0.2">
      <c r="C35" s="3" t="s">
        <v>169</v>
      </c>
      <c r="D35" s="3" t="s">
        <v>170</v>
      </c>
      <c r="E35" s="3" t="s">
        <v>171</v>
      </c>
      <c r="F35" s="3" t="s">
        <v>172</v>
      </c>
      <c r="G35" s="3" t="s">
        <v>173</v>
      </c>
      <c r="H35" s="3" t="s">
        <v>174</v>
      </c>
      <c r="I35" s="3" t="s">
        <v>175</v>
      </c>
      <c r="J35" s="3" t="s">
        <v>176</v>
      </c>
      <c r="K35" s="3" t="s">
        <v>177</v>
      </c>
      <c r="L35" s="3" t="s">
        <v>178</v>
      </c>
      <c r="M35" s="3" t="s">
        <v>179</v>
      </c>
    </row>
    <row r="36" spans="3:13" ht="12.75" x14ac:dyDescent="0.2"/>
    <row r="37" spans="3:13" ht="12.75" x14ac:dyDescent="0.2">
      <c r="C37" s="3" t="s">
        <v>180</v>
      </c>
      <c r="D37" s="3" t="s">
        <v>181</v>
      </c>
      <c r="E37" s="3" t="s">
        <v>182</v>
      </c>
      <c r="F37" s="3" t="s">
        <v>183</v>
      </c>
      <c r="G37" s="3" t="s">
        <v>37</v>
      </c>
      <c r="H37" s="3" t="s">
        <v>184</v>
      </c>
      <c r="I37" s="3" t="s">
        <v>185</v>
      </c>
      <c r="J37" s="3" t="s">
        <v>186</v>
      </c>
      <c r="K37" s="3" t="s">
        <v>187</v>
      </c>
      <c r="L37" s="3" t="s">
        <v>188</v>
      </c>
      <c r="M37" s="3" t="s">
        <v>189</v>
      </c>
    </row>
    <row r="38" spans="3:13" ht="12.75" x14ac:dyDescent="0.2">
      <c r="C38" s="3" t="s">
        <v>190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191</v>
      </c>
      <c r="K38" s="3" t="s">
        <v>192</v>
      </c>
      <c r="L38" s="3" t="s">
        <v>193</v>
      </c>
      <c r="M38" s="3" t="s">
        <v>194</v>
      </c>
    </row>
    <row r="39" spans="3:13" ht="12.75" x14ac:dyDescent="0.2">
      <c r="C39" s="3" t="s">
        <v>195</v>
      </c>
      <c r="D39" s="3" t="s">
        <v>196</v>
      </c>
      <c r="E39" s="3" t="s">
        <v>197</v>
      </c>
      <c r="F39" s="3" t="s">
        <v>198</v>
      </c>
      <c r="G39" s="3" t="s">
        <v>199</v>
      </c>
      <c r="H39" s="3" t="s">
        <v>200</v>
      </c>
      <c r="I39" s="3" t="s">
        <v>201</v>
      </c>
      <c r="J39" s="3" t="s">
        <v>202</v>
      </c>
      <c r="K39" s="3" t="s">
        <v>203</v>
      </c>
      <c r="L39" s="3" t="s">
        <v>204</v>
      </c>
      <c r="M39" s="3" t="s">
        <v>205</v>
      </c>
    </row>
    <row r="40" spans="3:13" ht="12.75" x14ac:dyDescent="0.2">
      <c r="C40" s="3" t="s">
        <v>206</v>
      </c>
      <c r="D40" s="3" t="s">
        <v>207</v>
      </c>
      <c r="E40" s="3" t="s">
        <v>208</v>
      </c>
      <c r="F40" s="3" t="s">
        <v>209</v>
      </c>
      <c r="G40" s="3" t="s">
        <v>210</v>
      </c>
      <c r="H40" s="3" t="s">
        <v>211</v>
      </c>
      <c r="I40" s="3" t="s">
        <v>212</v>
      </c>
      <c r="J40" s="3" t="s">
        <v>213</v>
      </c>
      <c r="K40" s="3" t="s">
        <v>214</v>
      </c>
      <c r="L40" s="3" t="s">
        <v>215</v>
      </c>
      <c r="M40" s="3" t="s">
        <v>216</v>
      </c>
    </row>
    <row r="41" spans="3:13" ht="12.75" x14ac:dyDescent="0.2"/>
    <row r="42" spans="3:13" ht="12.75" x14ac:dyDescent="0.2">
      <c r="C42" s="3" t="s">
        <v>217</v>
      </c>
      <c r="D42" s="3" t="s">
        <v>218</v>
      </c>
      <c r="E42" s="3" t="s">
        <v>219</v>
      </c>
      <c r="F42" s="3" t="s">
        <v>220</v>
      </c>
      <c r="G42" s="3" t="s">
        <v>221</v>
      </c>
      <c r="H42" s="3" t="s">
        <v>222</v>
      </c>
      <c r="I42" s="3" t="s">
        <v>223</v>
      </c>
      <c r="J42" s="3" t="s">
        <v>224</v>
      </c>
      <c r="K42" s="3" t="s">
        <v>225</v>
      </c>
      <c r="L42" s="3" t="s">
        <v>226</v>
      </c>
      <c r="M42" s="3" t="s">
        <v>227</v>
      </c>
    </row>
    <row r="43" spans="3:13" ht="12.75" x14ac:dyDescent="0.2">
      <c r="C43" s="3" t="s">
        <v>228</v>
      </c>
      <c r="D43" s="3" t="s">
        <v>229</v>
      </c>
      <c r="E43" s="3" t="s">
        <v>230</v>
      </c>
      <c r="F43" s="3" t="s">
        <v>231</v>
      </c>
      <c r="G43" s="3" t="s">
        <v>232</v>
      </c>
      <c r="H43" s="3" t="s">
        <v>233</v>
      </c>
      <c r="I43" s="3" t="s">
        <v>234</v>
      </c>
      <c r="J43" s="3" t="s">
        <v>235</v>
      </c>
      <c r="K43" s="3" t="s">
        <v>236</v>
      </c>
      <c r="L43" s="3" t="s">
        <v>237</v>
      </c>
      <c r="M43" s="3" t="s">
        <v>238</v>
      </c>
    </row>
    <row r="44" spans="3:13" ht="12.75" x14ac:dyDescent="0.2">
      <c r="C44" s="3" t="s">
        <v>239</v>
      </c>
      <c r="D44" s="3" t="s">
        <v>240</v>
      </c>
      <c r="E44" s="3" t="s">
        <v>241</v>
      </c>
      <c r="F44" s="3" t="s">
        <v>242</v>
      </c>
      <c r="G44" s="3" t="s">
        <v>243</v>
      </c>
      <c r="H44" s="3" t="s">
        <v>244</v>
      </c>
      <c r="I44" s="3" t="s">
        <v>245</v>
      </c>
      <c r="J44" s="3" t="s">
        <v>246</v>
      </c>
      <c r="K44" s="3" t="s">
        <v>247</v>
      </c>
      <c r="L44" s="3" t="s">
        <v>248</v>
      </c>
      <c r="M44" s="3" t="s">
        <v>249</v>
      </c>
    </row>
    <row r="45" spans="3:13" ht="12.75" x14ac:dyDescent="0.2">
      <c r="C45" s="3" t="s">
        <v>250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251</v>
      </c>
      <c r="D46" s="3" t="s">
        <v>252</v>
      </c>
      <c r="E46" s="3" t="s">
        <v>253</v>
      </c>
      <c r="F46" s="3" t="s">
        <v>254</v>
      </c>
      <c r="G46" s="3" t="s">
        <v>255</v>
      </c>
      <c r="H46" s="3" t="s">
        <v>256</v>
      </c>
      <c r="I46" s="3" t="s">
        <v>257</v>
      </c>
      <c r="J46" s="3" t="s">
        <v>258</v>
      </c>
      <c r="K46" s="3" t="s">
        <v>259</v>
      </c>
      <c r="L46" s="3" t="s">
        <v>260</v>
      </c>
      <c r="M46" s="3" t="s">
        <v>261</v>
      </c>
    </row>
    <row r="47" spans="3:13" ht="12.75" x14ac:dyDescent="0.2">
      <c r="C47" s="3" t="s">
        <v>262</v>
      </c>
      <c r="D47" s="3" t="s">
        <v>263</v>
      </c>
      <c r="E47" s="3" t="s">
        <v>264</v>
      </c>
      <c r="F47" s="3" t="s">
        <v>265</v>
      </c>
      <c r="G47" s="3" t="s">
        <v>266</v>
      </c>
      <c r="H47" s="3" t="s">
        <v>267</v>
      </c>
      <c r="I47" s="3" t="s">
        <v>268</v>
      </c>
      <c r="J47" s="3" t="s">
        <v>269</v>
      </c>
      <c r="K47" s="3" t="s">
        <v>270</v>
      </c>
      <c r="L47" s="3" t="s">
        <v>271</v>
      </c>
      <c r="M47" s="3" t="s">
        <v>272</v>
      </c>
    </row>
    <row r="48" spans="3:13" ht="12.75" x14ac:dyDescent="0.2">
      <c r="C48" s="3" t="s">
        <v>273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274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275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276</v>
      </c>
      <c r="D51" s="3" t="s">
        <v>263</v>
      </c>
      <c r="E51" s="3" t="s">
        <v>264</v>
      </c>
      <c r="F51" s="3" t="s">
        <v>265</v>
      </c>
      <c r="G51" s="3" t="s">
        <v>266</v>
      </c>
      <c r="H51" s="3" t="s">
        <v>267</v>
      </c>
      <c r="I51" s="3" t="s">
        <v>268</v>
      </c>
      <c r="J51" s="3" t="s">
        <v>269</v>
      </c>
      <c r="K51" s="3" t="s">
        <v>270</v>
      </c>
      <c r="L51" s="3" t="s">
        <v>271</v>
      </c>
      <c r="M51" s="3" t="s">
        <v>272</v>
      </c>
    </row>
    <row r="52" spans="3:13" ht="12.75" x14ac:dyDescent="0.2"/>
    <row r="53" spans="3:13" ht="12.75" x14ac:dyDescent="0.2">
      <c r="C53" s="3" t="s">
        <v>277</v>
      </c>
      <c r="D53" s="3" t="s">
        <v>122</v>
      </c>
      <c r="E53" s="3" t="s">
        <v>123</v>
      </c>
      <c r="F53" s="3" t="s">
        <v>124</v>
      </c>
      <c r="G53" s="3" t="s">
        <v>125</v>
      </c>
      <c r="H53" s="3" t="s">
        <v>126</v>
      </c>
      <c r="I53" s="3" t="s">
        <v>127</v>
      </c>
      <c r="J53" s="3" t="s">
        <v>128</v>
      </c>
      <c r="K53" s="3" t="s">
        <v>129</v>
      </c>
      <c r="L53" s="3" t="s">
        <v>130</v>
      </c>
      <c r="M53" s="3" t="s">
        <v>131</v>
      </c>
    </row>
    <row r="54" spans="3:13" ht="12.75" x14ac:dyDescent="0.2"/>
    <row r="55" spans="3:13" ht="12.75" x14ac:dyDescent="0.2">
      <c r="C55" s="3" t="s">
        <v>278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279</v>
      </c>
      <c r="D56" s="3" t="s">
        <v>280</v>
      </c>
      <c r="E56" s="3" t="s">
        <v>281</v>
      </c>
      <c r="F56" s="3" t="s">
        <v>282</v>
      </c>
      <c r="G56" s="3">
        <v>0</v>
      </c>
      <c r="H56" s="3" t="s">
        <v>184</v>
      </c>
      <c r="I56" s="3" t="s">
        <v>185</v>
      </c>
      <c r="J56" s="3" t="s">
        <v>283</v>
      </c>
      <c r="K56" s="3" t="s">
        <v>284</v>
      </c>
      <c r="L56" s="3" t="s">
        <v>285</v>
      </c>
      <c r="M56" s="3" t="s">
        <v>286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8328-7026-4896-A6A2-59D455FFA956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287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288</v>
      </c>
      <c r="D12" s="3" t="s">
        <v>289</v>
      </c>
      <c r="E12" s="3" t="s">
        <v>290</v>
      </c>
      <c r="F12" s="3" t="s">
        <v>291</v>
      </c>
      <c r="G12" s="3" t="s">
        <v>292</v>
      </c>
      <c r="H12" s="3" t="s">
        <v>293</v>
      </c>
      <c r="I12" s="3" t="s">
        <v>294</v>
      </c>
      <c r="J12" s="3" t="s">
        <v>295</v>
      </c>
      <c r="K12" s="3" t="s">
        <v>296</v>
      </c>
      <c r="L12" s="3" t="s">
        <v>297</v>
      </c>
      <c r="M12" s="3" t="s">
        <v>298</v>
      </c>
    </row>
    <row r="13" spans="3:13" x14ac:dyDescent="0.2">
      <c r="C13" s="3" t="s">
        <v>299</v>
      </c>
      <c r="D13" s="3" t="s">
        <v>300</v>
      </c>
      <c r="E13" s="3" t="s">
        <v>301</v>
      </c>
      <c r="F13" s="3" t="s">
        <v>302</v>
      </c>
      <c r="G13" s="3" t="s">
        <v>303</v>
      </c>
      <c r="H13" s="3" t="s">
        <v>304</v>
      </c>
      <c r="I13" s="3" t="s">
        <v>305</v>
      </c>
      <c r="J13" s="3" t="s">
        <v>306</v>
      </c>
      <c r="K13" s="3" t="s">
        <v>307</v>
      </c>
      <c r="L13" s="3" t="s">
        <v>308</v>
      </c>
      <c r="M13" s="3" t="s">
        <v>309</v>
      </c>
    </row>
    <row r="15" spans="3:13" x14ac:dyDescent="0.2">
      <c r="C15" s="3" t="s">
        <v>310</v>
      </c>
      <c r="D15" s="3" t="s">
        <v>311</v>
      </c>
      <c r="E15" s="3" t="s">
        <v>312</v>
      </c>
      <c r="F15" s="3" t="s">
        <v>313</v>
      </c>
      <c r="G15" s="3" t="s">
        <v>314</v>
      </c>
      <c r="H15" s="3" t="s">
        <v>315</v>
      </c>
      <c r="I15" s="3" t="s">
        <v>316</v>
      </c>
      <c r="J15" s="3" t="s">
        <v>317</v>
      </c>
      <c r="K15" s="3" t="s">
        <v>318</v>
      </c>
      <c r="L15" s="3" t="s">
        <v>319</v>
      </c>
      <c r="M15" s="3" t="s">
        <v>320</v>
      </c>
    </row>
    <row r="16" spans="3:13" x14ac:dyDescent="0.2">
      <c r="C16" s="3" t="s">
        <v>321</v>
      </c>
      <c r="D16" s="3" t="s">
        <v>322</v>
      </c>
      <c r="E16" s="3" t="s">
        <v>323</v>
      </c>
      <c r="F16" s="3" t="s">
        <v>324</v>
      </c>
      <c r="G16" s="3" t="s">
        <v>325</v>
      </c>
      <c r="H16" s="3" t="s">
        <v>326</v>
      </c>
      <c r="I16" s="3" t="s">
        <v>327</v>
      </c>
      <c r="J16" s="3" t="s">
        <v>328</v>
      </c>
      <c r="K16" s="3" t="s">
        <v>329</v>
      </c>
      <c r="L16" s="3" t="s">
        <v>330</v>
      </c>
      <c r="M16" s="3" t="s">
        <v>331</v>
      </c>
    </row>
    <row r="17" spans="3:13" x14ac:dyDescent="0.2">
      <c r="C17" s="3" t="s">
        <v>332</v>
      </c>
      <c r="D17" s="3" t="s">
        <v>333</v>
      </c>
      <c r="E17" s="3" t="s">
        <v>334</v>
      </c>
      <c r="F17" s="3" t="s">
        <v>335</v>
      </c>
      <c r="G17" s="3" t="s">
        <v>336</v>
      </c>
      <c r="H17" s="3" t="s">
        <v>337</v>
      </c>
      <c r="I17" s="3" t="s">
        <v>338</v>
      </c>
      <c r="J17" s="3" t="s">
        <v>339</v>
      </c>
      <c r="K17" s="3" t="s">
        <v>340</v>
      </c>
      <c r="L17" s="3" t="s">
        <v>341</v>
      </c>
      <c r="M17" s="3" t="s">
        <v>342</v>
      </c>
    </row>
    <row r="19" spans="3:13" x14ac:dyDescent="0.2">
      <c r="C19" s="3" t="s">
        <v>343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344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345</v>
      </c>
      <c r="D21" s="3" t="s">
        <v>346</v>
      </c>
      <c r="E21" s="3" t="s">
        <v>347</v>
      </c>
      <c r="F21" s="3" t="s">
        <v>348</v>
      </c>
      <c r="G21" s="3" t="s">
        <v>349</v>
      </c>
      <c r="H21" s="3" t="s">
        <v>350</v>
      </c>
      <c r="I21" s="3" t="s">
        <v>351</v>
      </c>
      <c r="J21" s="3" t="s">
        <v>352</v>
      </c>
      <c r="K21" s="3" t="s">
        <v>353</v>
      </c>
      <c r="L21" s="3" t="s">
        <v>354</v>
      </c>
      <c r="M21" s="3" t="s">
        <v>355</v>
      </c>
    </row>
    <row r="22" spans="3:13" x14ac:dyDescent="0.2">
      <c r="C22" s="3" t="s">
        <v>356</v>
      </c>
      <c r="D22" s="3" t="s">
        <v>357</v>
      </c>
      <c r="E22" s="3" t="s">
        <v>358</v>
      </c>
      <c r="F22" s="3" t="s">
        <v>359</v>
      </c>
      <c r="G22" s="3" t="s">
        <v>360</v>
      </c>
      <c r="H22" s="3" t="s">
        <v>361</v>
      </c>
      <c r="I22" s="3" t="s">
        <v>362</v>
      </c>
      <c r="J22" s="3" t="s">
        <v>363</v>
      </c>
      <c r="K22" s="3" t="s">
        <v>364</v>
      </c>
      <c r="L22" s="3" t="s">
        <v>365</v>
      </c>
      <c r="M22" s="3" t="s">
        <v>366</v>
      </c>
    </row>
    <row r="23" spans="3:13" x14ac:dyDescent="0.2">
      <c r="C23" s="3" t="s">
        <v>367</v>
      </c>
      <c r="D23" s="3" t="s">
        <v>368</v>
      </c>
      <c r="E23" s="3" t="s">
        <v>369</v>
      </c>
      <c r="F23" s="3" t="s">
        <v>370</v>
      </c>
      <c r="G23" s="3" t="s">
        <v>371</v>
      </c>
      <c r="H23" s="3" t="s">
        <v>372</v>
      </c>
      <c r="I23" s="3" t="s">
        <v>373</v>
      </c>
      <c r="J23" s="3" t="s">
        <v>374</v>
      </c>
      <c r="K23" s="3" t="s">
        <v>375</v>
      </c>
      <c r="L23" s="3" t="s">
        <v>376</v>
      </c>
      <c r="M23" s="3" t="s">
        <v>377</v>
      </c>
    </row>
    <row r="24" spans="3:13" x14ac:dyDescent="0.2">
      <c r="C24" s="3" t="s">
        <v>378</v>
      </c>
      <c r="D24" s="3" t="s">
        <v>379</v>
      </c>
      <c r="E24" s="3" t="s">
        <v>380</v>
      </c>
      <c r="F24" s="3" t="s">
        <v>381</v>
      </c>
      <c r="G24" s="3" t="s">
        <v>382</v>
      </c>
      <c r="H24" s="3" t="s">
        <v>383</v>
      </c>
      <c r="I24" s="3" t="s">
        <v>384</v>
      </c>
      <c r="J24" s="3" t="s">
        <v>385</v>
      </c>
      <c r="K24" s="3" t="s">
        <v>386</v>
      </c>
      <c r="L24" s="3" t="s">
        <v>387</v>
      </c>
      <c r="M24" s="3" t="s">
        <v>388</v>
      </c>
    </row>
    <row r="26" spans="3:13" x14ac:dyDescent="0.2">
      <c r="C26" s="3" t="s">
        <v>389</v>
      </c>
      <c r="D26" s="3" t="s">
        <v>390</v>
      </c>
      <c r="E26" s="3" t="s">
        <v>391</v>
      </c>
      <c r="F26" s="3" t="s">
        <v>392</v>
      </c>
      <c r="G26" s="3" t="s">
        <v>393</v>
      </c>
      <c r="H26" s="3" t="s">
        <v>394</v>
      </c>
      <c r="I26" s="3" t="s">
        <v>395</v>
      </c>
      <c r="J26" s="3" t="s">
        <v>396</v>
      </c>
      <c r="K26" s="3" t="s">
        <v>397</v>
      </c>
      <c r="L26" s="3" t="s">
        <v>398</v>
      </c>
      <c r="M26" s="3" t="s">
        <v>399</v>
      </c>
    </row>
    <row r="27" spans="3:13" x14ac:dyDescent="0.2">
      <c r="C27" s="3" t="s">
        <v>400</v>
      </c>
      <c r="D27" s="3" t="s">
        <v>401</v>
      </c>
      <c r="E27" s="3" t="s">
        <v>402</v>
      </c>
      <c r="F27" s="3" t="s">
        <v>403</v>
      </c>
      <c r="G27" s="3" t="s">
        <v>404</v>
      </c>
      <c r="H27" s="3" t="s">
        <v>405</v>
      </c>
      <c r="I27" s="3" t="s">
        <v>406</v>
      </c>
      <c r="J27" s="3" t="s">
        <v>407</v>
      </c>
      <c r="K27" s="3" t="s">
        <v>408</v>
      </c>
      <c r="L27" s="3" t="s">
        <v>409</v>
      </c>
      <c r="M27" s="3" t="s">
        <v>410</v>
      </c>
    </row>
    <row r="28" spans="3:13" x14ac:dyDescent="0.2">
      <c r="C28" s="3" t="s">
        <v>411</v>
      </c>
      <c r="D28" s="3" t="s">
        <v>412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413</v>
      </c>
      <c r="D29" s="3" t="s">
        <v>414</v>
      </c>
      <c r="E29" s="3" t="s">
        <v>415</v>
      </c>
      <c r="F29" s="3" t="s">
        <v>416</v>
      </c>
      <c r="G29" s="3" t="s">
        <v>417</v>
      </c>
      <c r="H29" s="3" t="s">
        <v>418</v>
      </c>
      <c r="I29" s="3" t="s">
        <v>419</v>
      </c>
      <c r="J29" s="3" t="s">
        <v>420</v>
      </c>
      <c r="K29" s="3" t="s">
        <v>421</v>
      </c>
      <c r="L29" s="3" t="s">
        <v>422</v>
      </c>
      <c r="M29" s="3" t="s">
        <v>423</v>
      </c>
    </row>
    <row r="30" spans="3:13" x14ac:dyDescent="0.2">
      <c r="C30" s="3" t="s">
        <v>424</v>
      </c>
      <c r="D30" s="3" t="s">
        <v>425</v>
      </c>
      <c r="E30" s="3" t="s">
        <v>426</v>
      </c>
      <c r="F30" s="3" t="s">
        <v>427</v>
      </c>
      <c r="G30" s="3" t="s">
        <v>428</v>
      </c>
      <c r="H30" s="3" t="s">
        <v>429</v>
      </c>
      <c r="I30" s="3" t="s">
        <v>430</v>
      </c>
      <c r="J30" s="3" t="s">
        <v>431</v>
      </c>
      <c r="K30" s="3" t="s">
        <v>432</v>
      </c>
      <c r="L30" s="3" t="s">
        <v>433</v>
      </c>
      <c r="M30" s="3" t="s">
        <v>434</v>
      </c>
    </row>
    <row r="32" spans="3:13" x14ac:dyDescent="0.2">
      <c r="C32" s="3" t="s">
        <v>435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436</v>
      </c>
      <c r="D33" s="3" t="s">
        <v>425</v>
      </c>
      <c r="E33" s="3" t="s">
        <v>426</v>
      </c>
      <c r="F33" s="3" t="s">
        <v>427</v>
      </c>
      <c r="G33" s="3" t="s">
        <v>428</v>
      </c>
      <c r="H33" s="3" t="s">
        <v>429</v>
      </c>
      <c r="I33" s="3" t="s">
        <v>430</v>
      </c>
      <c r="J33" s="3" t="s">
        <v>431</v>
      </c>
      <c r="K33" s="3" t="s">
        <v>432</v>
      </c>
      <c r="L33" s="3" t="s">
        <v>433</v>
      </c>
      <c r="M33" s="3" t="s">
        <v>434</v>
      </c>
    </row>
    <row r="35" spans="3:13" x14ac:dyDescent="0.2">
      <c r="C35" s="3" t="s">
        <v>437</v>
      </c>
      <c r="D35" s="3" t="s">
        <v>438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439</v>
      </c>
      <c r="D36" s="3" t="s">
        <v>440</v>
      </c>
      <c r="E36" s="3" t="s">
        <v>426</v>
      </c>
      <c r="F36" s="3" t="s">
        <v>427</v>
      </c>
      <c r="G36" s="3" t="s">
        <v>428</v>
      </c>
      <c r="H36" s="3" t="s">
        <v>429</v>
      </c>
      <c r="I36" s="3" t="s">
        <v>430</v>
      </c>
      <c r="J36" s="3" t="s">
        <v>431</v>
      </c>
      <c r="K36" s="3" t="s">
        <v>432</v>
      </c>
      <c r="L36" s="3" t="s">
        <v>433</v>
      </c>
      <c r="M36" s="3" t="s">
        <v>434</v>
      </c>
    </row>
    <row r="38" spans="3:13" x14ac:dyDescent="0.2">
      <c r="C38" s="3" t="s">
        <v>441</v>
      </c>
      <c r="D38" s="3">
        <v>-0.93</v>
      </c>
      <c r="E38" s="3">
        <v>-0.71</v>
      </c>
      <c r="F38" s="3">
        <v>-8.52</v>
      </c>
      <c r="G38" s="3">
        <v>10.98</v>
      </c>
      <c r="H38" s="3">
        <v>2.93</v>
      </c>
      <c r="I38" s="3">
        <v>-2.78</v>
      </c>
      <c r="J38" s="3">
        <v>-0.67</v>
      </c>
      <c r="K38" s="3">
        <v>-0.17</v>
      </c>
      <c r="L38" s="3">
        <v>1.77</v>
      </c>
      <c r="M38" s="3">
        <v>4.83</v>
      </c>
    </row>
    <row r="39" spans="3:13" x14ac:dyDescent="0.2">
      <c r="C39" s="3" t="s">
        <v>442</v>
      </c>
      <c r="D39" s="3">
        <v>-0.93</v>
      </c>
      <c r="E39" s="3">
        <v>-0.71</v>
      </c>
      <c r="F39" s="3">
        <v>-8.52</v>
      </c>
      <c r="G39" s="3">
        <v>10.95</v>
      </c>
      <c r="H39" s="3">
        <v>2.91</v>
      </c>
      <c r="I39" s="3">
        <v>-2.78</v>
      </c>
      <c r="J39" s="3">
        <v>-0.67</v>
      </c>
      <c r="K39" s="3">
        <v>-0.17</v>
      </c>
      <c r="L39" s="3">
        <v>1.67</v>
      </c>
      <c r="M39" s="3">
        <v>4.63</v>
      </c>
    </row>
    <row r="40" spans="3:13" x14ac:dyDescent="0.2">
      <c r="C40" s="3" t="s">
        <v>443</v>
      </c>
      <c r="D40" s="3" t="s">
        <v>444</v>
      </c>
      <c r="E40" s="3" t="s">
        <v>445</v>
      </c>
      <c r="F40" s="3" t="s">
        <v>446</v>
      </c>
      <c r="G40" s="3" t="s">
        <v>447</v>
      </c>
      <c r="H40" s="3" t="s">
        <v>448</v>
      </c>
      <c r="I40" s="3" t="s">
        <v>449</v>
      </c>
      <c r="J40" s="3" t="s">
        <v>450</v>
      </c>
      <c r="K40" s="3" t="s">
        <v>451</v>
      </c>
      <c r="L40" s="3" t="s">
        <v>452</v>
      </c>
      <c r="M40" s="3" t="s">
        <v>453</v>
      </c>
    </row>
    <row r="41" spans="3:13" x14ac:dyDescent="0.2">
      <c r="C41" s="3" t="s">
        <v>454</v>
      </c>
      <c r="D41" s="3" t="s">
        <v>444</v>
      </c>
      <c r="E41" s="3" t="s">
        <v>445</v>
      </c>
      <c r="F41" s="3" t="s">
        <v>446</v>
      </c>
      <c r="G41" s="3" t="s">
        <v>455</v>
      </c>
      <c r="H41" s="3" t="s">
        <v>456</v>
      </c>
      <c r="I41" s="3" t="s">
        <v>449</v>
      </c>
      <c r="J41" s="3" t="s">
        <v>450</v>
      </c>
      <c r="K41" s="3" t="s">
        <v>451</v>
      </c>
      <c r="L41" s="3" t="s">
        <v>457</v>
      </c>
      <c r="M41" s="3" t="s">
        <v>458</v>
      </c>
    </row>
    <row r="43" spans="3:13" x14ac:dyDescent="0.2">
      <c r="C43" s="3" t="s">
        <v>459</v>
      </c>
      <c r="D43" s="3" t="s">
        <v>460</v>
      </c>
      <c r="E43" s="3" t="s">
        <v>461</v>
      </c>
      <c r="F43" s="3" t="s">
        <v>462</v>
      </c>
      <c r="G43" s="3" t="s">
        <v>463</v>
      </c>
      <c r="H43" s="3" t="s">
        <v>464</v>
      </c>
      <c r="I43" s="3" t="s">
        <v>465</v>
      </c>
      <c r="J43" s="3" t="s">
        <v>466</v>
      </c>
      <c r="K43" s="3" t="s">
        <v>467</v>
      </c>
      <c r="L43" s="3" t="s">
        <v>468</v>
      </c>
      <c r="M43" s="3" t="s">
        <v>469</v>
      </c>
    </row>
    <row r="44" spans="3:13" x14ac:dyDescent="0.2">
      <c r="C44" s="3" t="s">
        <v>470</v>
      </c>
      <c r="D44" s="3" t="s">
        <v>471</v>
      </c>
      <c r="E44" s="3" t="s">
        <v>472</v>
      </c>
      <c r="F44" s="3" t="s">
        <v>473</v>
      </c>
      <c r="G44" s="3" t="s">
        <v>474</v>
      </c>
      <c r="H44" s="3" t="s">
        <v>475</v>
      </c>
      <c r="I44" s="3" t="s">
        <v>476</v>
      </c>
      <c r="J44" s="3" t="s">
        <v>477</v>
      </c>
      <c r="K44" s="3" t="s">
        <v>478</v>
      </c>
      <c r="L44" s="3" t="s">
        <v>479</v>
      </c>
      <c r="M44" s="3" t="s">
        <v>480</v>
      </c>
    </row>
    <row r="46" spans="3:13" x14ac:dyDescent="0.2">
      <c r="C46" s="3" t="s">
        <v>481</v>
      </c>
      <c r="D46" s="3" t="s">
        <v>482</v>
      </c>
      <c r="E46" s="3" t="s">
        <v>483</v>
      </c>
      <c r="F46" s="3" t="s">
        <v>484</v>
      </c>
      <c r="G46" s="3" t="s">
        <v>485</v>
      </c>
      <c r="H46" s="3" t="s">
        <v>486</v>
      </c>
      <c r="I46" s="3" t="s">
        <v>487</v>
      </c>
      <c r="J46" s="3" t="s">
        <v>488</v>
      </c>
      <c r="K46" s="3" t="s">
        <v>296</v>
      </c>
      <c r="L46" s="3" t="s">
        <v>489</v>
      </c>
      <c r="M46" s="3" t="s">
        <v>490</v>
      </c>
    </row>
    <row r="47" spans="3:13" x14ac:dyDescent="0.2">
      <c r="C47" s="3" t="s">
        <v>491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492</v>
      </c>
      <c r="D48" s="3" t="s">
        <v>471</v>
      </c>
      <c r="E48" s="3" t="s">
        <v>472</v>
      </c>
      <c r="F48" s="3" t="s">
        <v>473</v>
      </c>
      <c r="G48" s="3" t="s">
        <v>474</v>
      </c>
      <c r="H48" s="3" t="s">
        <v>475</v>
      </c>
      <c r="I48" s="3" t="s">
        <v>476</v>
      </c>
      <c r="J48" s="3" t="s">
        <v>477</v>
      </c>
      <c r="K48" s="3" t="s">
        <v>478</v>
      </c>
      <c r="L48" s="3" t="s">
        <v>479</v>
      </c>
      <c r="M48" s="3" t="s">
        <v>480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6B06-53BB-4415-8BC8-9C8BC415B630}">
  <dimension ref="C1:M41"/>
  <sheetViews>
    <sheetView workbookViewId="0">
      <selection activeCell="N30" sqref="N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493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436</v>
      </c>
      <c r="D12" s="3" t="s">
        <v>425</v>
      </c>
      <c r="E12" s="3" t="s">
        <v>426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433</v>
      </c>
      <c r="M12" s="3" t="s">
        <v>434</v>
      </c>
    </row>
    <row r="13" spans="3:13" x14ac:dyDescent="0.2">
      <c r="C13" s="3" t="s">
        <v>494</v>
      </c>
      <c r="D13" s="3" t="s">
        <v>495</v>
      </c>
      <c r="E13" s="3" t="s">
        <v>496</v>
      </c>
      <c r="F13" s="3" t="s">
        <v>497</v>
      </c>
      <c r="G13" s="3" t="s">
        <v>498</v>
      </c>
      <c r="H13" s="3" t="s">
        <v>499</v>
      </c>
      <c r="I13" s="3" t="s">
        <v>500</v>
      </c>
      <c r="J13" s="3" t="s">
        <v>501</v>
      </c>
      <c r="K13" s="3" t="s">
        <v>502</v>
      </c>
      <c r="L13" s="3" t="s">
        <v>503</v>
      </c>
      <c r="M13" s="3" t="s">
        <v>504</v>
      </c>
    </row>
    <row r="14" spans="3:13" x14ac:dyDescent="0.2">
      <c r="C14" s="3" t="s">
        <v>505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506</v>
      </c>
      <c r="D15" s="3" t="s">
        <v>507</v>
      </c>
      <c r="E15" s="3" t="s">
        <v>508</v>
      </c>
      <c r="F15" s="3" t="s">
        <v>509</v>
      </c>
      <c r="G15" s="3" t="s">
        <v>510</v>
      </c>
      <c r="H15" s="3" t="s">
        <v>511</v>
      </c>
      <c r="I15" s="3" t="s">
        <v>512</v>
      </c>
      <c r="J15" s="3" t="s">
        <v>513</v>
      </c>
      <c r="K15" s="3" t="s">
        <v>514</v>
      </c>
      <c r="L15" s="3" t="s">
        <v>515</v>
      </c>
      <c r="M15" s="3" t="s">
        <v>516</v>
      </c>
    </row>
    <row r="16" spans="3:13" x14ac:dyDescent="0.2">
      <c r="C16" s="3" t="s">
        <v>517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518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519</v>
      </c>
      <c r="D18" s="3" t="s">
        <v>520</v>
      </c>
      <c r="E18" s="3" t="s">
        <v>521</v>
      </c>
      <c r="F18" s="3" t="s">
        <v>522</v>
      </c>
      <c r="G18" s="3" t="s">
        <v>523</v>
      </c>
      <c r="H18" s="3" t="s">
        <v>524</v>
      </c>
      <c r="I18" s="3" t="s">
        <v>525</v>
      </c>
      <c r="J18" s="3" t="s">
        <v>526</v>
      </c>
      <c r="K18" s="3" t="s">
        <v>527</v>
      </c>
      <c r="L18" s="3" t="s">
        <v>528</v>
      </c>
      <c r="M18" s="3" t="s">
        <v>529</v>
      </c>
    </row>
    <row r="19" spans="3:13" x14ac:dyDescent="0.2">
      <c r="C19" s="3" t="s">
        <v>530</v>
      </c>
      <c r="D19" s="3" t="s">
        <v>531</v>
      </c>
      <c r="E19" s="3" t="s">
        <v>532</v>
      </c>
      <c r="F19" s="3" t="s">
        <v>533</v>
      </c>
      <c r="G19" s="3" t="s">
        <v>534</v>
      </c>
      <c r="H19" s="3" t="s">
        <v>535</v>
      </c>
      <c r="I19" s="3" t="s">
        <v>536</v>
      </c>
      <c r="J19" s="3" t="s">
        <v>537</v>
      </c>
      <c r="K19" s="3" t="s">
        <v>538</v>
      </c>
      <c r="L19" s="3" t="s">
        <v>539</v>
      </c>
      <c r="M19" s="3" t="s">
        <v>540</v>
      </c>
    </row>
    <row r="20" spans="3:13" x14ac:dyDescent="0.2">
      <c r="C20" s="3" t="s">
        <v>541</v>
      </c>
      <c r="D20" s="3" t="s">
        <v>542</v>
      </c>
      <c r="E20" s="3" t="s">
        <v>543</v>
      </c>
      <c r="F20" s="3" t="s">
        <v>544</v>
      </c>
      <c r="G20" s="3" t="s">
        <v>545</v>
      </c>
      <c r="H20" s="3" t="s">
        <v>546</v>
      </c>
      <c r="I20" s="3" t="s">
        <v>547</v>
      </c>
      <c r="J20" s="3" t="s">
        <v>548</v>
      </c>
      <c r="K20" s="3" t="s">
        <v>549</v>
      </c>
      <c r="L20" s="3" t="s">
        <v>550</v>
      </c>
      <c r="M20" s="3" t="s">
        <v>551</v>
      </c>
    </row>
    <row r="22" spans="3:13" x14ac:dyDescent="0.2">
      <c r="C22" s="3" t="s">
        <v>552</v>
      </c>
      <c r="D22" s="3" t="s">
        <v>553</v>
      </c>
      <c r="E22" s="3" t="s">
        <v>554</v>
      </c>
      <c r="F22" s="3" t="s">
        <v>555</v>
      </c>
      <c r="G22" s="3" t="s">
        <v>556</v>
      </c>
      <c r="H22" s="3" t="s">
        <v>557</v>
      </c>
      <c r="I22" s="3" t="s">
        <v>558</v>
      </c>
      <c r="J22" s="3" t="s">
        <v>559</v>
      </c>
      <c r="K22" s="3" t="s">
        <v>560</v>
      </c>
      <c r="L22" s="3" t="s">
        <v>561</v>
      </c>
      <c r="M22" s="3" t="s">
        <v>562</v>
      </c>
    </row>
    <row r="23" spans="3:13" x14ac:dyDescent="0.2">
      <c r="C23" s="3" t="s">
        <v>563</v>
      </c>
      <c r="D23" s="3" t="s">
        <v>3</v>
      </c>
      <c r="E23" s="3" t="s">
        <v>564</v>
      </c>
      <c r="F23" s="3">
        <v>740</v>
      </c>
      <c r="G23" s="3" t="s">
        <v>3</v>
      </c>
      <c r="H23" s="3" t="s">
        <v>565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566</v>
      </c>
      <c r="D24" s="3" t="s">
        <v>567</v>
      </c>
      <c r="E24" s="3" t="s">
        <v>568</v>
      </c>
      <c r="F24" s="3" t="s">
        <v>569</v>
      </c>
      <c r="G24" s="3" t="s">
        <v>570</v>
      </c>
      <c r="H24" s="3" t="s">
        <v>571</v>
      </c>
      <c r="I24" s="3" t="s">
        <v>572</v>
      </c>
      <c r="J24" s="3" t="s">
        <v>573</v>
      </c>
      <c r="K24" s="3" t="s">
        <v>574</v>
      </c>
      <c r="L24" s="3" t="s">
        <v>575</v>
      </c>
      <c r="M24" s="3" t="s">
        <v>576</v>
      </c>
    </row>
    <row r="25" spans="3:13" x14ac:dyDescent="0.2">
      <c r="C25" s="3" t="s">
        <v>577</v>
      </c>
      <c r="D25" s="3" t="s">
        <v>578</v>
      </c>
      <c r="E25" s="3" t="s">
        <v>579</v>
      </c>
      <c r="F25" s="3" t="s">
        <v>580</v>
      </c>
      <c r="G25" s="3" t="s">
        <v>581</v>
      </c>
      <c r="H25" s="3" t="s">
        <v>582</v>
      </c>
      <c r="I25" s="3" t="s">
        <v>583</v>
      </c>
      <c r="J25" s="3" t="s">
        <v>584</v>
      </c>
      <c r="K25" s="3" t="s">
        <v>585</v>
      </c>
      <c r="L25" s="3" t="s">
        <v>586</v>
      </c>
      <c r="M25" s="3" t="s">
        <v>587</v>
      </c>
    </row>
    <row r="27" spans="3:13" x14ac:dyDescent="0.2">
      <c r="C27" s="3" t="s">
        <v>588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589</v>
      </c>
      <c r="M27" s="3" t="s">
        <v>590</v>
      </c>
    </row>
    <row r="28" spans="3:13" x14ac:dyDescent="0.2">
      <c r="C28" s="3" t="s">
        <v>591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592</v>
      </c>
      <c r="D29" s="3" t="s">
        <v>593</v>
      </c>
      <c r="E29" s="3" t="s">
        <v>594</v>
      </c>
      <c r="F29" s="3" t="s">
        <v>595</v>
      </c>
      <c r="G29" s="3" t="s">
        <v>3</v>
      </c>
      <c r="H29" s="3" t="s">
        <v>596</v>
      </c>
      <c r="I29" s="3" t="s">
        <v>597</v>
      </c>
      <c r="J29" s="3" t="s">
        <v>3</v>
      </c>
      <c r="K29" s="3" t="s">
        <v>598</v>
      </c>
      <c r="L29" s="3" t="s">
        <v>599</v>
      </c>
      <c r="M29" s="3" t="s">
        <v>3</v>
      </c>
    </row>
    <row r="30" spans="3:13" x14ac:dyDescent="0.2">
      <c r="C30" s="3" t="s">
        <v>600</v>
      </c>
      <c r="D30" s="3">
        <v>0</v>
      </c>
      <c r="E30" s="3">
        <v>0</v>
      </c>
      <c r="F30" s="3" t="s">
        <v>601</v>
      </c>
      <c r="G30" s="3" t="s">
        <v>602</v>
      </c>
      <c r="H30" s="3" t="s">
        <v>603</v>
      </c>
      <c r="I30" s="3" t="s">
        <v>604</v>
      </c>
      <c r="J30" s="3" t="s">
        <v>605</v>
      </c>
      <c r="K30" s="3" t="s">
        <v>606</v>
      </c>
      <c r="L30" s="3" t="s">
        <v>607</v>
      </c>
      <c r="M30" s="3" t="s">
        <v>608</v>
      </c>
    </row>
    <row r="31" spans="3:13" x14ac:dyDescent="0.2">
      <c r="C31" s="3" t="s">
        <v>609</v>
      </c>
      <c r="D31" s="3" t="s">
        <v>610</v>
      </c>
      <c r="E31" s="3" t="s">
        <v>611</v>
      </c>
      <c r="F31" s="3" t="s">
        <v>3</v>
      </c>
      <c r="G31" s="3" t="s">
        <v>612</v>
      </c>
      <c r="H31" s="3" t="s">
        <v>613</v>
      </c>
      <c r="I31" s="3" t="s">
        <v>614</v>
      </c>
      <c r="J31" s="3" t="s">
        <v>615</v>
      </c>
      <c r="K31" s="3" t="s">
        <v>616</v>
      </c>
      <c r="L31" s="3" t="s">
        <v>617</v>
      </c>
      <c r="M31" s="3" t="s">
        <v>618</v>
      </c>
    </row>
    <row r="32" spans="3:13" x14ac:dyDescent="0.2">
      <c r="C32" s="3" t="s">
        <v>619</v>
      </c>
      <c r="D32" s="3" t="s">
        <v>620</v>
      </c>
      <c r="E32" s="3" t="s">
        <v>621</v>
      </c>
      <c r="F32" s="3" t="s">
        <v>622</v>
      </c>
      <c r="G32" s="3" t="s">
        <v>623</v>
      </c>
      <c r="H32" s="3" t="s">
        <v>624</v>
      </c>
      <c r="I32" s="3">
        <v>779</v>
      </c>
      <c r="J32" s="3" t="s">
        <v>625</v>
      </c>
      <c r="K32" s="3">
        <v>0</v>
      </c>
      <c r="L32" s="3" t="s">
        <v>626</v>
      </c>
      <c r="M32" s="3" t="s">
        <v>627</v>
      </c>
    </row>
    <row r="33" spans="3:13" x14ac:dyDescent="0.2">
      <c r="C33" s="3" t="s">
        <v>628</v>
      </c>
      <c r="D33" s="3" t="s">
        <v>629</v>
      </c>
      <c r="E33" s="3" t="s">
        <v>630</v>
      </c>
      <c r="F33" s="3" t="s">
        <v>631</v>
      </c>
      <c r="G33" s="3" t="s">
        <v>632</v>
      </c>
      <c r="H33" s="3" t="s">
        <v>633</v>
      </c>
      <c r="I33" s="3" t="s">
        <v>634</v>
      </c>
      <c r="J33" s="3" t="s">
        <v>635</v>
      </c>
      <c r="K33" s="3" t="s">
        <v>636</v>
      </c>
      <c r="L33" s="3" t="s">
        <v>637</v>
      </c>
      <c r="M33" s="3" t="s">
        <v>638</v>
      </c>
    </row>
    <row r="35" spans="3:13" x14ac:dyDescent="0.2">
      <c r="C35" s="3" t="s">
        <v>639</v>
      </c>
      <c r="D35" s="3" t="s">
        <v>640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641</v>
      </c>
      <c r="D36" s="3">
        <v>878</v>
      </c>
      <c r="E36" s="3">
        <v>96</v>
      </c>
      <c r="F36" s="3" t="s">
        <v>642</v>
      </c>
      <c r="G36" s="3">
        <v>-306</v>
      </c>
      <c r="H36" s="3" t="s">
        <v>643</v>
      </c>
      <c r="I36" s="3" t="s">
        <v>644</v>
      </c>
      <c r="J36" s="3">
        <v>-255</v>
      </c>
      <c r="K36" s="3">
        <v>-700</v>
      </c>
      <c r="L36" s="3" t="s">
        <v>3</v>
      </c>
      <c r="M36" s="3" t="s">
        <v>645</v>
      </c>
    </row>
    <row r="37" spans="3:13" x14ac:dyDescent="0.2">
      <c r="C37" s="3" t="s">
        <v>646</v>
      </c>
      <c r="D37" s="3" t="s">
        <v>647</v>
      </c>
      <c r="E37" s="3" t="s">
        <v>648</v>
      </c>
      <c r="F37" s="3" t="s">
        <v>649</v>
      </c>
      <c r="G37" s="3" t="s">
        <v>650</v>
      </c>
      <c r="H37" s="3" t="s">
        <v>651</v>
      </c>
      <c r="I37" s="3" t="s">
        <v>652</v>
      </c>
      <c r="J37" s="3" t="s">
        <v>653</v>
      </c>
      <c r="K37" s="3">
        <v>-716</v>
      </c>
      <c r="L37" s="3" t="s">
        <v>654</v>
      </c>
      <c r="M37" s="3" t="s">
        <v>655</v>
      </c>
    </row>
    <row r="38" spans="3:13" x14ac:dyDescent="0.2">
      <c r="C38" s="3" t="s">
        <v>656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657</v>
      </c>
      <c r="D40" s="3" t="s">
        <v>658</v>
      </c>
      <c r="E40" s="3" t="s">
        <v>659</v>
      </c>
      <c r="F40" s="3" t="s">
        <v>660</v>
      </c>
      <c r="G40" s="3" t="s">
        <v>661</v>
      </c>
      <c r="H40" s="3" t="s">
        <v>662</v>
      </c>
      <c r="I40" s="3" t="s">
        <v>663</v>
      </c>
      <c r="J40" s="3" t="s">
        <v>664</v>
      </c>
      <c r="K40" s="3" t="s">
        <v>665</v>
      </c>
      <c r="L40" s="3" t="s">
        <v>666</v>
      </c>
      <c r="M40" s="3" t="s">
        <v>667</v>
      </c>
    </row>
    <row r="41" spans="3:13" x14ac:dyDescent="0.2">
      <c r="C41" s="3" t="s">
        <v>668</v>
      </c>
      <c r="D41" s="3" t="s">
        <v>669</v>
      </c>
      <c r="E41" s="3" t="s">
        <v>670</v>
      </c>
      <c r="F41" s="3" t="s">
        <v>671</v>
      </c>
      <c r="G41" s="3" t="s">
        <v>672</v>
      </c>
      <c r="H41" s="3" t="s">
        <v>673</v>
      </c>
      <c r="I41" s="3" t="s">
        <v>674</v>
      </c>
      <c r="J41" s="3" t="s">
        <v>675</v>
      </c>
      <c r="K41" s="3" t="s">
        <v>676</v>
      </c>
      <c r="L41" s="3" t="s">
        <v>677</v>
      </c>
      <c r="M41" s="3" t="s">
        <v>678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46E5-F455-44F8-8B9C-AE9C5965128C}">
  <dimension ref="C1:M32"/>
  <sheetViews>
    <sheetView workbookViewId="0">
      <selection activeCell="G37" sqref="G37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679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680</v>
      </c>
      <c r="D12" s="3">
        <v>38.880000000000003</v>
      </c>
      <c r="E12" s="3">
        <v>28.12</v>
      </c>
      <c r="F12" s="3">
        <v>6.12</v>
      </c>
      <c r="G12" s="3">
        <v>18.07</v>
      </c>
      <c r="H12" s="3">
        <v>19.420000000000002</v>
      </c>
      <c r="I12" s="3">
        <v>7.18</v>
      </c>
      <c r="J12" s="3">
        <v>7.54</v>
      </c>
      <c r="K12" s="3">
        <v>5</v>
      </c>
      <c r="L12" s="3">
        <v>24.59</v>
      </c>
      <c r="M12" s="3">
        <v>28.64</v>
      </c>
    </row>
    <row r="13" spans="3:13" ht="12.75" x14ac:dyDescent="0.2">
      <c r="C13" s="3" t="s">
        <v>681</v>
      </c>
      <c r="D13" s="3" t="s">
        <v>682</v>
      </c>
      <c r="E13" s="3" t="s">
        <v>683</v>
      </c>
      <c r="F13" s="3" t="s">
        <v>684</v>
      </c>
      <c r="G13" s="3" t="s">
        <v>685</v>
      </c>
      <c r="H13" s="3" t="s">
        <v>686</v>
      </c>
      <c r="I13" s="3" t="s">
        <v>687</v>
      </c>
      <c r="J13" s="3" t="s">
        <v>688</v>
      </c>
      <c r="K13" s="3" t="s">
        <v>689</v>
      </c>
      <c r="L13" s="3" t="s">
        <v>690</v>
      </c>
      <c r="M13" s="3" t="s">
        <v>691</v>
      </c>
    </row>
    <row r="14" spans="3:13" ht="12.75" x14ac:dyDescent="0.2"/>
    <row r="15" spans="3:13" ht="12.75" x14ac:dyDescent="0.2">
      <c r="C15" s="3" t="s">
        <v>692</v>
      </c>
      <c r="D15" s="3" t="s">
        <v>693</v>
      </c>
      <c r="E15" s="3" t="s">
        <v>694</v>
      </c>
      <c r="F15" s="3" t="s">
        <v>695</v>
      </c>
      <c r="G15" s="3" t="s">
        <v>696</v>
      </c>
      <c r="H15" s="3" t="s">
        <v>697</v>
      </c>
      <c r="I15" s="3" t="s">
        <v>698</v>
      </c>
      <c r="J15" s="3" t="s">
        <v>699</v>
      </c>
      <c r="K15" s="3" t="s">
        <v>700</v>
      </c>
      <c r="L15" s="3" t="s">
        <v>701</v>
      </c>
      <c r="M15" s="3" t="s">
        <v>702</v>
      </c>
    </row>
    <row r="16" spans="3:13" ht="12.75" x14ac:dyDescent="0.2">
      <c r="C16" s="3" t="s">
        <v>703</v>
      </c>
      <c r="D16" s="3" t="s">
        <v>704</v>
      </c>
      <c r="E16" s="3" t="s">
        <v>705</v>
      </c>
      <c r="F16" s="3" t="s">
        <v>706</v>
      </c>
      <c r="G16" s="3" t="s">
        <v>707</v>
      </c>
      <c r="H16" s="3" t="s">
        <v>708</v>
      </c>
      <c r="I16" s="3" t="s">
        <v>709</v>
      </c>
      <c r="J16" s="3" t="s">
        <v>710</v>
      </c>
      <c r="K16" s="3" t="s">
        <v>711</v>
      </c>
      <c r="L16" s="3" t="s">
        <v>712</v>
      </c>
      <c r="M16" s="3" t="s">
        <v>713</v>
      </c>
    </row>
    <row r="17" spans="3:13" ht="12.75" x14ac:dyDescent="0.2">
      <c r="C17" s="3" t="s">
        <v>714</v>
      </c>
      <c r="D17" s="3" t="s">
        <v>715</v>
      </c>
      <c r="E17" s="3" t="s">
        <v>716</v>
      </c>
      <c r="F17" s="3" t="s">
        <v>717</v>
      </c>
      <c r="G17" s="3" t="s">
        <v>718</v>
      </c>
      <c r="H17" s="3" t="s">
        <v>719</v>
      </c>
      <c r="I17" s="3" t="s">
        <v>720</v>
      </c>
      <c r="J17" s="3" t="s">
        <v>721</v>
      </c>
      <c r="K17" s="3" t="s">
        <v>722</v>
      </c>
      <c r="L17" s="3" t="s">
        <v>723</v>
      </c>
      <c r="M17" s="3" t="s">
        <v>724</v>
      </c>
    </row>
    <row r="18" spans="3:13" ht="12.75" x14ac:dyDescent="0.2">
      <c r="C18" s="3" t="s">
        <v>725</v>
      </c>
      <c r="D18" s="3" t="s">
        <v>726</v>
      </c>
      <c r="E18" s="3" t="s">
        <v>727</v>
      </c>
      <c r="F18" s="3" t="s">
        <v>728</v>
      </c>
      <c r="G18" s="3" t="s">
        <v>729</v>
      </c>
      <c r="H18" s="3" t="s">
        <v>730</v>
      </c>
      <c r="I18" s="3" t="s">
        <v>731</v>
      </c>
      <c r="J18" s="3" t="s">
        <v>732</v>
      </c>
      <c r="K18" s="3" t="s">
        <v>733</v>
      </c>
      <c r="L18" s="3" t="s">
        <v>734</v>
      </c>
      <c r="M18" s="3" t="s">
        <v>735</v>
      </c>
    </row>
    <row r="19" spans="3:13" ht="12.75" x14ac:dyDescent="0.2">
      <c r="C19" s="3" t="s">
        <v>736</v>
      </c>
      <c r="D19" s="3" t="s">
        <v>737</v>
      </c>
      <c r="E19" s="3" t="s">
        <v>738</v>
      </c>
      <c r="F19" s="3" t="s">
        <v>732</v>
      </c>
      <c r="G19" s="3" t="s">
        <v>739</v>
      </c>
      <c r="H19" s="3" t="s">
        <v>740</v>
      </c>
      <c r="I19" s="3" t="s">
        <v>741</v>
      </c>
      <c r="J19" s="3" t="s">
        <v>742</v>
      </c>
      <c r="K19" s="3" t="s">
        <v>743</v>
      </c>
      <c r="L19" s="3" t="s">
        <v>744</v>
      </c>
      <c r="M19" s="3" t="s">
        <v>745</v>
      </c>
    </row>
    <row r="20" spans="3:13" ht="12.75" x14ac:dyDescent="0.2">
      <c r="C20" s="3" t="s">
        <v>746</v>
      </c>
      <c r="D20" s="3" t="s">
        <v>747</v>
      </c>
      <c r="E20" s="3" t="s">
        <v>748</v>
      </c>
      <c r="F20" s="3" t="s">
        <v>749</v>
      </c>
      <c r="G20" s="3" t="s">
        <v>750</v>
      </c>
      <c r="H20" s="3" t="s">
        <v>751</v>
      </c>
      <c r="I20" s="3" t="s">
        <v>752</v>
      </c>
      <c r="J20" s="3" t="s">
        <v>753</v>
      </c>
      <c r="K20" s="3" t="s">
        <v>754</v>
      </c>
      <c r="L20" s="3" t="s">
        <v>755</v>
      </c>
      <c r="M20" s="3" t="s">
        <v>756</v>
      </c>
    </row>
    <row r="21" spans="3:13" ht="12.75" x14ac:dyDescent="0.2">
      <c r="C21" s="3" t="s">
        <v>757</v>
      </c>
      <c r="D21" s="3" t="s">
        <v>758</v>
      </c>
      <c r="E21" s="3" t="s">
        <v>759</v>
      </c>
      <c r="F21" s="3" t="s">
        <v>760</v>
      </c>
      <c r="G21" s="3" t="s">
        <v>761</v>
      </c>
      <c r="H21" s="3" t="s">
        <v>761</v>
      </c>
      <c r="I21" s="3" t="s">
        <v>762</v>
      </c>
      <c r="J21" s="3" t="s">
        <v>762</v>
      </c>
      <c r="K21" s="3" t="s">
        <v>762</v>
      </c>
      <c r="L21" s="3" t="s">
        <v>763</v>
      </c>
      <c r="M21" s="3" t="s">
        <v>763</v>
      </c>
    </row>
    <row r="22" spans="3:13" ht="12.75" x14ac:dyDescent="0.2">
      <c r="C22" s="3" t="s">
        <v>764</v>
      </c>
      <c r="D22" s="3" t="s">
        <v>765</v>
      </c>
      <c r="E22" s="3" t="s">
        <v>766</v>
      </c>
      <c r="F22" s="3" t="s">
        <v>767</v>
      </c>
      <c r="G22" s="3" t="s">
        <v>735</v>
      </c>
      <c r="H22" s="3" t="s">
        <v>717</v>
      </c>
      <c r="I22" s="3" t="s">
        <v>759</v>
      </c>
      <c r="J22" s="3" t="s">
        <v>768</v>
      </c>
      <c r="K22" s="3" t="s">
        <v>769</v>
      </c>
      <c r="L22" s="3" t="s">
        <v>770</v>
      </c>
      <c r="M22" s="3" t="s">
        <v>771</v>
      </c>
    </row>
    <row r="23" spans="3:13" ht="12.75" x14ac:dyDescent="0.2"/>
    <row r="24" spans="3:13" ht="12.75" x14ac:dyDescent="0.2">
      <c r="C24" s="3" t="s">
        <v>772</v>
      </c>
      <c r="D24" s="3" t="s">
        <v>773</v>
      </c>
      <c r="E24" s="3" t="s">
        <v>774</v>
      </c>
      <c r="F24" s="3" t="s">
        <v>775</v>
      </c>
      <c r="G24" s="3" t="s">
        <v>776</v>
      </c>
      <c r="H24" s="3" t="s">
        <v>777</v>
      </c>
      <c r="I24" s="3" t="s">
        <v>737</v>
      </c>
      <c r="J24" s="3" t="s">
        <v>778</v>
      </c>
      <c r="K24" s="3" t="s">
        <v>779</v>
      </c>
      <c r="L24" s="3" t="s">
        <v>780</v>
      </c>
      <c r="M24" s="3" t="s">
        <v>781</v>
      </c>
    </row>
    <row r="25" spans="3:13" ht="12.75" x14ac:dyDescent="0.2">
      <c r="C25" s="3" t="s">
        <v>782</v>
      </c>
      <c r="D25" s="3" t="s">
        <v>783</v>
      </c>
      <c r="E25" s="3" t="s">
        <v>768</v>
      </c>
      <c r="F25" s="3" t="s">
        <v>762</v>
      </c>
      <c r="G25" s="3" t="s">
        <v>784</v>
      </c>
      <c r="H25" s="3" t="s">
        <v>761</v>
      </c>
      <c r="I25" s="3" t="s">
        <v>785</v>
      </c>
      <c r="J25" s="3" t="s">
        <v>786</v>
      </c>
      <c r="K25" s="3" t="s">
        <v>785</v>
      </c>
      <c r="L25" s="3" t="s">
        <v>787</v>
      </c>
      <c r="M25" s="3" t="s">
        <v>763</v>
      </c>
    </row>
    <row r="26" spans="3:13" ht="12.75" x14ac:dyDescent="0.2">
      <c r="C26" s="3" t="s">
        <v>788</v>
      </c>
      <c r="D26" s="3" t="s">
        <v>789</v>
      </c>
      <c r="E26" s="3" t="s">
        <v>790</v>
      </c>
      <c r="F26" s="3" t="s">
        <v>791</v>
      </c>
      <c r="G26" s="3" t="s">
        <v>792</v>
      </c>
      <c r="H26" s="3" t="s">
        <v>793</v>
      </c>
      <c r="I26" s="3" t="s">
        <v>794</v>
      </c>
      <c r="J26" s="3" t="s">
        <v>795</v>
      </c>
      <c r="K26" s="3" t="s">
        <v>796</v>
      </c>
      <c r="L26" s="3" t="s">
        <v>797</v>
      </c>
      <c r="M26" s="3" t="s">
        <v>798</v>
      </c>
    </row>
    <row r="27" spans="3:13" ht="12.75" x14ac:dyDescent="0.2">
      <c r="C27" s="3" t="s">
        <v>799</v>
      </c>
      <c r="D27" s="3" t="s">
        <v>800</v>
      </c>
      <c r="E27" s="3" t="s">
        <v>801</v>
      </c>
      <c r="F27" s="3" t="s">
        <v>802</v>
      </c>
      <c r="G27" s="3" t="s">
        <v>781</v>
      </c>
      <c r="H27" s="3" t="s">
        <v>803</v>
      </c>
      <c r="I27" s="3" t="s">
        <v>761</v>
      </c>
      <c r="J27" s="3" t="s">
        <v>784</v>
      </c>
      <c r="K27" s="3" t="s">
        <v>761</v>
      </c>
      <c r="L27" s="3" t="s">
        <v>804</v>
      </c>
      <c r="M27" s="3" t="s">
        <v>768</v>
      </c>
    </row>
    <row r="28" spans="3:13" ht="12.75" x14ac:dyDescent="0.2"/>
    <row r="29" spans="3:13" ht="12.75" x14ac:dyDescent="0.2">
      <c r="C29" s="3" t="s">
        <v>805</v>
      </c>
      <c r="D29" s="3">
        <v>2.8</v>
      </c>
      <c r="E29" s="3">
        <v>3</v>
      </c>
      <c r="F29" s="3">
        <v>0.4</v>
      </c>
      <c r="G29" s="3">
        <v>8.9</v>
      </c>
      <c r="H29" s="3">
        <v>4.4000000000000004</v>
      </c>
      <c r="I29" s="3">
        <v>3.5</v>
      </c>
      <c r="J29" s="3">
        <v>4.3</v>
      </c>
      <c r="K29" s="3">
        <v>4.4000000000000004</v>
      </c>
      <c r="L29" s="3">
        <v>5.8</v>
      </c>
      <c r="M29" s="3">
        <v>8.9</v>
      </c>
    </row>
    <row r="30" spans="3:13" ht="12.75" x14ac:dyDescent="0.2">
      <c r="C30" s="3" t="s">
        <v>806</v>
      </c>
      <c r="D30" s="3">
        <v>5</v>
      </c>
      <c r="E30" s="3">
        <v>6</v>
      </c>
      <c r="F30" s="3">
        <v>4</v>
      </c>
      <c r="G30" s="3">
        <v>6</v>
      </c>
      <c r="H30" s="3">
        <v>3</v>
      </c>
      <c r="I30" s="3">
        <v>3</v>
      </c>
      <c r="J30" s="3">
        <v>5</v>
      </c>
      <c r="K30" s="3">
        <v>3</v>
      </c>
      <c r="L30" s="3">
        <v>8</v>
      </c>
      <c r="M30" s="3">
        <v>8</v>
      </c>
    </row>
    <row r="31" spans="3:13" ht="12.75" x14ac:dyDescent="0.2">
      <c r="C31" s="3" t="s">
        <v>807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>
        <v>0.72</v>
      </c>
      <c r="M31" s="3">
        <v>1.5</v>
      </c>
    </row>
    <row r="32" spans="3:13" ht="12.75" x14ac:dyDescent="0.2">
      <c r="C32" s="3" t="s">
        <v>808</v>
      </c>
      <c r="D32" s="3" t="s">
        <v>809</v>
      </c>
      <c r="E32" s="3" t="s">
        <v>809</v>
      </c>
      <c r="F32" s="3" t="s">
        <v>809</v>
      </c>
      <c r="G32" s="3" t="s">
        <v>809</v>
      </c>
      <c r="H32" s="3" t="s">
        <v>809</v>
      </c>
      <c r="I32" s="3" t="s">
        <v>809</v>
      </c>
      <c r="J32" s="3" t="s">
        <v>809</v>
      </c>
      <c r="K32" s="3" t="s">
        <v>809</v>
      </c>
      <c r="L32" s="3" t="s">
        <v>810</v>
      </c>
      <c r="M32" s="3" t="s">
        <v>811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9BDD-035F-4FA7-82E3-3D4A9F04FBF6}">
  <dimension ref="A3:BJ22"/>
  <sheetViews>
    <sheetView showGridLines="0" tabSelected="1" topLeftCell="X1" workbookViewId="0">
      <selection activeCell="AN26" sqref="AN26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812</v>
      </c>
      <c r="C3" s="10"/>
      <c r="D3" s="10"/>
      <c r="E3" s="10"/>
      <c r="F3" s="10"/>
      <c r="H3" s="10" t="s">
        <v>813</v>
      </c>
      <c r="I3" s="10"/>
      <c r="J3" s="10"/>
      <c r="K3" s="10"/>
      <c r="L3" s="10"/>
      <c r="N3" s="12" t="s">
        <v>814</v>
      </c>
      <c r="O3" s="12"/>
      <c r="P3" s="12"/>
      <c r="Q3" s="12"/>
      <c r="R3" s="12"/>
      <c r="S3" s="12"/>
      <c r="T3" s="12"/>
      <c r="V3" s="10" t="s">
        <v>815</v>
      </c>
      <c r="W3" s="10"/>
      <c r="X3" s="10"/>
      <c r="Y3" s="10"/>
      <c r="AA3" s="10" t="s">
        <v>816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817</v>
      </c>
      <c r="C4" s="16" t="s">
        <v>818</v>
      </c>
      <c r="D4" s="15" t="s">
        <v>819</v>
      </c>
      <c r="E4" s="16" t="s">
        <v>820</v>
      </c>
      <c r="F4" s="15" t="s">
        <v>821</v>
      </c>
      <c r="H4" s="17" t="s">
        <v>822</v>
      </c>
      <c r="I4" s="18" t="s">
        <v>823</v>
      </c>
      <c r="J4" s="17" t="s">
        <v>824</v>
      </c>
      <c r="K4" s="18" t="s">
        <v>825</v>
      </c>
      <c r="L4" s="17" t="s">
        <v>826</v>
      </c>
      <c r="N4" s="19" t="s">
        <v>827</v>
      </c>
      <c r="O4" s="20" t="s">
        <v>828</v>
      </c>
      <c r="P4" s="19" t="s">
        <v>829</v>
      </c>
      <c r="Q4" s="20" t="s">
        <v>830</v>
      </c>
      <c r="R4" s="19" t="s">
        <v>831</v>
      </c>
      <c r="S4" s="20" t="s">
        <v>832</v>
      </c>
      <c r="T4" s="19" t="s">
        <v>833</v>
      </c>
      <c r="V4" s="20" t="s">
        <v>834</v>
      </c>
      <c r="W4" s="19" t="s">
        <v>835</v>
      </c>
      <c r="X4" s="20" t="s">
        <v>836</v>
      </c>
      <c r="Y4" s="19" t="s">
        <v>837</v>
      </c>
      <c r="AA4" s="21" t="s">
        <v>459</v>
      </c>
      <c r="AB4" s="22" t="s">
        <v>714</v>
      </c>
      <c r="AC4" s="21" t="s">
        <v>725</v>
      </c>
      <c r="AD4" s="22" t="s">
        <v>746</v>
      </c>
      <c r="AE4" s="21" t="s">
        <v>757</v>
      </c>
      <c r="AF4" s="22" t="s">
        <v>764</v>
      </c>
      <c r="AG4" s="21" t="s">
        <v>772</v>
      </c>
      <c r="AH4" s="22" t="s">
        <v>782</v>
      </c>
      <c r="AI4" s="21" t="s">
        <v>807</v>
      </c>
      <c r="AJ4" s="23"/>
      <c r="AK4" s="22" t="s">
        <v>805</v>
      </c>
      <c r="AL4" s="21" t="s">
        <v>806</v>
      </c>
    </row>
    <row r="5" spans="1:62" ht="63" x14ac:dyDescent="0.2">
      <c r="A5" s="24" t="s">
        <v>838</v>
      </c>
      <c r="B5" s="19" t="s">
        <v>839</v>
      </c>
      <c r="C5" s="25" t="s">
        <v>840</v>
      </c>
      <c r="D5" s="26" t="s">
        <v>841</v>
      </c>
      <c r="E5" s="20" t="s">
        <v>842</v>
      </c>
      <c r="F5" s="19" t="s">
        <v>839</v>
      </c>
      <c r="H5" s="20" t="s">
        <v>843</v>
      </c>
      <c r="I5" s="19" t="s">
        <v>844</v>
      </c>
      <c r="J5" s="20" t="s">
        <v>845</v>
      </c>
      <c r="K5" s="19" t="s">
        <v>846</v>
      </c>
      <c r="L5" s="20" t="s">
        <v>847</v>
      </c>
      <c r="N5" s="19" t="s">
        <v>848</v>
      </c>
      <c r="O5" s="20" t="s">
        <v>849</v>
      </c>
      <c r="P5" s="19" t="s">
        <v>850</v>
      </c>
      <c r="Q5" s="20" t="s">
        <v>851</v>
      </c>
      <c r="R5" s="19" t="s">
        <v>852</v>
      </c>
      <c r="S5" s="20" t="s">
        <v>853</v>
      </c>
      <c r="T5" s="19" t="s">
        <v>854</v>
      </c>
      <c r="V5" s="20" t="s">
        <v>855</v>
      </c>
      <c r="W5" s="19" t="s">
        <v>856</v>
      </c>
      <c r="X5" s="20" t="s">
        <v>857</v>
      </c>
      <c r="Y5" s="19" t="s">
        <v>858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>
        <f>sheet!D18/sheet!D35</f>
        <v>0.17828203737252774</v>
      </c>
      <c r="C7" s="32">
        <f>(sheet!D18-sheet!D15)/sheet!D35</f>
        <v>0.17828203737252774</v>
      </c>
      <c r="D7" s="32">
        <f>sheet!D12/sheet!D35</f>
        <v>3.651617349532417E-2</v>
      </c>
      <c r="E7" s="32">
        <f>Sheet2!D20/sheet!D35</f>
        <v>0.15323282259137572</v>
      </c>
      <c r="F7" s="32">
        <f>sheet!D18/sheet!D35</f>
        <v>0.17828203737252774</v>
      </c>
      <c r="G7" s="30"/>
      <c r="H7" s="33">
        <f>Sheet1!D33/sheet!D51</f>
        <v>-5.72393736364658E-2</v>
      </c>
      <c r="I7" s="33">
        <f>Sheet1!D33/Sheet1!D12</f>
        <v>-0.26868053913454715</v>
      </c>
      <c r="J7" s="33">
        <f>Sheet1!D12/sheet!D27</f>
        <v>8.9838929031462095E-2</v>
      </c>
      <c r="K7" s="33">
        <f>Sheet1!D30/sheet!D27</f>
        <v>-2.4137971887443557E-2</v>
      </c>
      <c r="L7" s="33">
        <f>Sheet1!D38</f>
        <v>-0.93</v>
      </c>
      <c r="M7" s="30"/>
      <c r="N7" s="33">
        <f>sheet!D40/sheet!D27</f>
        <v>0.57829776334124927</v>
      </c>
      <c r="O7" s="33">
        <f>sheet!D51/sheet!D27</f>
        <v>0.42170223665875073</v>
      </c>
      <c r="P7" s="33">
        <f>sheet!D40/sheet!D51</f>
        <v>1.3713414657774712</v>
      </c>
      <c r="Q7" s="32">
        <f>Sheet1!D24/Sheet1!D26</f>
        <v>1.0081688481924049</v>
      </c>
      <c r="R7" s="32">
        <f>ABS(Sheet2!D20/(Sheet1!D26+Sheet2!D30))</f>
        <v>0.8532266950359999</v>
      </c>
      <c r="S7" s="32">
        <f>sheet!D40/Sheet1!D43</f>
        <v>24.79130983029475</v>
      </c>
      <c r="T7" s="32">
        <f>Sheet2!D20/sheet!D40</f>
        <v>3.1728101760505924E-2</v>
      </c>
      <c r="V7" s="32" t="e">
        <f>ABS(Sheet1!D15/sheet!D15)</f>
        <v>#DIV/0!</v>
      </c>
      <c r="W7" s="32">
        <f>Sheet1!D12/sheet!D14</f>
        <v>10.878994756109627</v>
      </c>
      <c r="X7" s="32">
        <f>Sheet1!D12/sheet!D27</f>
        <v>8.9838929031462095E-2</v>
      </c>
      <c r="Y7" s="32">
        <f>Sheet1!D12/(sheet!D18-sheet!D35)</f>
        <v>-0.91305719790075068</v>
      </c>
      <c r="AA7" s="18" t="str">
        <f>Sheet1!D43</f>
        <v>57,099</v>
      </c>
      <c r="AB7" s="18" t="str">
        <f>Sheet3!D17</f>
        <v>79.0x</v>
      </c>
      <c r="AC7" s="18" t="str">
        <f>Sheet3!D18</f>
        <v>-17.8x</v>
      </c>
      <c r="AD7" s="18" t="str">
        <f>Sheet3!D20</f>
        <v>-8.0x</v>
      </c>
      <c r="AE7" s="18" t="str">
        <f>Sheet3!D21</f>
        <v>2.5x</v>
      </c>
      <c r="AF7" s="18" t="str">
        <f>Sheet3!D22</f>
        <v>20.5x</v>
      </c>
      <c r="AG7" s="18" t="str">
        <f>Sheet3!D24</f>
        <v>-17.4x</v>
      </c>
      <c r="AH7" s="18" t="str">
        <f>Sheet3!D25</f>
        <v>3.8x</v>
      </c>
      <c r="AI7" s="18" t="str">
        <f>Sheet3!D31</f>
        <v/>
      </c>
      <c r="AK7" s="18">
        <f>Sheet3!D29</f>
        <v>2.8</v>
      </c>
      <c r="AL7" s="18">
        <f>Sheet3!D30</f>
        <v>5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0.2303338050445351</v>
      </c>
      <c r="C8" s="35">
        <f>(sheet!E18-sheet!E15)/sheet!E35</f>
        <v>0.2303338050445351</v>
      </c>
      <c r="D8" s="35">
        <f>sheet!E12/sheet!E35</f>
        <v>5.2586709225924788E-2</v>
      </c>
      <c r="E8" s="35">
        <f>Sheet2!E20/sheet!E35</f>
        <v>0.34016022871773971</v>
      </c>
      <c r="F8" s="35">
        <f>sheet!E18/sheet!E35</f>
        <v>0.2303338050445351</v>
      </c>
      <c r="G8" s="30"/>
      <c r="H8" s="36">
        <f>Sheet1!E33/sheet!E51</f>
        <v>-5.2992650460140608E-2</v>
      </c>
      <c r="I8" s="36">
        <f>Sheet1!E33/Sheet1!E12</f>
        <v>-0.21571169458540004</v>
      </c>
      <c r="J8" s="36">
        <f>Sheet1!E12/sheet!E27</f>
        <v>0.10391010395917522</v>
      </c>
      <c r="K8" s="36">
        <f>Sheet1!E30/sheet!E27</f>
        <v>-2.241462460957877E-2</v>
      </c>
      <c r="L8" s="36">
        <f>Sheet1!E38</f>
        <v>-0.71</v>
      </c>
      <c r="M8" s="30"/>
      <c r="N8" s="36">
        <f>sheet!E40/sheet!E27</f>
        <v>0.5770239002021923</v>
      </c>
      <c r="O8" s="36">
        <f>sheet!E51/sheet!E27</f>
        <v>0.42297609979780765</v>
      </c>
      <c r="P8" s="36">
        <f>sheet!E40/sheet!E51</f>
        <v>1.3641997750653596</v>
      </c>
      <c r="Q8" s="35">
        <f>Sheet1!E24/Sheet1!E26</f>
        <v>5.831527358744458E-2</v>
      </c>
      <c r="R8" s="35">
        <f>ABS(Sheet2!E20/(Sheet1!E26+Sheet2!E30))</f>
        <v>1.6785506876867944</v>
      </c>
      <c r="S8" s="35">
        <f>sheet!E40/Sheet1!E43</f>
        <v>11.420431417913679</v>
      </c>
      <c r="T8" s="35">
        <f>Sheet2!E20/sheet!E40</f>
        <v>6.4189904704229944E-2</v>
      </c>
      <c r="U8" s="13"/>
      <c r="V8" s="35" t="e">
        <f>ABS(Sheet1!E15/sheet!E15)</f>
        <v>#DIV/0!</v>
      </c>
      <c r="W8" s="35">
        <f>Sheet1!E12/sheet!E14</f>
        <v>9.7860885435064162</v>
      </c>
      <c r="X8" s="35">
        <f>Sheet1!E12/sheet!E27</f>
        <v>0.10391010395917522</v>
      </c>
      <c r="Y8" s="35">
        <f>Sheet1!E12/(sheet!E18-sheet!E35)</f>
        <v>-1.2398763304914706</v>
      </c>
      <c r="Z8" s="13"/>
      <c r="AA8" s="37" t="str">
        <f>Sheet1!E43</f>
        <v>161,653</v>
      </c>
      <c r="AB8" s="37" t="str">
        <f>Sheet3!E17</f>
        <v>28.9x</v>
      </c>
      <c r="AC8" s="37" t="str">
        <f>Sheet3!E18</f>
        <v>-102.6x</v>
      </c>
      <c r="AD8" s="37" t="str">
        <f>Sheet3!E20</f>
        <v>-5.3x</v>
      </c>
      <c r="AE8" s="37" t="str">
        <f>Sheet3!E21</f>
        <v>1.5x</v>
      </c>
      <c r="AF8" s="37" t="str">
        <f>Sheet3!E22</f>
        <v>12.8x</v>
      </c>
      <c r="AG8" s="37" t="str">
        <f>Sheet3!E24</f>
        <v>83.9x</v>
      </c>
      <c r="AH8" s="37" t="str">
        <f>Sheet3!E25</f>
        <v>2.0x</v>
      </c>
      <c r="AI8" s="37" t="str">
        <f>Sheet3!E31</f>
        <v/>
      </c>
      <c r="AK8" s="37">
        <f>Sheet3!E29</f>
        <v>3</v>
      </c>
      <c r="AL8" s="37">
        <f>Sheet3!E30</f>
        <v>6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0.50795789675594027</v>
      </c>
      <c r="C9" s="32">
        <f>(sheet!F18-sheet!F15)/sheet!F35</f>
        <v>0.50795789675594027</v>
      </c>
      <c r="D9" s="32">
        <f>sheet!F12/sheet!F35</f>
        <v>5.7261370992878896E-2</v>
      </c>
      <c r="E9" s="32">
        <f>Sheet2!F20/sheet!F35</f>
        <v>0.40411921260220107</v>
      </c>
      <c r="F9" s="32">
        <f>sheet!F18/sheet!F35</f>
        <v>0.50795789675594027</v>
      </c>
      <c r="G9" s="30"/>
      <c r="H9" s="33">
        <f>Sheet1!F33/sheet!F51</f>
        <v>-1.6426295895344218</v>
      </c>
      <c r="I9" s="33">
        <f>Sheet1!F33/Sheet1!F12</f>
        <v>-2.4598087939499633</v>
      </c>
      <c r="J9" s="33">
        <f>Sheet1!F12/sheet!F27</f>
        <v>0.1317534658859022</v>
      </c>
      <c r="K9" s="33">
        <f>Sheet1!F30/sheet!F27</f>
        <v>-0.32408833401952869</v>
      </c>
      <c r="L9" s="33">
        <f>Sheet1!F38</f>
        <v>-8.52</v>
      </c>
      <c r="M9" s="30"/>
      <c r="N9" s="33">
        <f>sheet!F40/sheet!F27</f>
        <v>0.80270151220678632</v>
      </c>
      <c r="O9" s="33">
        <f>sheet!F51/sheet!F27</f>
        <v>0.19729848779321368</v>
      </c>
      <c r="P9" s="33">
        <f>sheet!F40/sheet!F51</f>
        <v>4.0684625674784121</v>
      </c>
      <c r="Q9" s="32">
        <f>Sheet1!F24/Sheet1!F26</f>
        <v>7.2574934711692256</v>
      </c>
      <c r="R9" s="32">
        <f>ABS(Sheet2!F20/(Sheet1!F26+Sheet2!F30))</f>
        <v>0.17169208577982958</v>
      </c>
      <c r="S9" s="32">
        <f>sheet!F40/Sheet1!F43</f>
        <v>11.279576575210955</v>
      </c>
      <c r="T9" s="32">
        <f>Sheet2!F20/sheet!F40</f>
        <v>3.7750952923410894E-2</v>
      </c>
      <c r="V9" s="32" t="e">
        <f>ABS(Sheet1!F15/sheet!F15)</f>
        <v>#DIV/0!</v>
      </c>
      <c r="W9" s="32">
        <f>Sheet1!F12/sheet!F14</f>
        <v>10.31330218419275</v>
      </c>
      <c r="X9" s="32">
        <f>Sheet1!F12/sheet!F27</f>
        <v>0.1317534658859022</v>
      </c>
      <c r="Y9" s="32">
        <f>Sheet1!F12/(sheet!F18-sheet!F35)</f>
        <v>-3.5709788710431933</v>
      </c>
      <c r="AA9" s="18" t="str">
        <f>Sheet1!F43</f>
        <v>197,910</v>
      </c>
      <c r="AB9" s="18" t="str">
        <f>Sheet3!F17</f>
        <v>11.7x</v>
      </c>
      <c r="AC9" s="18" t="str">
        <f>Sheet3!F18</f>
        <v>-10.8x</v>
      </c>
      <c r="AD9" s="18" t="str">
        <f>Sheet3!F20</f>
        <v>-4.3x</v>
      </c>
      <c r="AE9" s="18" t="str">
        <f>Sheet3!F21</f>
        <v>0.8x</v>
      </c>
      <c r="AF9" s="18" t="str">
        <f>Sheet3!F22</f>
        <v>6.1x</v>
      </c>
      <c r="AG9" s="18" t="str">
        <f>Sheet3!F24</f>
        <v>-1.6x</v>
      </c>
      <c r="AH9" s="18" t="str">
        <f>Sheet3!F25</f>
        <v>0.6x</v>
      </c>
      <c r="AI9" s="18" t="str">
        <f>Sheet3!F31</f>
        <v/>
      </c>
      <c r="AK9" s="18">
        <f>Sheet3!F29</f>
        <v>0.4</v>
      </c>
      <c r="AL9" s="18">
        <f>Sheet3!F30</f>
        <v>4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3.5876408333684391</v>
      </c>
      <c r="C10" s="35">
        <f>(sheet!G18-sheet!G15)/sheet!G35</f>
        <v>3.5876408333684391</v>
      </c>
      <c r="D10" s="35">
        <f>sheet!G12/sheet!G35</f>
        <v>2.9108542915853377</v>
      </c>
      <c r="E10" s="35">
        <f>Sheet2!G20/sheet!G35</f>
        <v>0.21415565510042642</v>
      </c>
      <c r="F10" s="35">
        <f>sheet!G18/sheet!G35</f>
        <v>3.5876408333684391</v>
      </c>
      <c r="G10" s="30"/>
      <c r="H10" s="36">
        <f>Sheet1!G33/sheet!G51</f>
        <v>0.71280102619124375</v>
      </c>
      <c r="I10" s="36">
        <f>Sheet1!G33/Sheet1!G12</f>
        <v>4.725039230872162</v>
      </c>
      <c r="J10" s="36">
        <f>Sheet1!G12/sheet!G27</f>
        <v>0.11977746046547771</v>
      </c>
      <c r="K10" s="36">
        <f>Sheet1!G30/sheet!G27</f>
        <v>0.56595319967362168</v>
      </c>
      <c r="L10" s="36">
        <f>Sheet1!G38</f>
        <v>10.98</v>
      </c>
      <c r="M10" s="30"/>
      <c r="N10" s="36">
        <f>sheet!G40/sheet!G27</f>
        <v>0.20601517270855188</v>
      </c>
      <c r="O10" s="36">
        <f>sheet!G51/sheet!G27</f>
        <v>0.79398482729144815</v>
      </c>
      <c r="P10" s="36">
        <f>sheet!G40/sheet!G51</f>
        <v>0.25946991129709568</v>
      </c>
      <c r="Q10" s="35">
        <f>Sheet1!G24/Sheet1!G26</f>
        <v>-17.648426967707795</v>
      </c>
      <c r="R10" s="35">
        <f>ABS(Sheet2!G20/(Sheet1!G26+Sheet2!G30))</f>
        <v>3.701812797598579E-2</v>
      </c>
      <c r="S10" s="35">
        <f>sheet!G40/Sheet1!G43</f>
        <v>3.5070152375755472</v>
      </c>
      <c r="T10" s="35">
        <f>Sheet2!G20/sheet!G40</f>
        <v>0.10786063365057512</v>
      </c>
      <c r="U10" s="13"/>
      <c r="V10" s="35" t="e">
        <f>ABS(Sheet1!G15/sheet!G15)</f>
        <v>#DIV/0!</v>
      </c>
      <c r="W10" s="35">
        <f>Sheet1!G12/sheet!G14</f>
        <v>21.285775936475055</v>
      </c>
      <c r="X10" s="35">
        <f>Sheet1!G12/sheet!G27</f>
        <v>0.11977746046547771</v>
      </c>
      <c r="Y10" s="35">
        <f>Sheet1!G12/(sheet!G18-sheet!G35)</f>
        <v>0.44610642504535825</v>
      </c>
      <c r="Z10" s="13"/>
      <c r="AA10" s="37" t="str">
        <f>Sheet1!G43</f>
        <v>120,951</v>
      </c>
      <c r="AB10" s="37" t="str">
        <f>Sheet3!G17</f>
        <v>22.6x</v>
      </c>
      <c r="AC10" s="37" t="str">
        <f>Sheet3!G18</f>
        <v>-2.4x</v>
      </c>
      <c r="AD10" s="37" t="str">
        <f>Sheet3!G20</f>
        <v>-5.1x</v>
      </c>
      <c r="AE10" s="37" t="str">
        <f>Sheet3!G21</f>
        <v>1.0x</v>
      </c>
      <c r="AF10" s="37" t="str">
        <f>Sheet3!G22</f>
        <v>5.0x</v>
      </c>
      <c r="AG10" s="37" t="str">
        <f>Sheet3!G24</f>
        <v>5.4x</v>
      </c>
      <c r="AH10" s="37" t="str">
        <f>Sheet3!G25</f>
        <v>1.2x</v>
      </c>
      <c r="AI10" s="37" t="str">
        <f>Sheet3!G31</f>
        <v/>
      </c>
      <c r="AK10" s="37">
        <f>Sheet3!G29</f>
        <v>8.9</v>
      </c>
      <c r="AL10" s="37">
        <f>Sheet3!G30</f>
        <v>6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1.0649026706210576</v>
      </c>
      <c r="C11" s="32">
        <f>(sheet!H18-sheet!H15)/sheet!H35</f>
        <v>1.0649026706210576</v>
      </c>
      <c r="D11" s="32">
        <f>sheet!H12/sheet!H35</f>
        <v>0.43388884784390713</v>
      </c>
      <c r="E11" s="32">
        <f>Sheet2!H20/sheet!H35</f>
        <v>0.44432365492662917</v>
      </c>
      <c r="F11" s="32">
        <f>sheet!H18/sheet!H35</f>
        <v>1.0649026706210576</v>
      </c>
      <c r="G11" s="30"/>
      <c r="H11" s="33">
        <f>Sheet1!H33/sheet!H51</f>
        <v>0.12635428617721398</v>
      </c>
      <c r="I11" s="33">
        <f>Sheet1!H33/Sheet1!H12</f>
        <v>0.72175066199343574</v>
      </c>
      <c r="J11" s="33">
        <f>Sheet1!H12/sheet!H27</f>
        <v>0.10417645890384972</v>
      </c>
      <c r="K11" s="33">
        <f>Sheet1!H30/sheet!H27</f>
        <v>7.518942817798549E-2</v>
      </c>
      <c r="L11" s="33">
        <f>Sheet1!H38</f>
        <v>2.93</v>
      </c>
      <c r="M11" s="30"/>
      <c r="N11" s="33">
        <f>sheet!H40/sheet!H27</f>
        <v>0.40493171658196803</v>
      </c>
      <c r="O11" s="33">
        <f>sheet!H51/sheet!H27</f>
        <v>0.59506828341803197</v>
      </c>
      <c r="P11" s="33">
        <f>sheet!H40/sheet!H51</f>
        <v>0.68047941364992193</v>
      </c>
      <c r="Q11" s="32">
        <f>Sheet1!H24/Sheet1!H26</f>
        <v>-42.896432681242807</v>
      </c>
      <c r="R11" s="32">
        <f>ABS(Sheet2!H20/(Sheet1!H26+Sheet2!H30))</f>
        <v>0.77967577044646386</v>
      </c>
      <c r="S11" s="32">
        <f>sheet!H40/Sheet1!H43</f>
        <v>8.4164057317542706</v>
      </c>
      <c r="T11" s="32">
        <f>Sheet2!H20/sheet!H40</f>
        <v>6.9609603088297459E-2</v>
      </c>
      <c r="V11" s="32" t="e">
        <f>ABS(Sheet1!H15/sheet!H15)</f>
        <v>#DIV/0!</v>
      </c>
      <c r="W11" s="32">
        <f>Sheet1!H12/sheet!H14</f>
        <v>4.4077924775961543</v>
      </c>
      <c r="X11" s="32">
        <f>Sheet1!H12/sheet!H27</f>
        <v>0.10417645890384972</v>
      </c>
      <c r="Y11" s="32">
        <f>Sheet1!H12/(sheet!H18-sheet!H35)</f>
        <v>25.302038161318301</v>
      </c>
      <c r="AA11" s="18" t="str">
        <f>Sheet1!H43</f>
        <v>215,571</v>
      </c>
      <c r="AB11" s="18" t="str">
        <f>Sheet3!H17</f>
        <v>14.9x</v>
      </c>
      <c r="AC11" s="18" t="str">
        <f>Sheet3!H18</f>
        <v>17.4x</v>
      </c>
      <c r="AD11" s="18" t="str">
        <f>Sheet3!H20</f>
        <v>14.7x</v>
      </c>
      <c r="AE11" s="18" t="str">
        <f>Sheet3!H21</f>
        <v>1.0x</v>
      </c>
      <c r="AF11" s="18" t="str">
        <f>Sheet3!H22</f>
        <v>11.7x</v>
      </c>
      <c r="AG11" s="18" t="str">
        <f>Sheet3!H24</f>
        <v>5.2x</v>
      </c>
      <c r="AH11" s="18" t="str">
        <f>Sheet3!H25</f>
        <v>1.0x</v>
      </c>
      <c r="AI11" s="18" t="str">
        <f>Sheet3!H31</f>
        <v/>
      </c>
      <c r="AK11" s="18">
        <f>Sheet3!H29</f>
        <v>4.4000000000000004</v>
      </c>
      <c r="AL11" s="18">
        <f>Sheet3!H30</f>
        <v>3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0.81566930569696228</v>
      </c>
      <c r="C12" s="35">
        <f>(sheet!I18-sheet!I15)/sheet!I35</f>
        <v>0.81566930569696228</v>
      </c>
      <c r="D12" s="35">
        <f>sheet!I12/sheet!I35</f>
        <v>7.3301472487729266E-2</v>
      </c>
      <c r="E12" s="35">
        <f>Sheet2!I20/sheet!I35</f>
        <v>0.84874329478626898</v>
      </c>
      <c r="F12" s="35">
        <f>sheet!I18/sheet!I35</f>
        <v>0.81566930569696228</v>
      </c>
      <c r="G12" s="30"/>
      <c r="H12" s="36">
        <f>Sheet1!I33/sheet!I51</f>
        <v>-0.16314519830670923</v>
      </c>
      <c r="I12" s="36">
        <f>Sheet1!I33/Sheet1!I12</f>
        <v>-0.40964709006338346</v>
      </c>
      <c r="J12" s="36">
        <f>Sheet1!I12/sheet!I27</f>
        <v>0.21764657173460694</v>
      </c>
      <c r="K12" s="36">
        <f>Sheet1!I30/sheet!I27</f>
        <v>-8.9158284773353164E-2</v>
      </c>
      <c r="L12" s="36">
        <f>Sheet1!I38</f>
        <v>-2.78</v>
      </c>
      <c r="M12" s="30"/>
      <c r="N12" s="36">
        <f>sheet!I40/sheet!I27</f>
        <v>0.45350346992292323</v>
      </c>
      <c r="O12" s="36">
        <f>sheet!I51/sheet!I27</f>
        <v>0.54649653007707677</v>
      </c>
      <c r="P12" s="36">
        <f>sheet!I40/sheet!I51</f>
        <v>0.82983778480526138</v>
      </c>
      <c r="Q12" s="35">
        <f>Sheet1!I24/Sheet1!I26</f>
        <v>17.566087100513329</v>
      </c>
      <c r="R12" s="35">
        <f>ABS(Sheet2!I20/(Sheet1!I26+Sheet2!I30))</f>
        <v>0.66926388252316371</v>
      </c>
      <c r="S12" s="35">
        <f>sheet!I40/Sheet1!I43</f>
        <v>4.1096795347168893</v>
      </c>
      <c r="T12" s="35">
        <f>Sheet2!I20/sheet!I40</f>
        <v>0.1196273882587785</v>
      </c>
      <c r="U12" s="13"/>
      <c r="V12" s="35" t="e">
        <f>ABS(Sheet1!I15/sheet!I15)</f>
        <v>#DIV/0!</v>
      </c>
      <c r="W12" s="35">
        <f>Sheet1!I12/sheet!I14</f>
        <v>15.105349197788863</v>
      </c>
      <c r="X12" s="35">
        <f>Sheet1!I12/sheet!I27</f>
        <v>0.21764657173460694</v>
      </c>
      <c r="Y12" s="35">
        <f>Sheet1!I12/(sheet!I18-sheet!I35)</f>
        <v>-18.472228519610066</v>
      </c>
      <c r="Z12" s="13"/>
      <c r="AA12" s="37" t="str">
        <f>Sheet1!I43</f>
        <v>454,433</v>
      </c>
      <c r="AB12" s="37" t="str">
        <f>Sheet3!I17</f>
        <v>5.9x</v>
      </c>
      <c r="AC12" s="37" t="str">
        <f>Sheet3!I18</f>
        <v>-2.0x</v>
      </c>
      <c r="AD12" s="37" t="str">
        <f>Sheet3!I20</f>
        <v>-19.3x</v>
      </c>
      <c r="AE12" s="37" t="str">
        <f>Sheet3!I21</f>
        <v>0.6x</v>
      </c>
      <c r="AF12" s="37" t="str">
        <f>Sheet3!I22</f>
        <v>1.5x</v>
      </c>
      <c r="AG12" s="37" t="str">
        <f>Sheet3!I24</f>
        <v>-6.3x</v>
      </c>
      <c r="AH12" s="37" t="str">
        <f>Sheet3!I25</f>
        <v>0.4x</v>
      </c>
      <c r="AI12" s="37" t="str">
        <f>Sheet3!I31</f>
        <v/>
      </c>
      <c r="AK12" s="37">
        <f>Sheet3!I29</f>
        <v>3.5</v>
      </c>
      <c r="AL12" s="37">
        <f>Sheet3!I30</f>
        <v>3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0.57394182198223309</v>
      </c>
      <c r="C13" s="32">
        <f>(sheet!J18-sheet!J15)/sheet!J35</f>
        <v>0.57394182198223309</v>
      </c>
      <c r="D13" s="32">
        <f>sheet!J12/sheet!J35</f>
        <v>2.436979215192232E-2</v>
      </c>
      <c r="E13" s="32">
        <f>Sheet2!J20/sheet!J35</f>
        <v>1.0357728780740734</v>
      </c>
      <c r="F13" s="32">
        <f>sheet!J18/sheet!J35</f>
        <v>0.57394182198223309</v>
      </c>
      <c r="G13" s="30"/>
      <c r="H13" s="33">
        <f>Sheet1!J33/sheet!J51</f>
        <v>-4.2173984005222785E-2</v>
      </c>
      <c r="I13" s="33">
        <f>Sheet1!J33/Sheet1!J12</f>
        <v>-0.10317040920097421</v>
      </c>
      <c r="J13" s="33">
        <f>Sheet1!J12/sheet!J27</f>
        <v>0.24114654497416677</v>
      </c>
      <c r="K13" s="33">
        <f>Sheet1!J30/sheet!J27</f>
        <v>-2.4879187722385915E-2</v>
      </c>
      <c r="L13" s="33">
        <f>Sheet1!J38</f>
        <v>-0.67</v>
      </c>
      <c r="M13" s="30"/>
      <c r="N13" s="33">
        <f>sheet!J40/sheet!J27</f>
        <v>0.4100821084556559</v>
      </c>
      <c r="O13" s="33">
        <f>sheet!J51/sheet!J27</f>
        <v>0.58991789154434404</v>
      </c>
      <c r="P13" s="33">
        <f>sheet!J40/sheet!J51</f>
        <v>0.6951511631256061</v>
      </c>
      <c r="Q13" s="32">
        <f>Sheet1!J24/Sheet1!J26</f>
        <v>-1.6127599789257132</v>
      </c>
      <c r="R13" s="32">
        <f>ABS(Sheet2!J20/(Sheet1!J26+Sheet2!J30))</f>
        <v>1.111635712298275</v>
      </c>
      <c r="S13" s="32">
        <f>sheet!J40/Sheet1!J43</f>
        <v>4.0605809943078262</v>
      </c>
      <c r="T13" s="32">
        <f>Sheet2!J20/sheet!J40</f>
        <v>0.17656901165299957</v>
      </c>
      <c r="V13" s="32" t="e">
        <f>ABS(Sheet1!J15/sheet!J15)</f>
        <v>#DIV/0!</v>
      </c>
      <c r="W13" s="32">
        <f>Sheet1!J12/sheet!J14</f>
        <v>9.8603784071698204</v>
      </c>
      <c r="X13" s="32">
        <f>Sheet1!J12/sheet!J27</f>
        <v>0.24114654497416677</v>
      </c>
      <c r="Y13" s="32">
        <f>Sheet1!J12/(sheet!J18-sheet!J35)</f>
        <v>-8.0963889786837555</v>
      </c>
      <c r="AA13" s="18" t="str">
        <f>Sheet1!J43</f>
        <v>356,630</v>
      </c>
      <c r="AB13" s="18" t="str">
        <f>Sheet3!J17</f>
        <v>2.7x</v>
      </c>
      <c r="AC13" s="18" t="str">
        <f>Sheet3!J18</f>
        <v>-4.7x</v>
      </c>
      <c r="AD13" s="18" t="str">
        <f>Sheet3!J20</f>
        <v>112.1x</v>
      </c>
      <c r="AE13" s="18" t="str">
        <f>Sheet3!J21</f>
        <v>0.6x</v>
      </c>
      <c r="AF13" s="18" t="str">
        <f>Sheet3!J22</f>
        <v>2.0x</v>
      </c>
      <c r="AG13" s="18" t="str">
        <f>Sheet3!J24</f>
        <v>-4.4x</v>
      </c>
      <c r="AH13" s="18" t="str">
        <f>Sheet3!J25</f>
        <v>0.5x</v>
      </c>
      <c r="AI13" s="18" t="str">
        <f>Sheet3!J31</f>
        <v/>
      </c>
      <c r="AK13" s="18">
        <f>Sheet3!J29</f>
        <v>4.3</v>
      </c>
      <c r="AL13" s="18">
        <f>Sheet3!J30</f>
        <v>5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0.5287620800736309</v>
      </c>
      <c r="C14" s="35">
        <f>(sheet!K18-sheet!K15)/sheet!K35</f>
        <v>0.5287620800736309</v>
      </c>
      <c r="D14" s="35">
        <f>sheet!K12/sheet!K35</f>
        <v>2.1168890934192362E-2</v>
      </c>
      <c r="E14" s="35">
        <f>Sheet2!K20/sheet!K35</f>
        <v>0.37229636447307868</v>
      </c>
      <c r="F14" s="35">
        <f>sheet!K18/sheet!K35</f>
        <v>0.5287620800736309</v>
      </c>
      <c r="G14" s="30"/>
      <c r="H14" s="36">
        <f>Sheet1!K33/sheet!K51</f>
        <v>-1.1139464127981157E-2</v>
      </c>
      <c r="I14" s="36">
        <f>Sheet1!K33/Sheet1!K12</f>
        <v>-3.8170506137548341E-2</v>
      </c>
      <c r="J14" s="36">
        <f>Sheet1!K12/sheet!K27</f>
        <v>0.17006005147269088</v>
      </c>
      <c r="K14" s="36">
        <f>Sheet1!K30/sheet!K27</f>
        <v>-6.4912782384901344E-3</v>
      </c>
      <c r="L14" s="36">
        <f>Sheet1!K38</f>
        <v>-0.17</v>
      </c>
      <c r="M14" s="30"/>
      <c r="N14" s="36">
        <f>sheet!K40/sheet!K27</f>
        <v>0.41727194738347156</v>
      </c>
      <c r="O14" s="36">
        <f>sheet!K51/sheet!K27</f>
        <v>0.58272805261652849</v>
      </c>
      <c r="P14" s="36">
        <f>sheet!K40/sheet!K51</f>
        <v>0.71606634605947594</v>
      </c>
      <c r="Q14" s="35">
        <f>Sheet1!K24/Sheet1!K26</f>
        <v>-0.76722532588454373</v>
      </c>
      <c r="R14" s="35">
        <f>ABS(Sheet2!K20/(Sheet1!K26+Sheet2!K30))</f>
        <v>1.3218954248366013</v>
      </c>
      <c r="S14" s="35">
        <f>sheet!K40/Sheet1!K43</f>
        <v>6.1208053691275168</v>
      </c>
      <c r="T14" s="35">
        <f>Sheet2!K20/sheet!K40</f>
        <v>5.5441337719298246E-2</v>
      </c>
      <c r="U14" s="13"/>
      <c r="V14" s="35" t="e">
        <f>ABS(Sheet1!K15/sheet!K15)</f>
        <v>#DIV/0!</v>
      </c>
      <c r="W14" s="35">
        <f>Sheet1!K12/sheet!K14</f>
        <v>8.1577503429355289</v>
      </c>
      <c r="X14" s="35">
        <f>Sheet1!K12/sheet!K27</f>
        <v>0.17006005147269088</v>
      </c>
      <c r="Y14" s="35">
        <f>Sheet1!K12/(sheet!K18-sheet!K35)</f>
        <v>-5.8076171875</v>
      </c>
      <c r="Z14" s="13"/>
      <c r="AA14" s="37" t="str">
        <f>Sheet1!K43</f>
        <v>238,400</v>
      </c>
      <c r="AB14" s="37" t="str">
        <f>Sheet3!K17</f>
        <v>6.9x</v>
      </c>
      <c r="AC14" s="37" t="str">
        <f>Sheet3!K18</f>
        <v>-6.7x</v>
      </c>
      <c r="AD14" s="37" t="str">
        <f>Sheet3!K20</f>
        <v>44.8x</v>
      </c>
      <c r="AE14" s="37" t="str">
        <f>Sheet3!K21</f>
        <v>0.6x</v>
      </c>
      <c r="AF14" s="37" t="str">
        <f>Sheet3!K22</f>
        <v>2.3x</v>
      </c>
      <c r="AG14" s="37" t="str">
        <f>Sheet3!K24</f>
        <v>-1.8x</v>
      </c>
      <c r="AH14" s="37" t="str">
        <f>Sheet3!K25</f>
        <v>0.4x</v>
      </c>
      <c r="AI14" s="37" t="str">
        <f>Sheet3!K31</f>
        <v/>
      </c>
      <c r="AK14" s="37">
        <f>Sheet3!K29</f>
        <v>4.4000000000000004</v>
      </c>
      <c r="AL14" s="37">
        <f>Sheet3!K30</f>
        <v>3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0.61210937499999996</v>
      </c>
      <c r="C15" s="32">
        <f>(sheet!L18-sheet!L15)/sheet!L35</f>
        <v>0.61210937499999996</v>
      </c>
      <c r="D15" s="32">
        <f>sheet!L12/sheet!L35</f>
        <v>6.6406249999999998E-3</v>
      </c>
      <c r="E15" s="32">
        <f>Sheet2!L20/sheet!L35</f>
        <v>1.8832031250000001</v>
      </c>
      <c r="F15" s="32">
        <f>sheet!L18/sheet!L35</f>
        <v>0.61210937499999996</v>
      </c>
      <c r="G15" s="30"/>
      <c r="H15" s="33">
        <f>Sheet1!L33/sheet!L51</f>
        <v>9.0891651319828112E-2</v>
      </c>
      <c r="I15" s="33">
        <f>Sheet1!L33/Sheet1!L12</f>
        <v>0.1778395015389235</v>
      </c>
      <c r="J15" s="33">
        <f>Sheet1!L12/sheet!L27</f>
        <v>0.34287405729582249</v>
      </c>
      <c r="K15" s="33">
        <f>Sheet1!L30/sheet!L27</f>
        <v>6.097655144011737E-2</v>
      </c>
      <c r="L15" s="33">
        <f>Sheet1!L38</f>
        <v>1.77</v>
      </c>
      <c r="M15" s="30"/>
      <c r="N15" s="33">
        <f>sheet!L40/sheet!L27</f>
        <v>0.32912923734266814</v>
      </c>
      <c r="O15" s="33">
        <f>sheet!L51/sheet!L27</f>
        <v>0.67087076265733181</v>
      </c>
      <c r="P15" s="33">
        <f>sheet!L40/sheet!L51</f>
        <v>0.49060006138735418</v>
      </c>
      <c r="Q15" s="32">
        <f>Sheet1!L24/Sheet1!L26</f>
        <v>-7.8471337579617835</v>
      </c>
      <c r="R15" s="32">
        <f>ABS(Sheet2!L20/(Sheet1!L26+Sheet2!L30))</f>
        <v>0.99402061855670099</v>
      </c>
      <c r="S15" s="32">
        <f>sheet!L40/Sheet1!L43</f>
        <v>3.1241143415587587</v>
      </c>
      <c r="T15" s="32">
        <f>Sheet2!L20/sheet!L40</f>
        <v>0.37702353953233753</v>
      </c>
      <c r="V15" s="32" t="e">
        <f>ABS(Sheet1!L15/sheet!L15)</f>
        <v>#DIV/0!</v>
      </c>
      <c r="W15" s="32">
        <f>Sheet1!L12/sheet!L14</f>
        <v>11.279424216765452</v>
      </c>
      <c r="X15" s="32">
        <f>Sheet1!L12/sheet!L27</f>
        <v>0.34287405729582249</v>
      </c>
      <c r="Y15" s="32">
        <f>Sheet1!L12/(sheet!L18-sheet!L35)</f>
        <v>-13.414904330312185</v>
      </c>
      <c r="AA15" s="18" t="str">
        <f>Sheet1!L43</f>
        <v>409,300</v>
      </c>
      <c r="AB15" s="18" t="str">
        <f>Sheet3!L17</f>
        <v>8.6x</v>
      </c>
      <c r="AC15" s="18" t="str">
        <f>Sheet3!L18</f>
        <v>7.7x</v>
      </c>
      <c r="AD15" s="18" t="str">
        <f>Sheet3!L20</f>
        <v>32.4x</v>
      </c>
      <c r="AE15" s="18" t="str">
        <f>Sheet3!L21</f>
        <v>1.3x</v>
      </c>
      <c r="AF15" s="18" t="str">
        <f>Sheet3!L22</f>
        <v>3.2x</v>
      </c>
      <c r="AG15" s="18" t="str">
        <f>Sheet3!L24</f>
        <v>7.4x</v>
      </c>
      <c r="AH15" s="18" t="str">
        <f>Sheet3!L25</f>
        <v>1.4x</v>
      </c>
      <c r="AI15" s="18">
        <f>Sheet3!L31</f>
        <v>0.72</v>
      </c>
      <c r="AK15" s="18">
        <f>Sheet3!L29</f>
        <v>5.8</v>
      </c>
      <c r="AL15" s="18">
        <f>Sheet3!L30</f>
        <v>8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1.7924929178470255</v>
      </c>
      <c r="C16" s="35">
        <f>(sheet!M18-sheet!M15)/sheet!M35</f>
        <v>1.7924929178470255</v>
      </c>
      <c r="D16" s="35">
        <f>sheet!M12/sheet!M35</f>
        <v>8.8526912181303118E-3</v>
      </c>
      <c r="E16" s="35">
        <f>Sheet2!M20/sheet!M35</f>
        <v>3.7167138810198299</v>
      </c>
      <c r="F16" s="35">
        <f>sheet!M18/sheet!M35</f>
        <v>1.7924929178470255</v>
      </c>
      <c r="G16" s="30"/>
      <c r="H16" s="36">
        <f>Sheet1!M33/sheet!M51</f>
        <v>0.20147420147420148</v>
      </c>
      <c r="I16" s="36">
        <f>Sheet1!M33/Sheet1!M12</f>
        <v>0.31090402448494814</v>
      </c>
      <c r="J16" s="36">
        <f>Sheet1!M12/sheet!M27</f>
        <v>0.50471491480875197</v>
      </c>
      <c r="K16" s="36">
        <f>Sheet1!M30/sheet!M27</f>
        <v>0.15691789823161875</v>
      </c>
      <c r="L16" s="36">
        <f>Sheet1!M38</f>
        <v>4.83</v>
      </c>
      <c r="M16" s="30"/>
      <c r="N16" s="36">
        <f>sheet!M40/sheet!M27</f>
        <v>0.22115140755769719</v>
      </c>
      <c r="O16" s="36">
        <f>sheet!M51/sheet!M27</f>
        <v>0.77884859244230287</v>
      </c>
      <c r="P16" s="36">
        <f>sheet!M40/sheet!M51</f>
        <v>0.28394659719960924</v>
      </c>
      <c r="Q16" s="35">
        <f>Sheet1!M24/Sheet1!M26</f>
        <v>-136.28125</v>
      </c>
      <c r="R16" s="35">
        <f>ABS(Sheet2!M20/(Sheet1!M26+Sheet2!M30))</f>
        <v>4.3157894736842106</v>
      </c>
      <c r="S16" s="35">
        <f>sheet!M40/Sheet1!M43</f>
        <v>0.8141923436041083</v>
      </c>
      <c r="T16" s="35">
        <f>Sheet2!M20/sheet!M40</f>
        <v>1.0942452043369475</v>
      </c>
      <c r="U16" s="13"/>
      <c r="V16" s="35" t="e">
        <f>ABS(Sheet1!M15/sheet!M15)</f>
        <v>#DIV/0!</v>
      </c>
      <c r="W16" s="35">
        <f>Sheet1!M12/sheet!M14</f>
        <v>10.826409495548962</v>
      </c>
      <c r="X16" s="35">
        <f>Sheet1!M12/sheet!M27</f>
        <v>0.50471491480875197</v>
      </c>
      <c r="Y16" s="35">
        <f>Sheet1!M12/(sheet!M18-sheet!M35)</f>
        <v>9.7815013404825741</v>
      </c>
      <c r="Z16" s="13"/>
      <c r="AA16" s="37" t="str">
        <f>Sheet1!M43</f>
        <v>1,178,100</v>
      </c>
      <c r="AB16" s="37" t="str">
        <f>Sheet3!M17</f>
        <v>3.3x</v>
      </c>
      <c r="AC16" s="37" t="str">
        <f>Sheet3!M18</f>
        <v>5.0x</v>
      </c>
      <c r="AD16" s="37" t="str">
        <f>Sheet3!M20</f>
        <v>1,132.8x</v>
      </c>
      <c r="AE16" s="37" t="str">
        <f>Sheet3!M21</f>
        <v>1.3x</v>
      </c>
      <c r="AF16" s="37" t="str">
        <f>Sheet3!M22</f>
        <v>1.8x</v>
      </c>
      <c r="AG16" s="37" t="str">
        <f>Sheet3!M24</f>
        <v>6.3x</v>
      </c>
      <c r="AH16" s="37" t="str">
        <f>Sheet3!M25</f>
        <v>1.3x</v>
      </c>
      <c r="AI16" s="37">
        <f>Sheet3!M31</f>
        <v>1.5</v>
      </c>
      <c r="AK16" s="37">
        <f>Sheet3!M29</f>
        <v>8.9</v>
      </c>
      <c r="AL16" s="37">
        <f>Sheet3!M30</f>
        <v>8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2023-05-04T12:06:34Z</dcterms:created>
  <dcterms:modified xsi:type="dcterms:W3CDTF">2023-05-06T17:44:43Z</dcterms:modified>
  <cp:category/>
  <dc:identifier/>
  <cp:version/>
</cp:coreProperties>
</file>