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1703c0c110a5f03/DBA/Thesis/العينة/Energy/"/>
    </mc:Choice>
  </mc:AlternateContent>
  <xr:revisionPtr revIDLastSave="4" documentId="8_{40873DD2-B7B7-46CB-AF76-05B960B292BF}" xr6:coauthVersionLast="47" xr6:coauthVersionMax="47" xr10:uidLastSave="{43A6DB3E-8202-430C-B502-DDE4EEC77676}"/>
  <bookViews>
    <workbookView xWindow="-120" yWindow="-120" windowWidth="29040" windowHeight="15720" activeTab="1" xr2:uid="{00000000-000D-0000-FFFF-FFFF00000000}"/>
  </bookViews>
  <sheets>
    <sheet name="sheet" sheetId="1" r:id="rId1"/>
    <sheet name="Sheet4" sheetId="5" r:id="rId2"/>
    <sheet name="Sheet1" sheetId="2" r:id="rId3"/>
    <sheet name="Sheet2" sheetId="3" r:id="rId4"/>
    <sheet name="Sheet3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L16" i="5" l="1"/>
  <c r="AK16" i="5"/>
  <c r="AI16" i="5"/>
  <c r="AH16" i="5"/>
  <c r="AG16" i="5"/>
  <c r="AF16" i="5"/>
  <c r="AE16" i="5"/>
  <c r="AD16" i="5"/>
  <c r="AC16" i="5"/>
  <c r="AB16" i="5"/>
  <c r="AA16" i="5"/>
  <c r="Y16" i="5"/>
  <c r="X16" i="5"/>
  <c r="W16" i="5"/>
  <c r="V16" i="5"/>
  <c r="T16" i="5"/>
  <c r="S16" i="5"/>
  <c r="R16" i="5"/>
  <c r="Q16" i="5"/>
  <c r="P16" i="5"/>
  <c r="O16" i="5"/>
  <c r="N16" i="5"/>
  <c r="L16" i="5"/>
  <c r="K16" i="5"/>
  <c r="J16" i="5"/>
  <c r="I16" i="5"/>
  <c r="H16" i="5"/>
  <c r="F16" i="5"/>
  <c r="E16" i="5"/>
  <c r="D16" i="5"/>
  <c r="C16" i="5"/>
  <c r="B16" i="5"/>
  <c r="AL15" i="5"/>
  <c r="AK15" i="5"/>
  <c r="AI15" i="5"/>
  <c r="AH15" i="5"/>
  <c r="AG15" i="5"/>
  <c r="AF15" i="5"/>
  <c r="AE15" i="5"/>
  <c r="AD15" i="5"/>
  <c r="AC15" i="5"/>
  <c r="AB15" i="5"/>
  <c r="AA15" i="5"/>
  <c r="Y15" i="5"/>
  <c r="X15" i="5"/>
  <c r="W15" i="5"/>
  <c r="V15" i="5"/>
  <c r="T15" i="5"/>
  <c r="S15" i="5"/>
  <c r="R15" i="5"/>
  <c r="Q15" i="5"/>
  <c r="P15" i="5"/>
  <c r="O15" i="5"/>
  <c r="N15" i="5"/>
  <c r="L15" i="5"/>
  <c r="K15" i="5"/>
  <c r="J15" i="5"/>
  <c r="I15" i="5"/>
  <c r="H15" i="5"/>
  <c r="F15" i="5"/>
  <c r="E15" i="5"/>
  <c r="D15" i="5"/>
  <c r="C15" i="5"/>
  <c r="B15" i="5"/>
  <c r="AL14" i="5"/>
  <c r="AK14" i="5"/>
  <c r="AI14" i="5"/>
  <c r="AH14" i="5"/>
  <c r="AG14" i="5"/>
  <c r="AF14" i="5"/>
  <c r="AE14" i="5"/>
  <c r="AD14" i="5"/>
  <c r="AC14" i="5"/>
  <c r="AB14" i="5"/>
  <c r="AA14" i="5"/>
  <c r="Y14" i="5"/>
  <c r="X14" i="5"/>
  <c r="W14" i="5"/>
  <c r="V14" i="5"/>
  <c r="T14" i="5"/>
  <c r="S14" i="5"/>
  <c r="R14" i="5"/>
  <c r="Q14" i="5"/>
  <c r="P14" i="5"/>
  <c r="O14" i="5"/>
  <c r="N14" i="5"/>
  <c r="L14" i="5"/>
  <c r="K14" i="5"/>
  <c r="J14" i="5"/>
  <c r="I14" i="5"/>
  <c r="H14" i="5"/>
  <c r="F14" i="5"/>
  <c r="E14" i="5"/>
  <c r="D14" i="5"/>
  <c r="C14" i="5"/>
  <c r="B14" i="5"/>
  <c r="AL13" i="5"/>
  <c r="AK13" i="5"/>
  <c r="AI13" i="5"/>
  <c r="AH13" i="5"/>
  <c r="AG13" i="5"/>
  <c r="AF13" i="5"/>
  <c r="AE13" i="5"/>
  <c r="AD13" i="5"/>
  <c r="AC13" i="5"/>
  <c r="AB13" i="5"/>
  <c r="AA13" i="5"/>
  <c r="Y13" i="5"/>
  <c r="X13" i="5"/>
  <c r="W13" i="5"/>
  <c r="V13" i="5"/>
  <c r="T13" i="5"/>
  <c r="S13" i="5"/>
  <c r="R13" i="5"/>
  <c r="Q13" i="5"/>
  <c r="P13" i="5"/>
  <c r="O13" i="5"/>
  <c r="N13" i="5"/>
  <c r="L13" i="5"/>
  <c r="K13" i="5"/>
  <c r="J13" i="5"/>
  <c r="I13" i="5"/>
  <c r="H13" i="5"/>
  <c r="F13" i="5"/>
  <c r="E13" i="5"/>
  <c r="D13" i="5"/>
  <c r="C13" i="5"/>
  <c r="B13" i="5"/>
  <c r="AL12" i="5"/>
  <c r="AK12" i="5"/>
  <c r="AI12" i="5"/>
  <c r="AH12" i="5"/>
  <c r="AG12" i="5"/>
  <c r="AF12" i="5"/>
  <c r="AE12" i="5"/>
  <c r="AD12" i="5"/>
  <c r="AC12" i="5"/>
  <c r="AB12" i="5"/>
  <c r="AA12" i="5"/>
  <c r="Y12" i="5"/>
  <c r="X12" i="5"/>
  <c r="W12" i="5"/>
  <c r="V12" i="5"/>
  <c r="T12" i="5"/>
  <c r="S12" i="5"/>
  <c r="R12" i="5"/>
  <c r="Q12" i="5"/>
  <c r="P12" i="5"/>
  <c r="O12" i="5"/>
  <c r="N12" i="5"/>
  <c r="L12" i="5"/>
  <c r="K12" i="5"/>
  <c r="J12" i="5"/>
  <c r="I12" i="5"/>
  <c r="H12" i="5"/>
  <c r="F12" i="5"/>
  <c r="E12" i="5"/>
  <c r="D12" i="5"/>
  <c r="C12" i="5"/>
  <c r="B12" i="5"/>
  <c r="AL11" i="5"/>
  <c r="AK11" i="5"/>
  <c r="AI11" i="5"/>
  <c r="AH11" i="5"/>
  <c r="AG11" i="5"/>
  <c r="AF11" i="5"/>
  <c r="AE11" i="5"/>
  <c r="AD11" i="5"/>
  <c r="AC11" i="5"/>
  <c r="AB11" i="5"/>
  <c r="AA11" i="5"/>
  <c r="Y11" i="5"/>
  <c r="X11" i="5"/>
  <c r="W11" i="5"/>
  <c r="V11" i="5"/>
  <c r="T11" i="5"/>
  <c r="S11" i="5"/>
  <c r="R11" i="5"/>
  <c r="Q11" i="5"/>
  <c r="P11" i="5"/>
  <c r="O11" i="5"/>
  <c r="N11" i="5"/>
  <c r="L11" i="5"/>
  <c r="K11" i="5"/>
  <c r="J11" i="5"/>
  <c r="I11" i="5"/>
  <c r="H11" i="5"/>
  <c r="F11" i="5"/>
  <c r="E11" i="5"/>
  <c r="D11" i="5"/>
  <c r="C11" i="5"/>
  <c r="B11" i="5"/>
  <c r="AL10" i="5"/>
  <c r="AK10" i="5"/>
  <c r="AI10" i="5"/>
  <c r="AH10" i="5"/>
  <c r="AG10" i="5"/>
  <c r="AF10" i="5"/>
  <c r="AE10" i="5"/>
  <c r="AD10" i="5"/>
  <c r="AC10" i="5"/>
  <c r="AB10" i="5"/>
  <c r="AA10" i="5"/>
  <c r="Y10" i="5"/>
  <c r="X10" i="5"/>
  <c r="W10" i="5"/>
  <c r="V10" i="5"/>
  <c r="T10" i="5"/>
  <c r="S10" i="5"/>
  <c r="R10" i="5"/>
  <c r="Q10" i="5"/>
  <c r="P10" i="5"/>
  <c r="O10" i="5"/>
  <c r="N10" i="5"/>
  <c r="L10" i="5"/>
  <c r="K10" i="5"/>
  <c r="J10" i="5"/>
  <c r="I10" i="5"/>
  <c r="H10" i="5"/>
  <c r="F10" i="5"/>
  <c r="E10" i="5"/>
  <c r="D10" i="5"/>
  <c r="C10" i="5"/>
  <c r="B10" i="5"/>
  <c r="AL9" i="5"/>
  <c r="AK9" i="5"/>
  <c r="AI9" i="5"/>
  <c r="AH9" i="5"/>
  <c r="AG9" i="5"/>
  <c r="AF9" i="5"/>
  <c r="AE9" i="5"/>
  <c r="AD9" i="5"/>
  <c r="AC9" i="5"/>
  <c r="AB9" i="5"/>
  <c r="AA9" i="5"/>
  <c r="Y9" i="5"/>
  <c r="X9" i="5"/>
  <c r="W9" i="5"/>
  <c r="V9" i="5"/>
  <c r="T9" i="5"/>
  <c r="S9" i="5"/>
  <c r="R9" i="5"/>
  <c r="Q9" i="5"/>
  <c r="P9" i="5"/>
  <c r="O9" i="5"/>
  <c r="N9" i="5"/>
  <c r="L9" i="5"/>
  <c r="K9" i="5"/>
  <c r="J9" i="5"/>
  <c r="I9" i="5"/>
  <c r="H9" i="5"/>
  <c r="F9" i="5"/>
  <c r="E9" i="5"/>
  <c r="D9" i="5"/>
  <c r="C9" i="5"/>
  <c r="B9" i="5"/>
  <c r="AL8" i="5"/>
  <c r="AK8" i="5"/>
  <c r="AI8" i="5"/>
  <c r="AH8" i="5"/>
  <c r="AG8" i="5"/>
  <c r="AF8" i="5"/>
  <c r="AE8" i="5"/>
  <c r="AD8" i="5"/>
  <c r="AC8" i="5"/>
  <c r="AB8" i="5"/>
  <c r="AA8" i="5"/>
  <c r="Y8" i="5"/>
  <c r="X8" i="5"/>
  <c r="W8" i="5"/>
  <c r="V8" i="5"/>
  <c r="T8" i="5"/>
  <c r="S8" i="5"/>
  <c r="R8" i="5"/>
  <c r="Q8" i="5"/>
  <c r="P8" i="5"/>
  <c r="O8" i="5"/>
  <c r="N8" i="5"/>
  <c r="L8" i="5"/>
  <c r="K8" i="5"/>
  <c r="J8" i="5"/>
  <c r="I8" i="5"/>
  <c r="H8" i="5"/>
  <c r="F8" i="5"/>
  <c r="E8" i="5"/>
  <c r="D8" i="5"/>
  <c r="C8" i="5"/>
  <c r="B8" i="5"/>
  <c r="AL7" i="5"/>
  <c r="AK7" i="5"/>
  <c r="AI7" i="5"/>
  <c r="AH7" i="5"/>
  <c r="AG7" i="5"/>
  <c r="AF7" i="5"/>
  <c r="AE7" i="5"/>
  <c r="AD7" i="5"/>
  <c r="AC7" i="5"/>
  <c r="AB7" i="5"/>
  <c r="AA7" i="5"/>
  <c r="Y7" i="5"/>
  <c r="X7" i="5"/>
  <c r="W7" i="5"/>
  <c r="V7" i="5"/>
  <c r="T7" i="5"/>
  <c r="S7" i="5"/>
  <c r="R7" i="5"/>
  <c r="Q7" i="5"/>
  <c r="P7" i="5"/>
  <c r="O7" i="5"/>
  <c r="N7" i="5"/>
  <c r="L7" i="5"/>
  <c r="K7" i="5"/>
  <c r="J7" i="5"/>
  <c r="I7" i="5"/>
  <c r="H7" i="5"/>
  <c r="F7" i="5"/>
  <c r="E7" i="5"/>
  <c r="D7" i="5"/>
  <c r="C7" i="5"/>
  <c r="B7" i="5"/>
</calcChain>
</file>

<file path=xl/sharedStrings.xml><?xml version="1.0" encoding="utf-8"?>
<sst xmlns="http://schemas.openxmlformats.org/spreadsheetml/2006/main" count="1301" uniqueCount="894">
  <si>
    <t>Pembina Pipeline Corp</t>
  </si>
  <si>
    <t>Premium Export</t>
  </si>
  <si>
    <t>Balance Sheet</t>
  </si>
  <si>
    <t/>
  </si>
  <si>
    <t>FY-9</t>
  </si>
  <si>
    <t>FY-8</t>
  </si>
  <si>
    <t>FY-7</t>
  </si>
  <si>
    <t>FY-6</t>
  </si>
  <si>
    <t>FY-5</t>
  </si>
  <si>
    <t>FY-4</t>
  </si>
  <si>
    <t>FY-3</t>
  </si>
  <si>
    <t>FY-2</t>
  </si>
  <si>
    <t>FY-1</t>
  </si>
  <si>
    <t>FY</t>
  </si>
  <si>
    <t>Period End Date</t>
  </si>
  <si>
    <t>2013-12-31</t>
  </si>
  <si>
    <t>2014-12-31</t>
  </si>
  <si>
    <t>2015-12-31</t>
  </si>
  <si>
    <t>2016-12-31</t>
  </si>
  <si>
    <t>2017-12-31</t>
  </si>
  <si>
    <t>2018-12-31</t>
  </si>
  <si>
    <t>2019-12-31</t>
  </si>
  <si>
    <t>2020-12-31</t>
  </si>
  <si>
    <t>2021-12-31</t>
  </si>
  <si>
    <t>2022-12-31</t>
  </si>
  <si>
    <t>Cash And Equivalents</t>
  </si>
  <si>
    <t>51,000</t>
  </si>
  <si>
    <t>53,000</t>
  </si>
  <si>
    <t>28,000</t>
  </si>
  <si>
    <t>35,000</t>
  </si>
  <si>
    <t>321,000</t>
  </si>
  <si>
    <t>157,000</t>
  </si>
  <si>
    <t>129,000</t>
  </si>
  <si>
    <t>81,000</t>
  </si>
  <si>
    <t>43,000</t>
  </si>
  <si>
    <t>94,000</t>
  </si>
  <si>
    <t>Short Term Investments</t>
  </si>
  <si>
    <t/>
  </si>
  <si>
    <t>Accounts Receivable, Net</t>
  </si>
  <si>
    <t>419,000</t>
  </si>
  <si>
    <t>154,000</t>
  </si>
  <si>
    <t>111,000</t>
  </si>
  <si>
    <t>161,000</t>
  </si>
  <si>
    <t>177,000</t>
  </si>
  <si>
    <t>500,000</t>
  </si>
  <si>
    <t>575,000</t>
  </si>
  <si>
    <t>578,000</t>
  </si>
  <si>
    <t>743,000</t>
  </si>
  <si>
    <t>696,000</t>
  </si>
  <si>
    <t>Inventory</t>
  </si>
  <si>
    <t>159,000</t>
  </si>
  <si>
    <t>137,000</t>
  </si>
  <si>
    <t>120,000</t>
  </si>
  <si>
    <t>181,000</t>
  </si>
  <si>
    <t>168,000</t>
  </si>
  <si>
    <t>198,000</t>
  </si>
  <si>
    <t>126,000</t>
  </si>
  <si>
    <t>221,000</t>
  </si>
  <si>
    <t>376,000</t>
  </si>
  <si>
    <t>269,000</t>
  </si>
  <si>
    <t>Prepaid Expenses</t>
  </si>
  <si>
    <t>15,000</t>
  </si>
  <si>
    <t>18,000</t>
  </si>
  <si>
    <t>21,000</t>
  </si>
  <si>
    <t>16,000</t>
  </si>
  <si>
    <t>17,000</t>
  </si>
  <si>
    <t>25,000</t>
  </si>
  <si>
    <t>24,000</t>
  </si>
  <si>
    <t>32,000</t>
  </si>
  <si>
    <t>Other Current Assets</t>
  </si>
  <si>
    <t>4,000</t>
  </si>
  <si>
    <t>362,000</t>
  </si>
  <si>
    <t>283,000</t>
  </si>
  <si>
    <t>339,000</t>
  </si>
  <si>
    <t>142,000</t>
  </si>
  <si>
    <t>134,000</t>
  </si>
  <si>
    <t>85,000</t>
  </si>
  <si>
    <t>271,000</t>
  </si>
  <si>
    <t>Total Current Assets</t>
  </si>
  <si>
    <t>648,000</t>
  </si>
  <si>
    <t>683,000</t>
  </si>
  <si>
    <t>642,000</t>
  </si>
  <si>
    <t>676,000</t>
  </si>
  <si>
    <t>1,022,000</t>
  </si>
  <si>
    <t>1,013,000</t>
  </si>
  <si>
    <t>989,000</t>
  </si>
  <si>
    <t>1,245,000</t>
  </si>
  <si>
    <t>1,362,000</t>
  </si>
  <si>
    <t>Property Plant And Equipment, Net</t>
  </si>
  <si>
    <t>5,750,000</t>
  </si>
  <si>
    <t>7,560,000</t>
  </si>
  <si>
    <t>9,254,000</t>
  </si>
  <si>
    <t>11,331,000</t>
  </si>
  <si>
    <t>13,546,000</t>
  </si>
  <si>
    <t>14,730,000</t>
  </si>
  <si>
    <t>19,053,000</t>
  </si>
  <si>
    <t>19,200,000</t>
  </si>
  <si>
    <t>18,774,000</t>
  </si>
  <si>
    <t>16,036,000</t>
  </si>
  <si>
    <t>Real Estate Owned</t>
  </si>
  <si>
    <t>Capitalized / Purchased Software</t>
  </si>
  <si>
    <t>Long-term Investments</t>
  </si>
  <si>
    <t>165,000</t>
  </si>
  <si>
    <t>153,000</t>
  </si>
  <si>
    <t>145,000</t>
  </si>
  <si>
    <t>6,229,000</t>
  </si>
  <si>
    <t>6,368,000</t>
  </si>
  <si>
    <t>5,974,000</t>
  </si>
  <si>
    <t>4,377,000</t>
  </si>
  <si>
    <t>4,630,000</t>
  </si>
  <si>
    <t>7,385,000</t>
  </si>
  <si>
    <t>Goodwill</t>
  </si>
  <si>
    <t>1,966,000</t>
  </si>
  <si>
    <t>2,090,000</t>
  </si>
  <si>
    <t>2,097,000</t>
  </si>
  <si>
    <t>3,871,000</t>
  </si>
  <si>
    <t>3,878,000</t>
  </si>
  <si>
    <t>4,699,000</t>
  </si>
  <si>
    <t>4,694,000</t>
  </si>
  <si>
    <t>4,693,000</t>
  </si>
  <si>
    <t>4,557,000</t>
  </si>
  <si>
    <t>Other Intangibles</t>
  </si>
  <si>
    <t>598,000</t>
  </si>
  <si>
    <t>751,000</t>
  </si>
  <si>
    <t>725,000</t>
  </si>
  <si>
    <t>737,000</t>
  </si>
  <si>
    <t>843,000</t>
  </si>
  <si>
    <t>531,000</t>
  </si>
  <si>
    <t>1,745,000</t>
  </si>
  <si>
    <t>1,646,000</t>
  </si>
  <si>
    <t>1,545,000</t>
  </si>
  <si>
    <t>1,574,000</t>
  </si>
  <si>
    <t>Other Long-term Assets</t>
  </si>
  <si>
    <t>39,000</t>
  </si>
  <si>
    <t>42,000</t>
  </si>
  <si>
    <t>55,000</t>
  </si>
  <si>
    <t>144,000</t>
  </si>
  <si>
    <t>295,000</t>
  </si>
  <si>
    <t>510,000</t>
  </si>
  <si>
    <t>569,000</t>
  </si>
  <si>
    <t>561,000</t>
  </si>
  <si>
    <t>Total Assets</t>
  </si>
  <si>
    <t>9,142,000</t>
  </si>
  <si>
    <t>11,262,000</t>
  </si>
  <si>
    <t>12,902,000</t>
  </si>
  <si>
    <t>15,017,000</t>
  </si>
  <si>
    <t>25,566,000</t>
  </si>
  <si>
    <t>26,664,000</t>
  </si>
  <si>
    <t>32,755,000</t>
  </si>
  <si>
    <t>31,416,000</t>
  </si>
  <si>
    <t>31,456,000</t>
  </si>
  <si>
    <t>31,475,000</t>
  </si>
  <si>
    <t>Accounts Payable</t>
  </si>
  <si>
    <t>359,000</t>
  </si>
  <si>
    <t>444,000</t>
  </si>
  <si>
    <t>373,000</t>
  </si>
  <si>
    <t>475,000</t>
  </si>
  <si>
    <t>465,000</t>
  </si>
  <si>
    <t>519,000</t>
  </si>
  <si>
    <t>717,000</t>
  </si>
  <si>
    <t>434,000</t>
  </si>
  <si>
    <t>625,000</t>
  </si>
  <si>
    <t>571,000</t>
  </si>
  <si>
    <t>Accrued Expenses</t>
  </si>
  <si>
    <t>Short-term Borrowings</t>
  </si>
  <si>
    <t>152,000</t>
  </si>
  <si>
    <t>Current Portion of LT Debt</t>
  </si>
  <si>
    <t>265,000</t>
  </si>
  <si>
    <t>6,000</t>
  </si>
  <si>
    <t>8,000</t>
  </si>
  <si>
    <t>9,000</t>
  </si>
  <si>
    <t>106,000</t>
  </si>
  <si>
    <t>480,000</t>
  </si>
  <si>
    <t>74,000</t>
  </si>
  <si>
    <t>601,000</t>
  </si>
  <si>
    <t>1,000,000</t>
  </si>
  <si>
    <t>600,000</t>
  </si>
  <si>
    <t>Current Portion of Capital Lease Obligations</t>
  </si>
  <si>
    <t>112,000</t>
  </si>
  <si>
    <t>99,000</t>
  </si>
  <si>
    <t>88,000</t>
  </si>
  <si>
    <t>79,000</t>
  </si>
  <si>
    <t>Other Current Liabilities</t>
  </si>
  <si>
    <t>194,000</t>
  </si>
  <si>
    <t>255,000</t>
  </si>
  <si>
    <t>224,000</t>
  </si>
  <si>
    <t>294,000</t>
  </si>
  <si>
    <t>427,000</t>
  </si>
  <si>
    <t>491,000</t>
  </si>
  <si>
    <t>546,000</t>
  </si>
  <si>
    <t>647,000</t>
  </si>
  <si>
    <t>677,000</t>
  </si>
  <si>
    <t>796,000</t>
  </si>
  <si>
    <t>Total Current Liabilities</t>
  </si>
  <si>
    <t>818,000</t>
  </si>
  <si>
    <t>705,000</t>
  </si>
  <si>
    <t>605,000</t>
  </si>
  <si>
    <t>778,000</t>
  </si>
  <si>
    <t>1,150,000</t>
  </si>
  <si>
    <t>1,490,000</t>
  </si>
  <si>
    <t>1,449,000</t>
  </si>
  <si>
    <t>1,781,000</t>
  </si>
  <si>
    <t>2,390,000</t>
  </si>
  <si>
    <t>2,046,000</t>
  </si>
  <si>
    <t>Long-term Debt</t>
  </si>
  <si>
    <t>2,018,000</t>
  </si>
  <si>
    <t>2,863,000</t>
  </si>
  <si>
    <t>3,323,000</t>
  </si>
  <si>
    <t>4,148,000</t>
  </si>
  <si>
    <t>7,291,000</t>
  </si>
  <si>
    <t>7,043,000</t>
  </si>
  <si>
    <t>10,078,000</t>
  </si>
  <si>
    <t>10,276,000</t>
  </si>
  <si>
    <t>10,239,000</t>
  </si>
  <si>
    <t>10,000,000</t>
  </si>
  <si>
    <t>Capital Leases</t>
  </si>
  <si>
    <t>14,000</t>
  </si>
  <si>
    <t>707,000</t>
  </si>
  <si>
    <t>675,000</t>
  </si>
  <si>
    <t>635,000</t>
  </si>
  <si>
    <t>596,000</t>
  </si>
  <si>
    <t>Other Non-current Liabilities</t>
  </si>
  <si>
    <t>1,135,000</t>
  </si>
  <si>
    <t>1,358,000</t>
  </si>
  <si>
    <t>1,550,000</t>
  </si>
  <si>
    <t>1,795,000</t>
  </si>
  <si>
    <t>3,275,000</t>
  </si>
  <si>
    <t>3,713,000</t>
  </si>
  <si>
    <t>3,653,000</t>
  </si>
  <si>
    <t>3,669,000</t>
  </si>
  <si>
    <t>3,829,000</t>
  </si>
  <si>
    <t>3,044,000</t>
  </si>
  <si>
    <t>Total Liabilities</t>
  </si>
  <si>
    <t>3,971,000</t>
  </si>
  <si>
    <t>4,926,000</t>
  </si>
  <si>
    <t>5,478,000</t>
  </si>
  <si>
    <t>6,721,000</t>
  </si>
  <si>
    <t>11,725,000</t>
  </si>
  <si>
    <t>12,260,000</t>
  </si>
  <si>
    <t>15,887,000</t>
  </si>
  <si>
    <t>16,401,000</t>
  </si>
  <si>
    <t>17,093,000</t>
  </si>
  <si>
    <t>15,686,000</t>
  </si>
  <si>
    <t>Common Stock</t>
  </si>
  <si>
    <t>5,972,000</t>
  </si>
  <si>
    <t>6,876,000</t>
  </si>
  <si>
    <t>7,991,000</t>
  </si>
  <si>
    <t>8,808,000</t>
  </si>
  <si>
    <t>13,447,000</t>
  </si>
  <si>
    <t>13,662,000</t>
  </si>
  <si>
    <t>15,539,000</t>
  </si>
  <si>
    <t>15,644,000</t>
  </si>
  <si>
    <t>15,678,000</t>
  </si>
  <si>
    <t>15,793,000</t>
  </si>
  <si>
    <t>Additional Paid In Capital</t>
  </si>
  <si>
    <t>Retained Earnings</t>
  </si>
  <si>
    <t>-1,189,000</t>
  </si>
  <si>
    <t>-1,400,000</t>
  </si>
  <si>
    <t>-1,670,000</t>
  </si>
  <si>
    <t>-2,010,000</t>
  </si>
  <si>
    <t>-2,083,000</t>
  </si>
  <si>
    <t>-2,058,000</t>
  </si>
  <si>
    <t>-1,785,000</t>
  </si>
  <si>
    <t>-3,637,000</t>
  </si>
  <si>
    <t>-3,920,000</t>
  </si>
  <si>
    <t>-2,613,000</t>
  </si>
  <si>
    <t>Treasury Stock</t>
  </si>
  <si>
    <t>Other Common Equity Adj</t>
  </si>
  <si>
    <t>-8,000</t>
  </si>
  <si>
    <t>-20,000</t>
  </si>
  <si>
    <t>3,000</t>
  </si>
  <si>
    <t>-11,000</t>
  </si>
  <si>
    <t>-7,000</t>
  </si>
  <si>
    <t>317,000</t>
  </si>
  <si>
    <t>98,000</t>
  </si>
  <si>
    <t>2,000</t>
  </si>
  <si>
    <t>341,000</t>
  </si>
  <si>
    <t>Common Equity</t>
  </si>
  <si>
    <t>4,775,000</t>
  </si>
  <si>
    <t>5,456,000</t>
  </si>
  <si>
    <t>6,324,000</t>
  </si>
  <si>
    <t>6,787,000</t>
  </si>
  <si>
    <t>11,357,000</t>
  </si>
  <si>
    <t>11,921,000</t>
  </si>
  <si>
    <t>13,852,000</t>
  </si>
  <si>
    <t>12,009,000</t>
  </si>
  <si>
    <t>11,786,000</t>
  </si>
  <si>
    <t>13,521,000</t>
  </si>
  <si>
    <t>Total Preferred Equity</t>
  </si>
  <si>
    <t>391,000</t>
  </si>
  <si>
    <t>880,000</t>
  </si>
  <si>
    <t>1,100,000</t>
  </si>
  <si>
    <t>1,509,000</t>
  </si>
  <si>
    <t>2,424,000</t>
  </si>
  <si>
    <t>2,423,000</t>
  </si>
  <si>
    <t>2,956,000</t>
  </si>
  <si>
    <t>2,946,000</t>
  </si>
  <si>
    <t>2,517,000</t>
  </si>
  <si>
    <t>2,208,000</t>
  </si>
  <si>
    <t>Minority Interest, Total</t>
  </si>
  <si>
    <t>5,000</t>
  </si>
  <si>
    <t>60,000</t>
  </si>
  <si>
    <t>Other Equity</t>
  </si>
  <si>
    <t>Total Equity</t>
  </si>
  <si>
    <t>5,171,000</t>
  </si>
  <si>
    <t>6,336,000</t>
  </si>
  <si>
    <t>7,424,000</t>
  </si>
  <si>
    <t>8,296,000</t>
  </si>
  <si>
    <t>13,841,000</t>
  </si>
  <si>
    <t>14,404,000</t>
  </si>
  <si>
    <t>16,868,000</t>
  </si>
  <si>
    <t>15,015,000</t>
  </si>
  <si>
    <t>14,363,000</t>
  </si>
  <si>
    <t>15,789,000</t>
  </si>
  <si>
    <t>Total Liabilities And Equity</t>
  </si>
  <si>
    <t>Cash And Short Term Investments</t>
  </si>
  <si>
    <t>44,000</t>
  </si>
  <si>
    <t>110,000</t>
  </si>
  <si>
    <t>Total Debt</t>
  </si>
  <si>
    <t>2,283,000</t>
  </si>
  <si>
    <t>2,869,000</t>
  </si>
  <si>
    <t>3,331,000</t>
  </si>
  <si>
    <t>4,157,000</t>
  </si>
  <si>
    <t>7,558,000</t>
  </si>
  <si>
    <t>7,537,000</t>
  </si>
  <si>
    <t>10,971,000</t>
  </si>
  <si>
    <t>11,651,000</t>
  </si>
  <si>
    <t>11,962,000</t>
  </si>
  <si>
    <t>11,275,000</t>
  </si>
  <si>
    <t>Income Statement</t>
  </si>
  <si>
    <t>Revenue</t>
  </si>
  <si>
    <t>5,006,000</t>
  </si>
  <si>
    <t>6,069,000</t>
  </si>
  <si>
    <t>4,635,000</t>
  </si>
  <si>
    <t>4,265,000</t>
  </si>
  <si>
    <t>5,400,000</t>
  </si>
  <si>
    <t>7,351,000</t>
  </si>
  <si>
    <t>7,230,000</t>
  </si>
  <si>
    <t>5,953,000</t>
  </si>
  <si>
    <t>8,627,000</t>
  </si>
  <si>
    <t>11,611,000</t>
  </si>
  <si>
    <t>Revenue Growth (YoY)</t>
  </si>
  <si>
    <t>46.1%</t>
  </si>
  <si>
    <t>21.2%</t>
  </si>
  <si>
    <t>-23.6%</t>
  </si>
  <si>
    <t>-8.0%</t>
  </si>
  <si>
    <t>26.6%</t>
  </si>
  <si>
    <t>36.1%</t>
  </si>
  <si>
    <t>-1.6%</t>
  </si>
  <si>
    <t>-17.7%</t>
  </si>
  <si>
    <t>44.9%</t>
  </si>
  <si>
    <t>34.6%</t>
  </si>
  <si>
    <t>Cost of Revenues</t>
  </si>
  <si>
    <t>-4,219,000</t>
  </si>
  <si>
    <t>-5,217,000</t>
  </si>
  <si>
    <t>-3,803,000</t>
  </si>
  <si>
    <t>-3,193,000</t>
  </si>
  <si>
    <t>-3,971,000</t>
  </si>
  <si>
    <t>-5,457,000</t>
  </si>
  <si>
    <t>-5,183,000</t>
  </si>
  <si>
    <t>-3,883,000</t>
  </si>
  <si>
    <t>-6,134,000</t>
  </si>
  <si>
    <t>-8,877,000</t>
  </si>
  <si>
    <t>Gross Profit</t>
  </si>
  <si>
    <t>787,000</t>
  </si>
  <si>
    <t>852,000</t>
  </si>
  <si>
    <t>832,000</t>
  </si>
  <si>
    <t>1,072,000</t>
  </si>
  <si>
    <t>1,429,000</t>
  </si>
  <si>
    <t>1,894,000</t>
  </si>
  <si>
    <t>2,047,000</t>
  </si>
  <si>
    <t>2,070,000</t>
  </si>
  <si>
    <t>2,493,000</t>
  </si>
  <si>
    <t>2,734,000</t>
  </si>
  <si>
    <t>Gross Profit Margin</t>
  </si>
  <si>
    <t>15.7%</t>
  </si>
  <si>
    <t>14.0%</t>
  </si>
  <si>
    <t>18.0%</t>
  </si>
  <si>
    <t>25.1%</t>
  </si>
  <si>
    <t>26.5%</t>
  </si>
  <si>
    <t>25.8%</t>
  </si>
  <si>
    <t>28.3%</t>
  </si>
  <si>
    <t>34.8%</t>
  </si>
  <si>
    <t>28.9%</t>
  </si>
  <si>
    <t>23.5%</t>
  </si>
  <si>
    <t>R&amp;D Expenses</t>
  </si>
  <si>
    <t>Selling and Marketing Expense</t>
  </si>
  <si>
    <t>General &amp; Admin Expenses</t>
  </si>
  <si>
    <t>-132,000</t>
  </si>
  <si>
    <t>-156,000</t>
  </si>
  <si>
    <t>-157,000</t>
  </si>
  <si>
    <t>-195,000</t>
  </si>
  <si>
    <t>-236,000</t>
  </si>
  <si>
    <t>-279,000</t>
  </si>
  <si>
    <t>-103,000</t>
  </si>
  <si>
    <t>-82,000</t>
  </si>
  <si>
    <t>-306,000</t>
  </si>
  <si>
    <t>-399,000</t>
  </si>
  <si>
    <t>Other Inc / (Exp)</t>
  </si>
  <si>
    <t>-60,000</t>
  </si>
  <si>
    <t>-47,000</t>
  </si>
  <si>
    <t>41,000</t>
  </si>
  <si>
    <t>-110,000</t>
  </si>
  <si>
    <t>401,000</t>
  </si>
  <si>
    <t>-94,000</t>
  </si>
  <si>
    <t>-2,003,000</t>
  </si>
  <si>
    <t>-98,000</t>
  </si>
  <si>
    <t>1,330,000</t>
  </si>
  <si>
    <t>Operating Expenses</t>
  </si>
  <si>
    <t>-192,000</t>
  </si>
  <si>
    <t>-203,000</t>
  </si>
  <si>
    <t>-116,000</t>
  </si>
  <si>
    <t>-305,000</t>
  </si>
  <si>
    <t>-233,000</t>
  </si>
  <si>
    <t>122,000</t>
  </si>
  <si>
    <t>-197,000</t>
  </si>
  <si>
    <t>-2,085,000</t>
  </si>
  <si>
    <t>-404,000</t>
  </si>
  <si>
    <t>931,000</t>
  </si>
  <si>
    <t>Operating Income</t>
  </si>
  <si>
    <t>595,000</t>
  </si>
  <si>
    <t>649,000</t>
  </si>
  <si>
    <t>716,000</t>
  </si>
  <si>
    <t>767,000</t>
  </si>
  <si>
    <t>1,196,000</t>
  </si>
  <si>
    <t>2,016,000</t>
  </si>
  <si>
    <t>1,850,000</t>
  </si>
  <si>
    <t>-15,000</t>
  </si>
  <si>
    <t>2,089,000</t>
  </si>
  <si>
    <t>3,665,000</t>
  </si>
  <si>
    <t>Net Interest Expenses</t>
  </si>
  <si>
    <t>-101,000</t>
  </si>
  <si>
    <t>-99,000</t>
  </si>
  <si>
    <t>-111,000</t>
  </si>
  <si>
    <t>-112,000</t>
  </si>
  <si>
    <t>-171,000</t>
  </si>
  <si>
    <t>-274,000</t>
  </si>
  <si>
    <t>-308,000</t>
  </si>
  <si>
    <t>-401,000</t>
  </si>
  <si>
    <t>-424,000</t>
  </si>
  <si>
    <t>-446,000</t>
  </si>
  <si>
    <t>EBT, Incl. Unusual Items</t>
  </si>
  <si>
    <t>494,000</t>
  </si>
  <si>
    <t>550,000</t>
  </si>
  <si>
    <t>655,000</t>
  </si>
  <si>
    <t>1,025,000</t>
  </si>
  <si>
    <t>1,742,000</t>
  </si>
  <si>
    <t>1,542,000</t>
  </si>
  <si>
    <t>-416,000</t>
  </si>
  <si>
    <t>1,665,000</t>
  </si>
  <si>
    <t>3,219,000</t>
  </si>
  <si>
    <t>Earnings of Discontinued Ops.</t>
  </si>
  <si>
    <t>Income Tax Expense</t>
  </si>
  <si>
    <t>-143,000</t>
  </si>
  <si>
    <t>-167,000</t>
  </si>
  <si>
    <t>-199,000</t>
  </si>
  <si>
    <t>-189,000</t>
  </si>
  <si>
    <t>-142,000</t>
  </si>
  <si>
    <t>-464,000</t>
  </si>
  <si>
    <t>-35,000</t>
  </si>
  <si>
    <t>100,000</t>
  </si>
  <si>
    <t>-423,000</t>
  </si>
  <si>
    <t>-248,000</t>
  </si>
  <si>
    <t>Net Income to Company</t>
  </si>
  <si>
    <t>351,000</t>
  </si>
  <si>
    <t>383,000</t>
  </si>
  <si>
    <t>406,000</t>
  </si>
  <si>
    <t>466,000</t>
  </si>
  <si>
    <t>883,000</t>
  </si>
  <si>
    <t>1,278,000</t>
  </si>
  <si>
    <t>1,507,000</t>
  </si>
  <si>
    <t>-316,000</t>
  </si>
  <si>
    <t>1,242,000</t>
  </si>
  <si>
    <t>2,971,000</t>
  </si>
  <si>
    <t>Minority Interest in Earnings</t>
  </si>
  <si>
    <t>Net Income to Stockholders</t>
  </si>
  <si>
    <t>Preferred Dividends &amp; Other Adj.</t>
  </si>
  <si>
    <t>-51,000</t>
  </si>
  <si>
    <t>-72,000</t>
  </si>
  <si>
    <t>-86,000</t>
  </si>
  <si>
    <t>-125,000</t>
  </si>
  <si>
    <t>-131,000</t>
  </si>
  <si>
    <t>-160,000</t>
  </si>
  <si>
    <t>-144,000</t>
  </si>
  <si>
    <t>-129,000</t>
  </si>
  <si>
    <t>Net Income to Common Excl Extra Items</t>
  </si>
  <si>
    <t>344,000</t>
  </si>
  <si>
    <t>348,000</t>
  </si>
  <si>
    <t>355,000</t>
  </si>
  <si>
    <t>394,000</t>
  </si>
  <si>
    <t>797,000</t>
  </si>
  <si>
    <t>1,153,000</t>
  </si>
  <si>
    <t>1,376,000</t>
  </si>
  <si>
    <t>-476,000</t>
  </si>
  <si>
    <t>1,098,000</t>
  </si>
  <si>
    <t>2,842,000</t>
  </si>
  <si>
    <t>Basic EPS (Cont. Ops)</t>
  </si>
  <si>
    <t>Diluted EPS (Cont. Ops)</t>
  </si>
  <si>
    <t>Weighted Average Basic Shares Out.</t>
  </si>
  <si>
    <t>307,211</t>
  </si>
  <si>
    <t>326,000</t>
  </si>
  <si>
    <t>348,039.215</t>
  </si>
  <si>
    <t>388,000</t>
  </si>
  <si>
    <t>426,000</t>
  </si>
  <si>
    <t>505,000</t>
  </si>
  <si>
    <t>512,000</t>
  </si>
  <si>
    <t>553,000</t>
  </si>
  <si>
    <t>Weighted Average Diluted Shares Out.</t>
  </si>
  <si>
    <t>308,081</t>
  </si>
  <si>
    <t>328,000</t>
  </si>
  <si>
    <t>389,000</t>
  </si>
  <si>
    <t>432,000</t>
  </si>
  <si>
    <t>509,000</t>
  </si>
  <si>
    <t>514,000</t>
  </si>
  <si>
    <t>551,000</t>
  </si>
  <si>
    <t>554,000</t>
  </si>
  <si>
    <t>EBITDA</t>
  </si>
  <si>
    <t>841,000</t>
  </si>
  <si>
    <t>943,000</t>
  </si>
  <si>
    <t>948,000</t>
  </si>
  <si>
    <t>1,111,000</t>
  </si>
  <si>
    <t>1,513,000</t>
  </si>
  <si>
    <t>2,039,000</t>
  </si>
  <si>
    <t>2,205,000</t>
  </si>
  <si>
    <t>2,441,000</t>
  </si>
  <si>
    <t>2,606,000</t>
  </si>
  <si>
    <t>2,851,000</t>
  </si>
  <si>
    <t>EBIT</t>
  </si>
  <si>
    <t>661,000</t>
  </si>
  <si>
    <t>708,000</t>
  </si>
  <si>
    <t>685,000</t>
  </si>
  <si>
    <t>808,000</t>
  </si>
  <si>
    <t>1,119,000</t>
  </si>
  <si>
    <t>1,610,000</t>
  </si>
  <si>
    <t>1,756,000</t>
  </si>
  <si>
    <t>1,812,000</t>
  </si>
  <si>
    <t>1,958,000</t>
  </si>
  <si>
    <t>2,234,000</t>
  </si>
  <si>
    <t>Revenue (Reported)</t>
  </si>
  <si>
    <t>Operating Income (Reported)</t>
  </si>
  <si>
    <t>660,000</t>
  </si>
  <si>
    <t>702,000</t>
  </si>
  <si>
    <t>1,210,000</t>
  </si>
  <si>
    <t>2,021,000</t>
  </si>
  <si>
    <t>1,831,000</t>
  </si>
  <si>
    <t>2,115,000</t>
  </si>
  <si>
    <t>3,705,000</t>
  </si>
  <si>
    <t>Operating Income (Adjusted)</t>
  </si>
  <si>
    <t>Cash Flow Statement</t>
  </si>
  <si>
    <t>Depreciation &amp; Amortization (CF)</t>
  </si>
  <si>
    <t>180,000</t>
  </si>
  <si>
    <t>235,000</t>
  </si>
  <si>
    <t>263,000</t>
  </si>
  <si>
    <t>303,000</t>
  </si>
  <si>
    <t>429,000</t>
  </si>
  <si>
    <t>515,000</t>
  </si>
  <si>
    <t>715,000</t>
  </si>
  <si>
    <t>739,000</t>
  </si>
  <si>
    <t>699,000</t>
  </si>
  <si>
    <t>Amortization of Deferred Charges (CF)</t>
  </si>
  <si>
    <t>Stock-Based Comp</t>
  </si>
  <si>
    <t>34,000</t>
  </si>
  <si>
    <t>46,000</t>
  </si>
  <si>
    <t>73,000</t>
  </si>
  <si>
    <t>63,000</t>
  </si>
  <si>
    <t>66,000</t>
  </si>
  <si>
    <t>Change In Accounts Receivable</t>
  </si>
  <si>
    <t>Change In Inventories</t>
  </si>
  <si>
    <t>Change in Other Net Operating Assets</t>
  </si>
  <si>
    <t>-96,000</t>
  </si>
  <si>
    <t>-33,000</t>
  </si>
  <si>
    <t>-36,000</t>
  </si>
  <si>
    <t>-18,000</t>
  </si>
  <si>
    <t>-83,000</t>
  </si>
  <si>
    <t>-93,000</t>
  </si>
  <si>
    <t>-100,000</t>
  </si>
  <si>
    <t>Other Operating Activities</t>
  </si>
  <si>
    <t>216,000</t>
  </si>
  <si>
    <t>176,000</t>
  </si>
  <si>
    <t>118,000</t>
  </si>
  <si>
    <t>298,000</t>
  </si>
  <si>
    <t>338,000</t>
  </si>
  <si>
    <t>1,918,000</t>
  </si>
  <si>
    <t>669,000</t>
  </si>
  <si>
    <t>-1,044,000</t>
  </si>
  <si>
    <t>Cash from Operations</t>
  </si>
  <si>
    <t>800,000</t>
  </si>
  <si>
    <t>801,000</t>
  </si>
  <si>
    <t>1,077,000</t>
  </si>
  <si>
    <t>2,256,000</t>
  </si>
  <si>
    <t>2,532,000</t>
  </si>
  <si>
    <t>2,252,000</t>
  </si>
  <si>
    <t>2,650,000</t>
  </si>
  <si>
    <t>2,929,000</t>
  </si>
  <si>
    <t>Capital Expenditures</t>
  </si>
  <si>
    <t>-915,000</t>
  </si>
  <si>
    <t>-1,456,000</t>
  </si>
  <si>
    <t>-1,879,000</t>
  </si>
  <si>
    <t>-1,817,000</t>
  </si>
  <si>
    <t>-1,902,000</t>
  </si>
  <si>
    <t>-1,261,000</t>
  </si>
  <si>
    <t>-1,687,000</t>
  </si>
  <si>
    <t>-1,075,000</t>
  </si>
  <si>
    <t>-683,000</t>
  </si>
  <si>
    <t>-626,000</t>
  </si>
  <si>
    <t>Cash Acquisitions</t>
  </si>
  <si>
    <t>-457,000</t>
  </si>
  <si>
    <t>-566,000</t>
  </si>
  <si>
    <t>-1,338,000</t>
  </si>
  <si>
    <t>-2,009,000</t>
  </si>
  <si>
    <t>-41,000</t>
  </si>
  <si>
    <t>Other Investing Activities</t>
  </si>
  <si>
    <t>76,000</t>
  </si>
  <si>
    <t>-19,000</t>
  </si>
  <si>
    <t>97,000</t>
  </si>
  <si>
    <t>-92,000</t>
  </si>
  <si>
    <t>-50,000</t>
  </si>
  <si>
    <t>-214,000</t>
  </si>
  <si>
    <t>-408,000</t>
  </si>
  <si>
    <t>-315,000</t>
  </si>
  <si>
    <t>472,000</t>
  </si>
  <si>
    <t>Cash from Investing</t>
  </si>
  <si>
    <t>-894,000</t>
  </si>
  <si>
    <t>-1,837,000</t>
  </si>
  <si>
    <t>-1,898,000</t>
  </si>
  <si>
    <t>-2,286,000</t>
  </si>
  <si>
    <t>-3,332,000</t>
  </si>
  <si>
    <t>-1,311,000</t>
  </si>
  <si>
    <t>-3,910,000</t>
  </si>
  <si>
    <t>-1,483,000</t>
  </si>
  <si>
    <t>-1,039,000</t>
  </si>
  <si>
    <t>-154,000</t>
  </si>
  <si>
    <t>Dividends Paid (Ex Special Dividends)</t>
  </si>
  <si>
    <t>-221,000</t>
  </si>
  <si>
    <t>-269,000</t>
  </si>
  <si>
    <t>-294,000</t>
  </si>
  <si>
    <t>-351,000</t>
  </si>
  <si>
    <t>-781,000</t>
  </si>
  <si>
    <t>-1,247,000</t>
  </si>
  <si>
    <t>-1,323,000</t>
  </si>
  <si>
    <t>-1,530,000</t>
  </si>
  <si>
    <t>-1,521,000</t>
  </si>
  <si>
    <t>-1,651,000</t>
  </si>
  <si>
    <t>Special Dividend Paid</t>
  </si>
  <si>
    <t>Long-Term Debt Issued</t>
  </si>
  <si>
    <t>370,000</t>
  </si>
  <si>
    <t>1,113,000</t>
  </si>
  <si>
    <t>1,970,000</t>
  </si>
  <si>
    <t>3,742,000</t>
  </si>
  <si>
    <t>2,066,000</t>
  </si>
  <si>
    <t>4,471,000</t>
  </si>
  <si>
    <t>1,567,000</t>
  </si>
  <si>
    <t>1,587,000</t>
  </si>
  <si>
    <t>Long-Term Debt Repaid</t>
  </si>
  <si>
    <t>-649,000</t>
  </si>
  <si>
    <t>-304,000</t>
  </si>
  <si>
    <t>-333,000</t>
  </si>
  <si>
    <t>-1,279,000</t>
  </si>
  <si>
    <t>-1,998,000</t>
  </si>
  <si>
    <t>-1,934,000</t>
  </si>
  <si>
    <t>-934,000</t>
  </si>
  <si>
    <t>-1,310,000</t>
  </si>
  <si>
    <t>-1,085,000</t>
  </si>
  <si>
    <t>Repurchase of Common Stock</t>
  </si>
  <si>
    <t>-17,000</t>
  </si>
  <si>
    <t>Other Financing Activities</t>
  </si>
  <si>
    <t>733,000</t>
  </si>
  <si>
    <t>499,000</t>
  </si>
  <si>
    <t>657,000</t>
  </si>
  <si>
    <t>750,000</t>
  </si>
  <si>
    <t>423,000</t>
  </si>
  <si>
    <t>10,000</t>
  </si>
  <si>
    <t>Cash from Financing</t>
  </si>
  <si>
    <t>233,000</t>
  </si>
  <si>
    <t>1,039,000</t>
  </si>
  <si>
    <t>1,216,000</t>
  </si>
  <si>
    <t>2,105,000</t>
  </si>
  <si>
    <t>-1,126,000</t>
  </si>
  <si>
    <t>1,351,000</t>
  </si>
  <si>
    <t>-809,000</t>
  </si>
  <si>
    <t>-1,665,000</t>
  </si>
  <si>
    <t>-2,720,000</t>
  </si>
  <si>
    <t>Beginning Cash (CF)</t>
  </si>
  <si>
    <t>27,000</t>
  </si>
  <si>
    <t>Foreign Exchange Rate Adjustments</t>
  </si>
  <si>
    <t>-1,000</t>
  </si>
  <si>
    <t>Additions / Reductions</t>
  </si>
  <si>
    <t>-25,000</t>
  </si>
  <si>
    <t>7,000</t>
  </si>
  <si>
    <t>286,000</t>
  </si>
  <si>
    <t>-181,000</t>
  </si>
  <si>
    <t>-27,000</t>
  </si>
  <si>
    <t>-40,000</t>
  </si>
  <si>
    <t>-54,000</t>
  </si>
  <si>
    <t>Ending Cash (CF)</t>
  </si>
  <si>
    <t>107,000</t>
  </si>
  <si>
    <t>Levered Free Cash Flow</t>
  </si>
  <si>
    <t>-230,000</t>
  </si>
  <si>
    <t>-656,000</t>
  </si>
  <si>
    <t>-1,078,000</t>
  </si>
  <si>
    <t>-740,000</t>
  </si>
  <si>
    <t>-389,000</t>
  </si>
  <si>
    <t>995,000</t>
  </si>
  <si>
    <t>845,000</t>
  </si>
  <si>
    <t>1,177,000</t>
  </si>
  <si>
    <t>1,967,000</t>
  </si>
  <si>
    <t>2,303,000</t>
  </si>
  <si>
    <t>Cash Interest Paid</t>
  </si>
  <si>
    <t>Valuation Ratios</t>
  </si>
  <si>
    <t>Price Close (Split Adjusted)</t>
  </si>
  <si>
    <t>Market Cap</t>
  </si>
  <si>
    <t>11,758,205.875</t>
  </si>
  <si>
    <t>14,226,240</t>
  </si>
  <si>
    <t>11,187,392.941</t>
  </si>
  <si>
    <t>16,609,467.338</t>
  </si>
  <si>
    <t>22,891,590.437</t>
  </si>
  <si>
    <t>20,502,171.076</t>
  </si>
  <si>
    <t>24,639,114.084</t>
  </si>
  <si>
    <t>16,553,251.34</t>
  </si>
  <si>
    <t>21,117,446.765</t>
  </si>
  <si>
    <t>25,252,951.8</t>
  </si>
  <si>
    <t>Total Enterprise Value (TEV)</t>
  </si>
  <si>
    <t>14,254,205.875</t>
  </si>
  <si>
    <t>17,150,240</t>
  </si>
  <si>
    <t>15,890,392.941</t>
  </si>
  <si>
    <t>21,903,467.338</t>
  </si>
  <si>
    <t>29,512,590.437</t>
  </si>
  <si>
    <t>30,412,171.076</t>
  </si>
  <si>
    <t>35,267,114.084</t>
  </si>
  <si>
    <t>31,303,251.34</t>
  </si>
  <si>
    <t>35,457,446.765</t>
  </si>
  <si>
    <t>38,805,951.8</t>
  </si>
  <si>
    <t>Enterprise Value (EV)</t>
  </si>
  <si>
    <t>14,089,305.875</t>
  </si>
  <si>
    <t>17,014,240</t>
  </si>
  <si>
    <t>15,742,392.941</t>
  </si>
  <si>
    <t>21,766,467.338</t>
  </si>
  <si>
    <t>29,386,590.437</t>
  </si>
  <si>
    <t>24,202,171.076</t>
  </si>
  <si>
    <t>29,030,114.084</t>
  </si>
  <si>
    <t>25,189,251.34</t>
  </si>
  <si>
    <t>31,078,446.765</t>
  </si>
  <si>
    <t>30,594,238.107</t>
  </si>
  <si>
    <t>EV/EBITDA</t>
  </si>
  <si>
    <t>17.7x</t>
  </si>
  <si>
    <t>17.1x</t>
  </si>
  <si>
    <t>17.9x</t>
  </si>
  <si>
    <t>20.5x</t>
  </si>
  <si>
    <t>22.3x</t>
  </si>
  <si>
    <t>12.1x</t>
  </si>
  <si>
    <t>12.8x</t>
  </si>
  <si>
    <t>10.5x</t>
  </si>
  <si>
    <t>12.7x</t>
  </si>
  <si>
    <t>10.7x</t>
  </si>
  <si>
    <t>EV / EBIT</t>
  </si>
  <si>
    <t>23.0x</t>
  </si>
  <si>
    <t>21.5x</t>
  </si>
  <si>
    <t>25.9x</t>
  </si>
  <si>
    <t>28.5x</t>
  </si>
  <si>
    <t>30.5x</t>
  </si>
  <si>
    <t>15.6x</t>
  </si>
  <si>
    <t>16.4x</t>
  </si>
  <si>
    <t>14.0x</t>
  </si>
  <si>
    <t>17.3x</t>
  </si>
  <si>
    <t>13.7x</t>
  </si>
  <si>
    <t>EV / LTM EBITDA - CAPEX</t>
  </si>
  <si>
    <t>-170.2x</t>
  </si>
  <si>
    <t>-67.2x</t>
  </si>
  <si>
    <t>-15.3x</t>
  </si>
  <si>
    <t>-28.8x</t>
  </si>
  <si>
    <t>-39.9x</t>
  </si>
  <si>
    <t>31.3x</t>
  </si>
  <si>
    <t>44.2x</t>
  </si>
  <si>
    <t>23.9x</t>
  </si>
  <si>
    <t>17.5x</t>
  </si>
  <si>
    <t>13.8x</t>
  </si>
  <si>
    <t>EV / Free Cash Flow</t>
  </si>
  <si>
    <t>-102.8x</t>
  </si>
  <si>
    <t>-43.7x</t>
  </si>
  <si>
    <t>-15.2x</t>
  </si>
  <si>
    <t>-30.2x</t>
  </si>
  <si>
    <t>-33.4x</t>
  </si>
  <si>
    <t>67.1x</t>
  </si>
  <si>
    <t>61.3x</t>
  </si>
  <si>
    <t>70.9x</t>
  </si>
  <si>
    <t>22.0x</t>
  </si>
  <si>
    <t>20.4x</t>
  </si>
  <si>
    <t>EV / Invested Capital</t>
  </si>
  <si>
    <t>2.0x</t>
  </si>
  <si>
    <t>1.5x</t>
  </si>
  <si>
    <t>1.8x</t>
  </si>
  <si>
    <t>2.2x</t>
  </si>
  <si>
    <t>1.4x</t>
  </si>
  <si>
    <t>1.1x</t>
  </si>
  <si>
    <t>1.3x</t>
  </si>
  <si>
    <t>EV / Revenue</t>
  </si>
  <si>
    <t>2.8x</t>
  </si>
  <si>
    <t>3.4x</t>
  </si>
  <si>
    <t>5.1x</t>
  </si>
  <si>
    <t>6.0x</t>
  </si>
  <si>
    <t>3.3x</t>
  </si>
  <si>
    <t>4.0x</t>
  </si>
  <si>
    <t>4.2x</t>
  </si>
  <si>
    <t>2.6x</t>
  </si>
  <si>
    <t>P/E Ratio</t>
  </si>
  <si>
    <t>34.8x</t>
  </si>
  <si>
    <t>38.9x</t>
  </si>
  <si>
    <t>36.0x</t>
  </si>
  <si>
    <t>41.6x</t>
  </si>
  <si>
    <t>46.7x</t>
  </si>
  <si>
    <t>16.6x</t>
  </si>
  <si>
    <t>15.5x</t>
  </si>
  <si>
    <t>18.3x</t>
  </si>
  <si>
    <t>-103.0x</t>
  </si>
  <si>
    <t>8.6x</t>
  </si>
  <si>
    <t>Price/Book</t>
  </si>
  <si>
    <t>2.5x</t>
  </si>
  <si>
    <t>1.2x</t>
  </si>
  <si>
    <t>Price / Operating Cash Flow</t>
  </si>
  <si>
    <t>19.1x</t>
  </si>
  <si>
    <t>15.7x</t>
  </si>
  <si>
    <t>15.4x</t>
  </si>
  <si>
    <t>9.7x</t>
  </si>
  <si>
    <t>9.9x</t>
  </si>
  <si>
    <t>7.5x</t>
  </si>
  <si>
    <t>7.8x</t>
  </si>
  <si>
    <t>8.4x</t>
  </si>
  <si>
    <t>Price / LTM Sales</t>
  </si>
  <si>
    <t>2.4x</t>
  </si>
  <si>
    <t>2.3x</t>
  </si>
  <si>
    <t>3.9x</t>
  </si>
  <si>
    <t>4.6x</t>
  </si>
  <si>
    <t>2.7x</t>
  </si>
  <si>
    <t>2.1x</t>
  </si>
  <si>
    <t>Altman Z-Score</t>
  </si>
  <si>
    <t>Piotroski Score</t>
  </si>
  <si>
    <t>Dividend Per Share</t>
  </si>
  <si>
    <t>Dividend Yield</t>
  </si>
  <si>
    <t>4.3%</t>
  </si>
  <si>
    <t>6.5%</t>
  </si>
  <si>
    <t>9.2%</t>
  </si>
  <si>
    <t>6.6%</t>
  </si>
  <si>
    <t>7.3%</t>
  </si>
  <si>
    <t>6.2%</t>
  </si>
  <si>
    <t>9.6%</t>
  </si>
  <si>
    <t>7.0%</t>
  </si>
  <si>
    <t>5.8%</t>
  </si>
  <si>
    <t>Liquidity Ratios</t>
  </si>
  <si>
    <t>Profitability Ratios</t>
  </si>
  <si>
    <t>Solvency Ratios</t>
  </si>
  <si>
    <t>Efficiency Ratios</t>
  </si>
  <si>
    <t>Other Ratios</t>
  </si>
  <si>
    <t>Current ratio</t>
  </si>
  <si>
    <t>Quick Ratio</t>
  </si>
  <si>
    <t>Cash ratio</t>
  </si>
  <si>
    <t>Operating cash flow ratio</t>
  </si>
  <si>
    <t>Working capital ratio</t>
  </si>
  <si>
    <t>Return On Equity (ROE)</t>
  </si>
  <si>
    <t>Net profit margin</t>
  </si>
  <si>
    <t>Sales turnover ratio</t>
  </si>
  <si>
    <t>Return On Assets (ROA)</t>
  </si>
  <si>
    <t>EPS</t>
  </si>
  <si>
    <t>Debt-to-assets ratio</t>
  </si>
  <si>
    <t>Equity Ratio</t>
  </si>
  <si>
    <t>Debt to equity ratio</t>
  </si>
  <si>
    <t>Interest coverage ratio</t>
  </si>
  <si>
    <t>The Long-Term Debt Coverage Ratio</t>
  </si>
  <si>
    <t>Total debt to EBITDA ratio</t>
  </si>
  <si>
    <t>Cash flow to debt ratio</t>
  </si>
  <si>
    <t>Inventory turnover ratio</t>
  </si>
  <si>
    <t>Receivables turnover ratio</t>
  </si>
  <si>
    <t>Asset Turnover Ratio</t>
  </si>
  <si>
    <t>Working capital turnover ratio</t>
  </si>
  <si>
    <t>Years</t>
  </si>
  <si>
    <t>Current assets / Current liabilities</t>
  </si>
  <si>
    <t>Current assets – Inventories / Current liabilities</t>
  </si>
  <si>
    <t>Cash and Cash equivalents / Current Liabilities</t>
  </si>
  <si>
    <t>Operating cash flow / Current liabilities</t>
  </si>
  <si>
    <t>Net income / Shareholder’s equity</t>
  </si>
  <si>
    <t>Net income / Sales</t>
  </si>
  <si>
    <t>Net Sales / Average Total Assets</t>
  </si>
  <si>
    <t>Net Income / Total Assets</t>
  </si>
  <si>
    <t>(Net income - Preferred dividends) / Average common shares outstanding</t>
  </si>
  <si>
    <t>Total liabilities / Total assets</t>
  </si>
  <si>
    <t>Total Equity / Total Assets</t>
  </si>
  <si>
    <t>Total liabilities / Shareholder’s equity</t>
  </si>
  <si>
    <t>Operating income / Interest expenses</t>
  </si>
  <si>
    <t>Operating Cash Flow / Long-Term Debt Payments</t>
  </si>
  <si>
    <t>Total Debt / EBITDA</t>
  </si>
  <si>
    <t>Operating Cash Flow / Total Debt</t>
  </si>
  <si>
    <t>Cost of goods / Average inventory</t>
  </si>
  <si>
    <t>Net credit sales / Average accounts receivable</t>
  </si>
  <si>
    <t>Net Sales / Total Assets</t>
  </si>
  <si>
    <t>Net Sales / Average Working Capital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</si>
</sst>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3" x14ac:knownFonts="1">
    <font>
      <sz val="10"/>
      <color rgb="FF000000"/>
      <name val="Arial"/>
    </font>
    <font>
      <b/>
      <sz val="20"/>
      <color rgb="FF1551C3"/>
      <name val="Arial"/>
      <family val="2"/>
    </font>
    <font>
      <b/>
      <sz val="10"/>
      <color rgb="FF434343"/>
      <name val="Arial"/>
      <family val="2"/>
    </font>
    <font>
      <b/>
      <sz val="11"/>
      <color rgb="FF1551C3"/>
      <name val="Arial"/>
      <family val="2"/>
    </font>
    <font>
      <sz val="11"/>
      <name val="Arial"/>
      <family val="2"/>
    </font>
    <font>
      <sz val="10"/>
      <color rgb="FF434343"/>
      <name val="Arial"/>
      <family val="2"/>
    </font>
    <font>
      <sz val="12"/>
      <color rgb="FF000000"/>
      <name val="Arial"/>
      <family val="2"/>
    </font>
    <font>
      <b/>
      <sz val="14"/>
      <color rgb="FF000000"/>
      <name val="Arial"/>
      <family val="2"/>
    </font>
    <font>
      <b/>
      <sz val="12"/>
      <color rgb="FF000000"/>
      <name val="Arial"/>
      <family val="2"/>
    </font>
    <font>
      <b/>
      <sz val="14"/>
      <name val="Arial"/>
      <family val="2"/>
    </font>
    <font>
      <b/>
      <sz val="14"/>
      <color theme="1"/>
      <name val="Calibri"/>
      <family val="2"/>
      <scheme val="minor"/>
    </font>
    <font>
      <b/>
      <sz val="12"/>
      <color rgb="FF434343"/>
      <name val="Arial"/>
      <family val="2"/>
    </font>
    <font>
      <b/>
      <sz val="11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8F8F8"/>
        <bgColor rgb="FFF8F8F8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5F5F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0" borderId="0" xfId="0" applyFont="1"/>
    <xf numFmtId="0" fontId="4" fillId="2" borderId="0" xfId="0" applyFont="1" applyFill="1"/>
    <xf numFmtId="0" fontId="5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/>
    <xf numFmtId="0" fontId="3" fillId="2" borderId="0" xfId="0" applyFont="1" applyFill="1"/>
    <xf numFmtId="0" fontId="4" fillId="2" borderId="0" xfId="0" applyFont="1" applyFill="1"/>
    <xf numFmtId="0" fontId="6" fillId="0" borderId="0" xfId="0" applyFont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6" fillId="4" borderId="0" xfId="0" applyFont="1" applyFill="1"/>
    <xf numFmtId="0" fontId="6" fillId="0" borderId="0" xfId="0" applyFont="1"/>
    <xf numFmtId="0" fontId="10" fillId="4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11" fillId="4" borderId="2" xfId="0" applyFont="1" applyFill="1" applyBorder="1" applyAlignment="1">
      <alignment horizontal="center" vertical="center" wrapText="1"/>
    </xf>
    <xf numFmtId="0" fontId="11" fillId="5" borderId="2" xfId="0" applyFont="1" applyFill="1" applyBorder="1" applyAlignment="1">
      <alignment horizontal="center" vertical="center" wrapText="1"/>
    </xf>
    <xf numFmtId="0" fontId="6" fillId="4" borderId="0" xfId="0" applyFont="1" applyFill="1" applyAlignment="1">
      <alignment wrapText="1"/>
    </xf>
    <xf numFmtId="0" fontId="7" fillId="6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/>
    <xf numFmtId="0" fontId="6" fillId="5" borderId="1" xfId="0" applyFont="1" applyFill="1" applyBorder="1"/>
    <xf numFmtId="0" fontId="6" fillId="4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4" fontId="8" fillId="4" borderId="1" xfId="0" applyNumberFormat="1" applyFont="1" applyFill="1" applyBorder="1" applyAlignment="1">
      <alignment horizontal="center" vertical="center"/>
    </xf>
    <xf numFmtId="164" fontId="8" fillId="4" borderId="1" xfId="0" applyNumberFormat="1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4" fontId="8" fillId="7" borderId="1" xfId="0" applyNumberFormat="1" applyFont="1" applyFill="1" applyBorder="1" applyAlignment="1">
      <alignment horizontal="center" vertical="center"/>
    </xf>
    <xf numFmtId="164" fontId="8" fillId="7" borderId="1" xfId="0" applyNumberFormat="1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6" fillId="7" borderId="0" xfId="0" applyFont="1" applyFill="1"/>
    <xf numFmtId="0" fontId="11" fillId="4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590550</xdr:colOff>
      <xdr:row>55</xdr:row>
      <xdr:rowOff>66675</xdr:rowOff>
    </xdr:to>
    <xdr:sp macro="" textlink="">
      <xdr:nvSpPr>
        <xdr:cNvPr id="1025" name="Text Box 1" hidden="1">
          <a:extLst>
            <a:ext uri="{FF2B5EF4-FFF2-40B4-BE49-F238E27FC236}">
              <a16:creationId xmlns:a16="http://schemas.microsoft.com/office/drawing/2014/main" id="{BF9A54F9-DE43-14DF-1E14-8B793EEB237E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M56"/>
  <sheetViews>
    <sheetView showGridLines="0" workbookViewId="0"/>
  </sheetViews>
  <sheetFormatPr defaultColWidth="15" defaultRowHeight="15" customHeight="1" x14ac:dyDescent="0.2"/>
  <cols>
    <col min="1" max="2" width="2" customWidth="1"/>
    <col min="3" max="3" width="25" customWidth="1"/>
  </cols>
  <sheetData>
    <row r="1" spans="3:13" ht="13.5" customHeight="1" x14ac:dyDescent="0.2"/>
    <row r="2" spans="3:13" ht="33" customHeight="1" x14ac:dyDescent="0.4">
      <c r="C2" s="4" t="s">
        <v>0</v>
      </c>
      <c r="D2" s="5"/>
      <c r="E2" s="5"/>
    </row>
    <row r="3" spans="3:13" ht="12.75" x14ac:dyDescent="0.2">
      <c r="C3" s="1" t="s">
        <v>1</v>
      </c>
    </row>
    <row r="4" spans="3:13" ht="12.75" x14ac:dyDescent="0.2"/>
    <row r="5" spans="3:13" ht="12.75" x14ac:dyDescent="0.2"/>
    <row r="6" spans="3:13" x14ac:dyDescent="0.25">
      <c r="C6" s="6" t="s">
        <v>2</v>
      </c>
      <c r="D6" s="7"/>
      <c r="E6" s="2"/>
      <c r="F6" s="2"/>
      <c r="G6" s="2"/>
      <c r="H6" s="2"/>
      <c r="I6" s="2"/>
      <c r="J6" s="2"/>
      <c r="K6" s="2"/>
      <c r="L6" s="2"/>
    </row>
    <row r="7" spans="3:13" ht="12.75" x14ac:dyDescent="0.2"/>
    <row r="8" spans="3:13" ht="33" customHeight="1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9" spans="3:13" ht="12.75" x14ac:dyDescent="0.2"/>
    <row r="10" spans="3:13" ht="12.75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1" spans="3:13" ht="12.75" x14ac:dyDescent="0.2"/>
    <row r="12" spans="3:13" ht="12.75" x14ac:dyDescent="0.2">
      <c r="C12" s="3" t="s">
        <v>25</v>
      </c>
      <c r="D12" s="3" t="s">
        <v>26</v>
      </c>
      <c r="E12" s="3" t="s">
        <v>27</v>
      </c>
      <c r="F12" s="3" t="s">
        <v>28</v>
      </c>
      <c r="G12" s="3" t="s">
        <v>29</v>
      </c>
      <c r="H12" s="3" t="s">
        <v>30</v>
      </c>
      <c r="I12" s="3" t="s">
        <v>31</v>
      </c>
      <c r="J12" s="3" t="s">
        <v>32</v>
      </c>
      <c r="K12" s="3" t="s">
        <v>33</v>
      </c>
      <c r="L12" s="3" t="s">
        <v>34</v>
      </c>
      <c r="M12" s="3" t="s">
        <v>35</v>
      </c>
    </row>
    <row r="13" spans="3:13" ht="12.75" x14ac:dyDescent="0.2">
      <c r="C13" s="3" t="s">
        <v>36</v>
      </c>
      <c r="D13" s="3" t="s">
        <v>37</v>
      </c>
      <c r="E13" s="3" t="s">
        <v>37</v>
      </c>
      <c r="F13" s="3" t="s">
        <v>37</v>
      </c>
      <c r="G13" s="3" t="s">
        <v>37</v>
      </c>
      <c r="H13" s="3" t="s">
        <v>37</v>
      </c>
      <c r="I13" s="3" t="s">
        <v>37</v>
      </c>
      <c r="J13" s="3" t="s">
        <v>37</v>
      </c>
      <c r="K13" s="3" t="s">
        <v>37</v>
      </c>
      <c r="L13" s="3" t="s">
        <v>37</v>
      </c>
      <c r="M13" s="3" t="s">
        <v>37</v>
      </c>
    </row>
    <row r="14" spans="3:13" ht="12.75" x14ac:dyDescent="0.2">
      <c r="C14" s="3" t="s">
        <v>38</v>
      </c>
      <c r="D14" s="3" t="s">
        <v>39</v>
      </c>
      <c r="E14" s="3" t="s">
        <v>40</v>
      </c>
      <c r="F14" s="3" t="s">
        <v>41</v>
      </c>
      <c r="G14" s="3" t="s">
        <v>42</v>
      </c>
      <c r="H14" s="3" t="s">
        <v>43</v>
      </c>
      <c r="I14" s="3" t="s">
        <v>44</v>
      </c>
      <c r="J14" s="3" t="s">
        <v>45</v>
      </c>
      <c r="K14" s="3" t="s">
        <v>46</v>
      </c>
      <c r="L14" s="3" t="s">
        <v>47</v>
      </c>
      <c r="M14" s="3" t="s">
        <v>48</v>
      </c>
    </row>
    <row r="15" spans="3:13" ht="12.75" x14ac:dyDescent="0.2">
      <c r="C15" s="3" t="s">
        <v>49</v>
      </c>
      <c r="D15" s="3" t="s">
        <v>50</v>
      </c>
      <c r="E15" s="3" t="s">
        <v>51</v>
      </c>
      <c r="F15" s="3" t="s">
        <v>52</v>
      </c>
      <c r="G15" s="3" t="s">
        <v>53</v>
      </c>
      <c r="H15" s="3" t="s">
        <v>54</v>
      </c>
      <c r="I15" s="3" t="s">
        <v>55</v>
      </c>
      <c r="J15" s="3" t="s">
        <v>56</v>
      </c>
      <c r="K15" s="3" t="s">
        <v>57</v>
      </c>
      <c r="L15" s="3" t="s">
        <v>58</v>
      </c>
      <c r="M15" s="3" t="s">
        <v>59</v>
      </c>
    </row>
    <row r="16" spans="3:13" ht="12.75" x14ac:dyDescent="0.2">
      <c r="C16" s="3" t="s">
        <v>60</v>
      </c>
      <c r="D16" s="3" t="s">
        <v>61</v>
      </c>
      <c r="E16" s="3" t="s">
        <v>62</v>
      </c>
      <c r="F16" s="3" t="s">
        <v>63</v>
      </c>
      <c r="G16" s="3" t="s">
        <v>64</v>
      </c>
      <c r="H16" s="3" t="s">
        <v>65</v>
      </c>
      <c r="I16" s="3" t="s">
        <v>64</v>
      </c>
      <c r="J16" s="3" t="s">
        <v>66</v>
      </c>
      <c r="K16" s="3" t="s">
        <v>67</v>
      </c>
      <c r="L16" s="3" t="s">
        <v>68</v>
      </c>
      <c r="M16" s="3" t="s">
        <v>68</v>
      </c>
    </row>
    <row r="17" spans="3:13" ht="12.75" x14ac:dyDescent="0.2">
      <c r="C17" s="3" t="s">
        <v>69</v>
      </c>
      <c r="D17" s="3" t="s">
        <v>70</v>
      </c>
      <c r="E17" s="3" t="s">
        <v>30</v>
      </c>
      <c r="F17" s="3" t="s">
        <v>71</v>
      </c>
      <c r="G17" s="3" t="s">
        <v>72</v>
      </c>
      <c r="H17" s="3" t="s">
        <v>73</v>
      </c>
      <c r="I17" s="3" t="s">
        <v>74</v>
      </c>
      <c r="J17" s="3" t="s">
        <v>75</v>
      </c>
      <c r="K17" s="3" t="s">
        <v>76</v>
      </c>
      <c r="L17" s="3" t="s">
        <v>26</v>
      </c>
      <c r="M17" s="3" t="s">
        <v>77</v>
      </c>
    </row>
    <row r="18" spans="3:13" ht="12.75" x14ac:dyDescent="0.2">
      <c r="C18" s="3" t="s">
        <v>78</v>
      </c>
      <c r="D18" s="3" t="s">
        <v>79</v>
      </c>
      <c r="E18" s="3" t="s">
        <v>80</v>
      </c>
      <c r="F18" s="3" t="s">
        <v>81</v>
      </c>
      <c r="G18" s="3" t="s">
        <v>82</v>
      </c>
      <c r="H18" s="3" t="s">
        <v>83</v>
      </c>
      <c r="I18" s="3" t="s">
        <v>84</v>
      </c>
      <c r="J18" s="3" t="s">
        <v>85</v>
      </c>
      <c r="K18" s="3" t="s">
        <v>85</v>
      </c>
      <c r="L18" s="3" t="s">
        <v>86</v>
      </c>
      <c r="M18" s="3" t="s">
        <v>87</v>
      </c>
    </row>
    <row r="19" spans="3:13" ht="12.75" x14ac:dyDescent="0.2"/>
    <row r="20" spans="3:13" ht="12.75" x14ac:dyDescent="0.2">
      <c r="C20" s="3" t="s">
        <v>88</v>
      </c>
      <c r="D20" s="3" t="s">
        <v>89</v>
      </c>
      <c r="E20" s="3" t="s">
        <v>90</v>
      </c>
      <c r="F20" s="3" t="s">
        <v>91</v>
      </c>
      <c r="G20" s="3" t="s">
        <v>92</v>
      </c>
      <c r="H20" s="3" t="s">
        <v>93</v>
      </c>
      <c r="I20" s="3" t="s">
        <v>94</v>
      </c>
      <c r="J20" s="3" t="s">
        <v>95</v>
      </c>
      <c r="K20" s="3" t="s">
        <v>96</v>
      </c>
      <c r="L20" s="3" t="s">
        <v>97</v>
      </c>
      <c r="M20" s="3" t="s">
        <v>98</v>
      </c>
    </row>
    <row r="21" spans="3:13" ht="12.75" x14ac:dyDescent="0.2">
      <c r="C21" s="3" t="s">
        <v>99</v>
      </c>
      <c r="D21" s="3" t="s">
        <v>37</v>
      </c>
      <c r="E21" s="3" t="s">
        <v>37</v>
      </c>
      <c r="F21" s="3" t="s">
        <v>37</v>
      </c>
      <c r="G21" s="3" t="s">
        <v>37</v>
      </c>
      <c r="H21" s="3" t="s">
        <v>37</v>
      </c>
      <c r="I21" s="3" t="s">
        <v>37</v>
      </c>
      <c r="J21" s="3" t="s">
        <v>37</v>
      </c>
      <c r="K21" s="3" t="s">
        <v>37</v>
      </c>
      <c r="L21" s="3" t="s">
        <v>37</v>
      </c>
      <c r="M21" s="3" t="s">
        <v>37</v>
      </c>
    </row>
    <row r="22" spans="3:13" ht="12.75" x14ac:dyDescent="0.2">
      <c r="C22" s="3" t="s">
        <v>100</v>
      </c>
      <c r="D22" s="3" t="s">
        <v>37</v>
      </c>
      <c r="E22" s="3" t="s">
        <v>37</v>
      </c>
      <c r="F22" s="3" t="s">
        <v>37</v>
      </c>
      <c r="G22" s="3" t="s">
        <v>37</v>
      </c>
      <c r="H22" s="3" t="s">
        <v>37</v>
      </c>
      <c r="I22" s="3" t="s">
        <v>37</v>
      </c>
      <c r="J22" s="3" t="s">
        <v>37</v>
      </c>
      <c r="K22" s="3" t="s">
        <v>37</v>
      </c>
      <c r="L22" s="3" t="s">
        <v>37</v>
      </c>
      <c r="M22" s="3" t="s">
        <v>37</v>
      </c>
    </row>
    <row r="23" spans="3:13" ht="12.75" x14ac:dyDescent="0.2">
      <c r="C23" s="3" t="s">
        <v>101</v>
      </c>
      <c r="D23" s="3" t="s">
        <v>102</v>
      </c>
      <c r="E23" s="3" t="s">
        <v>103</v>
      </c>
      <c r="F23" s="3" t="s">
        <v>104</v>
      </c>
      <c r="G23" s="3" t="s">
        <v>75</v>
      </c>
      <c r="H23" s="3" t="s">
        <v>105</v>
      </c>
      <c r="I23" s="3" t="s">
        <v>106</v>
      </c>
      <c r="J23" s="3" t="s">
        <v>107</v>
      </c>
      <c r="K23" s="3" t="s">
        <v>108</v>
      </c>
      <c r="L23" s="3" t="s">
        <v>109</v>
      </c>
      <c r="M23" s="3" t="s">
        <v>110</v>
      </c>
    </row>
    <row r="24" spans="3:13" ht="12.75" x14ac:dyDescent="0.2">
      <c r="C24" s="3" t="s">
        <v>111</v>
      </c>
      <c r="D24" s="3" t="s">
        <v>112</v>
      </c>
      <c r="E24" s="3" t="s">
        <v>113</v>
      </c>
      <c r="F24" s="3" t="s">
        <v>114</v>
      </c>
      <c r="G24" s="3" t="s">
        <v>114</v>
      </c>
      <c r="H24" s="3" t="s">
        <v>115</v>
      </c>
      <c r="I24" s="3" t="s">
        <v>116</v>
      </c>
      <c r="J24" s="3" t="s">
        <v>117</v>
      </c>
      <c r="K24" s="3" t="s">
        <v>118</v>
      </c>
      <c r="L24" s="3" t="s">
        <v>119</v>
      </c>
      <c r="M24" s="3" t="s">
        <v>120</v>
      </c>
    </row>
    <row r="25" spans="3:13" ht="12.75" x14ac:dyDescent="0.2">
      <c r="C25" s="3" t="s">
        <v>121</v>
      </c>
      <c r="D25" s="3" t="s">
        <v>122</v>
      </c>
      <c r="E25" s="3" t="s">
        <v>123</v>
      </c>
      <c r="F25" s="3" t="s">
        <v>124</v>
      </c>
      <c r="G25" s="3" t="s">
        <v>125</v>
      </c>
      <c r="H25" s="3" t="s">
        <v>126</v>
      </c>
      <c r="I25" s="3" t="s">
        <v>127</v>
      </c>
      <c r="J25" s="3" t="s">
        <v>128</v>
      </c>
      <c r="K25" s="3" t="s">
        <v>129</v>
      </c>
      <c r="L25" s="3" t="s">
        <v>130</v>
      </c>
      <c r="M25" s="3" t="s">
        <v>131</v>
      </c>
    </row>
    <row r="26" spans="3:13" ht="12.75" x14ac:dyDescent="0.2">
      <c r="C26" s="3" t="s">
        <v>132</v>
      </c>
      <c r="D26" s="3" t="s">
        <v>61</v>
      </c>
      <c r="E26" s="3" t="s">
        <v>66</v>
      </c>
      <c r="F26" s="3" t="s">
        <v>133</v>
      </c>
      <c r="G26" s="3" t="s">
        <v>134</v>
      </c>
      <c r="H26" s="3" t="s">
        <v>135</v>
      </c>
      <c r="I26" s="3" t="s">
        <v>136</v>
      </c>
      <c r="J26" s="3" t="s">
        <v>137</v>
      </c>
      <c r="K26" s="3" t="s">
        <v>138</v>
      </c>
      <c r="L26" s="3" t="s">
        <v>139</v>
      </c>
      <c r="M26" s="3" t="s">
        <v>140</v>
      </c>
    </row>
    <row r="27" spans="3:13" ht="12.75" x14ac:dyDescent="0.2">
      <c r="C27" s="3" t="s">
        <v>141</v>
      </c>
      <c r="D27" s="3" t="s">
        <v>142</v>
      </c>
      <c r="E27" s="3" t="s">
        <v>143</v>
      </c>
      <c r="F27" s="3" t="s">
        <v>144</v>
      </c>
      <c r="G27" s="3" t="s">
        <v>145</v>
      </c>
      <c r="H27" s="3" t="s">
        <v>146</v>
      </c>
      <c r="I27" s="3" t="s">
        <v>147</v>
      </c>
      <c r="J27" s="3" t="s">
        <v>148</v>
      </c>
      <c r="K27" s="3" t="s">
        <v>149</v>
      </c>
      <c r="L27" s="3" t="s">
        <v>150</v>
      </c>
      <c r="M27" s="3" t="s">
        <v>151</v>
      </c>
    </row>
    <row r="28" spans="3:13" ht="12.75" x14ac:dyDescent="0.2"/>
    <row r="29" spans="3:13" ht="12.75" x14ac:dyDescent="0.2">
      <c r="C29" s="3" t="s">
        <v>152</v>
      </c>
      <c r="D29" s="3" t="s">
        <v>153</v>
      </c>
      <c r="E29" s="3" t="s">
        <v>154</v>
      </c>
      <c r="F29" s="3" t="s">
        <v>155</v>
      </c>
      <c r="G29" s="3" t="s">
        <v>156</v>
      </c>
      <c r="H29" s="3" t="s">
        <v>157</v>
      </c>
      <c r="I29" s="3" t="s">
        <v>158</v>
      </c>
      <c r="J29" s="3" t="s">
        <v>159</v>
      </c>
      <c r="K29" s="3" t="s">
        <v>160</v>
      </c>
      <c r="L29" s="3" t="s">
        <v>161</v>
      </c>
      <c r="M29" s="3" t="s">
        <v>162</v>
      </c>
    </row>
    <row r="30" spans="3:13" ht="12.75" x14ac:dyDescent="0.2">
      <c r="C30" s="3" t="s">
        <v>163</v>
      </c>
      <c r="D30" s="3" t="s">
        <v>37</v>
      </c>
      <c r="E30" s="3" t="s">
        <v>37</v>
      </c>
      <c r="F30" s="3" t="s">
        <v>37</v>
      </c>
      <c r="G30" s="3" t="s">
        <v>37</v>
      </c>
      <c r="H30" s="3" t="s">
        <v>37</v>
      </c>
      <c r="I30" s="3" t="s">
        <v>37</v>
      </c>
      <c r="J30" s="3" t="s">
        <v>37</v>
      </c>
      <c r="K30" s="3" t="s">
        <v>37</v>
      </c>
      <c r="L30" s="3" t="s">
        <v>37</v>
      </c>
      <c r="M30" s="3" t="s">
        <v>37</v>
      </c>
    </row>
    <row r="31" spans="3:13" ht="12.75" x14ac:dyDescent="0.2">
      <c r="C31" s="3" t="s">
        <v>164</v>
      </c>
      <c r="D31" s="3" t="s">
        <v>37</v>
      </c>
      <c r="E31" s="3" t="s">
        <v>37</v>
      </c>
      <c r="F31" s="3" t="s">
        <v>37</v>
      </c>
      <c r="G31" s="3" t="s">
        <v>37</v>
      </c>
      <c r="H31" s="3" t="s">
        <v>165</v>
      </c>
      <c r="I31" s="3" t="s">
        <v>37</v>
      </c>
      <c r="J31" s="3" t="s">
        <v>37</v>
      </c>
      <c r="K31" s="3" t="s">
        <v>37</v>
      </c>
      <c r="L31" s="3" t="s">
        <v>37</v>
      </c>
      <c r="M31" s="3" t="s">
        <v>37</v>
      </c>
    </row>
    <row r="32" spans="3:13" ht="12.75" x14ac:dyDescent="0.2">
      <c r="C32" s="3" t="s">
        <v>166</v>
      </c>
      <c r="D32" s="3" t="s">
        <v>167</v>
      </c>
      <c r="E32" s="3" t="s">
        <v>168</v>
      </c>
      <c r="F32" s="3" t="s">
        <v>169</v>
      </c>
      <c r="G32" s="3" t="s">
        <v>170</v>
      </c>
      <c r="H32" s="3" t="s">
        <v>171</v>
      </c>
      <c r="I32" s="3" t="s">
        <v>172</v>
      </c>
      <c r="J32" s="3" t="s">
        <v>173</v>
      </c>
      <c r="K32" s="3" t="s">
        <v>174</v>
      </c>
      <c r="L32" s="3" t="s">
        <v>175</v>
      </c>
      <c r="M32" s="3" t="s">
        <v>176</v>
      </c>
    </row>
    <row r="33" spans="3:13" ht="12.75" x14ac:dyDescent="0.2">
      <c r="C33" s="3" t="s">
        <v>177</v>
      </c>
      <c r="D33" s="3" t="s">
        <v>37</v>
      </c>
      <c r="E33" s="3" t="s">
        <v>37</v>
      </c>
      <c r="F33" s="3" t="s">
        <v>37</v>
      </c>
      <c r="G33" s="3" t="s">
        <v>37</v>
      </c>
      <c r="H33" s="3" t="s">
        <v>37</v>
      </c>
      <c r="I33" s="3" t="s">
        <v>37</v>
      </c>
      <c r="J33" s="3" t="s">
        <v>178</v>
      </c>
      <c r="K33" s="3" t="s">
        <v>179</v>
      </c>
      <c r="L33" s="3" t="s">
        <v>180</v>
      </c>
      <c r="M33" s="3" t="s">
        <v>181</v>
      </c>
    </row>
    <row r="34" spans="3:13" ht="12.75" x14ac:dyDescent="0.2">
      <c r="C34" s="3" t="s">
        <v>182</v>
      </c>
      <c r="D34" s="3" t="s">
        <v>183</v>
      </c>
      <c r="E34" s="3" t="s">
        <v>184</v>
      </c>
      <c r="F34" s="3" t="s">
        <v>185</v>
      </c>
      <c r="G34" s="3" t="s">
        <v>186</v>
      </c>
      <c r="H34" s="3" t="s">
        <v>187</v>
      </c>
      <c r="I34" s="3" t="s">
        <v>188</v>
      </c>
      <c r="J34" s="3" t="s">
        <v>189</v>
      </c>
      <c r="K34" s="3" t="s">
        <v>190</v>
      </c>
      <c r="L34" s="3" t="s">
        <v>191</v>
      </c>
      <c r="M34" s="3" t="s">
        <v>192</v>
      </c>
    </row>
    <row r="35" spans="3:13" ht="12.75" x14ac:dyDescent="0.2">
      <c r="C35" s="3" t="s">
        <v>193</v>
      </c>
      <c r="D35" s="3" t="s">
        <v>194</v>
      </c>
      <c r="E35" s="3" t="s">
        <v>195</v>
      </c>
      <c r="F35" s="3" t="s">
        <v>196</v>
      </c>
      <c r="G35" s="3" t="s">
        <v>197</v>
      </c>
      <c r="H35" s="3" t="s">
        <v>198</v>
      </c>
      <c r="I35" s="3" t="s">
        <v>199</v>
      </c>
      <c r="J35" s="3" t="s">
        <v>200</v>
      </c>
      <c r="K35" s="3" t="s">
        <v>201</v>
      </c>
      <c r="L35" s="3" t="s">
        <v>202</v>
      </c>
      <c r="M35" s="3" t="s">
        <v>203</v>
      </c>
    </row>
    <row r="36" spans="3:13" ht="12.75" x14ac:dyDescent="0.2"/>
    <row r="37" spans="3:13" ht="12.75" x14ac:dyDescent="0.2">
      <c r="C37" s="3" t="s">
        <v>204</v>
      </c>
      <c r="D37" s="3" t="s">
        <v>205</v>
      </c>
      <c r="E37" s="3" t="s">
        <v>206</v>
      </c>
      <c r="F37" s="3" t="s">
        <v>207</v>
      </c>
      <c r="G37" s="3" t="s">
        <v>208</v>
      </c>
      <c r="H37" s="3" t="s">
        <v>209</v>
      </c>
      <c r="I37" s="3" t="s">
        <v>210</v>
      </c>
      <c r="J37" s="3" t="s">
        <v>211</v>
      </c>
      <c r="K37" s="3" t="s">
        <v>212</v>
      </c>
      <c r="L37" s="3" t="s">
        <v>213</v>
      </c>
      <c r="M37" s="3" t="s">
        <v>214</v>
      </c>
    </row>
    <row r="38" spans="3:13" ht="12.75" x14ac:dyDescent="0.2">
      <c r="C38" s="3" t="s">
        <v>215</v>
      </c>
      <c r="D38" s="3" t="s">
        <v>37</v>
      </c>
      <c r="E38" s="3" t="s">
        <v>37</v>
      </c>
      <c r="F38" s="3" t="s">
        <v>37</v>
      </c>
      <c r="G38" s="3" t="s">
        <v>37</v>
      </c>
      <c r="H38" s="3" t="s">
        <v>170</v>
      </c>
      <c r="I38" s="3" t="s">
        <v>216</v>
      </c>
      <c r="J38" s="3" t="s">
        <v>217</v>
      </c>
      <c r="K38" s="3" t="s">
        <v>218</v>
      </c>
      <c r="L38" s="3" t="s">
        <v>219</v>
      </c>
      <c r="M38" s="3" t="s">
        <v>220</v>
      </c>
    </row>
    <row r="39" spans="3:13" ht="12.75" x14ac:dyDescent="0.2">
      <c r="C39" s="3" t="s">
        <v>221</v>
      </c>
      <c r="D39" s="3" t="s">
        <v>222</v>
      </c>
      <c r="E39" s="3" t="s">
        <v>223</v>
      </c>
      <c r="F39" s="3" t="s">
        <v>224</v>
      </c>
      <c r="G39" s="3" t="s">
        <v>225</v>
      </c>
      <c r="H39" s="3" t="s">
        <v>226</v>
      </c>
      <c r="I39" s="3" t="s">
        <v>227</v>
      </c>
      <c r="J39" s="3" t="s">
        <v>228</v>
      </c>
      <c r="K39" s="3" t="s">
        <v>229</v>
      </c>
      <c r="L39" s="3" t="s">
        <v>230</v>
      </c>
      <c r="M39" s="3" t="s">
        <v>231</v>
      </c>
    </row>
    <row r="40" spans="3:13" ht="12.75" x14ac:dyDescent="0.2">
      <c r="C40" s="3" t="s">
        <v>232</v>
      </c>
      <c r="D40" s="3" t="s">
        <v>233</v>
      </c>
      <c r="E40" s="3" t="s">
        <v>234</v>
      </c>
      <c r="F40" s="3" t="s">
        <v>235</v>
      </c>
      <c r="G40" s="3" t="s">
        <v>236</v>
      </c>
      <c r="H40" s="3" t="s">
        <v>237</v>
      </c>
      <c r="I40" s="3" t="s">
        <v>238</v>
      </c>
      <c r="J40" s="3" t="s">
        <v>239</v>
      </c>
      <c r="K40" s="3" t="s">
        <v>240</v>
      </c>
      <c r="L40" s="3" t="s">
        <v>241</v>
      </c>
      <c r="M40" s="3" t="s">
        <v>242</v>
      </c>
    </row>
    <row r="41" spans="3:13" ht="12.75" x14ac:dyDescent="0.2"/>
    <row r="42" spans="3:13" ht="12.75" x14ac:dyDescent="0.2">
      <c r="C42" s="3" t="s">
        <v>243</v>
      </c>
      <c r="D42" s="3" t="s">
        <v>244</v>
      </c>
      <c r="E42" s="3" t="s">
        <v>245</v>
      </c>
      <c r="F42" s="3" t="s">
        <v>246</v>
      </c>
      <c r="G42" s="3" t="s">
        <v>247</v>
      </c>
      <c r="H42" s="3" t="s">
        <v>248</v>
      </c>
      <c r="I42" s="3" t="s">
        <v>249</v>
      </c>
      <c r="J42" s="3" t="s">
        <v>250</v>
      </c>
      <c r="K42" s="3" t="s">
        <v>251</v>
      </c>
      <c r="L42" s="3" t="s">
        <v>252</v>
      </c>
      <c r="M42" s="3" t="s">
        <v>253</v>
      </c>
    </row>
    <row r="43" spans="3:13" ht="12.75" x14ac:dyDescent="0.2">
      <c r="C43" s="3" t="s">
        <v>254</v>
      </c>
      <c r="D43" s="3" t="s">
        <v>37</v>
      </c>
      <c r="E43" s="3" t="s">
        <v>37</v>
      </c>
      <c r="F43" s="3" t="s">
        <v>37</v>
      </c>
      <c r="G43" s="3" t="s">
        <v>37</v>
      </c>
      <c r="H43" s="3" t="s">
        <v>37</v>
      </c>
      <c r="I43" s="3" t="s">
        <v>37</v>
      </c>
      <c r="J43" s="3" t="s">
        <v>37</v>
      </c>
      <c r="K43" s="3" t="s">
        <v>37</v>
      </c>
      <c r="L43" s="3" t="s">
        <v>37</v>
      </c>
      <c r="M43" s="3" t="s">
        <v>37</v>
      </c>
    </row>
    <row r="44" spans="3:13" ht="12.75" x14ac:dyDescent="0.2">
      <c r="C44" s="3" t="s">
        <v>255</v>
      </c>
      <c r="D44" s="3" t="s">
        <v>256</v>
      </c>
      <c r="E44" s="3" t="s">
        <v>257</v>
      </c>
      <c r="F44" s="3" t="s">
        <v>258</v>
      </c>
      <c r="G44" s="3" t="s">
        <v>259</v>
      </c>
      <c r="H44" s="3" t="s">
        <v>260</v>
      </c>
      <c r="I44" s="3" t="s">
        <v>261</v>
      </c>
      <c r="J44" s="3" t="s">
        <v>262</v>
      </c>
      <c r="K44" s="3" t="s">
        <v>263</v>
      </c>
      <c r="L44" s="3" t="s">
        <v>264</v>
      </c>
      <c r="M44" s="3" t="s">
        <v>265</v>
      </c>
    </row>
    <row r="45" spans="3:13" ht="12.75" x14ac:dyDescent="0.2">
      <c r="C45" s="3" t="s">
        <v>266</v>
      </c>
      <c r="D45" s="3" t="s">
        <v>37</v>
      </c>
      <c r="E45" s="3" t="s">
        <v>37</v>
      </c>
      <c r="F45" s="3" t="s">
        <v>37</v>
      </c>
      <c r="G45" s="3" t="s">
        <v>37</v>
      </c>
      <c r="H45" s="3" t="s">
        <v>37</v>
      </c>
      <c r="I45" s="3" t="s">
        <v>37</v>
      </c>
      <c r="J45" s="3" t="s">
        <v>37</v>
      </c>
      <c r="K45" s="3" t="s">
        <v>37</v>
      </c>
      <c r="L45" s="3" t="s">
        <v>37</v>
      </c>
      <c r="M45" s="3" t="s">
        <v>37</v>
      </c>
    </row>
    <row r="46" spans="3:13" ht="12.75" x14ac:dyDescent="0.2">
      <c r="C46" s="3" t="s">
        <v>267</v>
      </c>
      <c r="D46" s="3" t="s">
        <v>268</v>
      </c>
      <c r="E46" s="3" t="s">
        <v>269</v>
      </c>
      <c r="F46" s="3" t="s">
        <v>270</v>
      </c>
      <c r="G46" s="3" t="s">
        <v>271</v>
      </c>
      <c r="H46" s="3" t="s">
        <v>272</v>
      </c>
      <c r="I46" s="3" t="s">
        <v>273</v>
      </c>
      <c r="J46" s="3" t="s">
        <v>274</v>
      </c>
      <c r="K46" s="3" t="s">
        <v>275</v>
      </c>
      <c r="L46" s="3" t="s">
        <v>28</v>
      </c>
      <c r="M46" s="3" t="s">
        <v>276</v>
      </c>
    </row>
    <row r="47" spans="3:13" ht="12.75" x14ac:dyDescent="0.2">
      <c r="C47" s="3" t="s">
        <v>277</v>
      </c>
      <c r="D47" s="3" t="s">
        <v>278</v>
      </c>
      <c r="E47" s="3" t="s">
        <v>279</v>
      </c>
      <c r="F47" s="3" t="s">
        <v>280</v>
      </c>
      <c r="G47" s="3" t="s">
        <v>281</v>
      </c>
      <c r="H47" s="3" t="s">
        <v>282</v>
      </c>
      <c r="I47" s="3" t="s">
        <v>283</v>
      </c>
      <c r="J47" s="3" t="s">
        <v>284</v>
      </c>
      <c r="K47" s="3" t="s">
        <v>285</v>
      </c>
      <c r="L47" s="3" t="s">
        <v>286</v>
      </c>
      <c r="M47" s="3" t="s">
        <v>287</v>
      </c>
    </row>
    <row r="48" spans="3:13" ht="12.75" x14ac:dyDescent="0.2">
      <c r="C48" s="3" t="s">
        <v>288</v>
      </c>
      <c r="D48" s="3" t="s">
        <v>289</v>
      </c>
      <c r="E48" s="3" t="s">
        <v>290</v>
      </c>
      <c r="F48" s="3" t="s">
        <v>291</v>
      </c>
      <c r="G48" s="3" t="s">
        <v>292</v>
      </c>
      <c r="H48" s="3" t="s">
        <v>293</v>
      </c>
      <c r="I48" s="3" t="s">
        <v>294</v>
      </c>
      <c r="J48" s="3" t="s">
        <v>295</v>
      </c>
      <c r="K48" s="3" t="s">
        <v>296</v>
      </c>
      <c r="L48" s="3" t="s">
        <v>297</v>
      </c>
      <c r="M48" s="3" t="s">
        <v>298</v>
      </c>
    </row>
    <row r="49" spans="3:13" ht="12.75" x14ac:dyDescent="0.2">
      <c r="C49" s="3" t="s">
        <v>299</v>
      </c>
      <c r="D49" s="3" t="s">
        <v>300</v>
      </c>
      <c r="E49" s="3" t="s">
        <v>37</v>
      </c>
      <c r="F49" s="3" t="s">
        <v>37</v>
      </c>
      <c r="G49" s="3" t="s">
        <v>37</v>
      </c>
      <c r="H49" s="3" t="s">
        <v>301</v>
      </c>
      <c r="I49" s="3" t="s">
        <v>301</v>
      </c>
      <c r="J49" s="3" t="s">
        <v>301</v>
      </c>
      <c r="K49" s="3" t="s">
        <v>301</v>
      </c>
      <c r="L49" s="3" t="s">
        <v>301</v>
      </c>
      <c r="M49" s="3" t="s">
        <v>301</v>
      </c>
    </row>
    <row r="50" spans="3:13" ht="12.75" x14ac:dyDescent="0.2">
      <c r="C50" s="3" t="s">
        <v>302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</row>
    <row r="51" spans="3:13" ht="12.75" x14ac:dyDescent="0.2">
      <c r="C51" s="3" t="s">
        <v>303</v>
      </c>
      <c r="D51" s="3" t="s">
        <v>304</v>
      </c>
      <c r="E51" s="3" t="s">
        <v>305</v>
      </c>
      <c r="F51" s="3" t="s">
        <v>306</v>
      </c>
      <c r="G51" s="3" t="s">
        <v>307</v>
      </c>
      <c r="H51" s="3" t="s">
        <v>308</v>
      </c>
      <c r="I51" s="3" t="s">
        <v>309</v>
      </c>
      <c r="J51" s="3" t="s">
        <v>310</v>
      </c>
      <c r="K51" s="3" t="s">
        <v>311</v>
      </c>
      <c r="L51" s="3" t="s">
        <v>312</v>
      </c>
      <c r="M51" s="3" t="s">
        <v>313</v>
      </c>
    </row>
    <row r="52" spans="3:13" ht="12.75" x14ac:dyDescent="0.2"/>
    <row r="53" spans="3:13" ht="12.75" x14ac:dyDescent="0.2">
      <c r="C53" s="3" t="s">
        <v>314</v>
      </c>
      <c r="D53" s="3" t="s">
        <v>142</v>
      </c>
      <c r="E53" s="3" t="s">
        <v>143</v>
      </c>
      <c r="F53" s="3" t="s">
        <v>144</v>
      </c>
      <c r="G53" s="3" t="s">
        <v>145</v>
      </c>
      <c r="H53" s="3" t="s">
        <v>146</v>
      </c>
      <c r="I53" s="3" t="s">
        <v>147</v>
      </c>
      <c r="J53" s="3" t="s">
        <v>148</v>
      </c>
      <c r="K53" s="3" t="s">
        <v>149</v>
      </c>
      <c r="L53" s="3" t="s">
        <v>150</v>
      </c>
      <c r="M53" s="3" t="s">
        <v>151</v>
      </c>
    </row>
    <row r="54" spans="3:13" ht="12.75" x14ac:dyDescent="0.2"/>
    <row r="55" spans="3:13" ht="12.75" x14ac:dyDescent="0.2">
      <c r="C55" s="3" t="s">
        <v>315</v>
      </c>
      <c r="D55" s="3" t="s">
        <v>26</v>
      </c>
      <c r="E55" s="3" t="s">
        <v>27</v>
      </c>
      <c r="F55" s="3" t="s">
        <v>28</v>
      </c>
      <c r="G55" s="3" t="s">
        <v>29</v>
      </c>
      <c r="H55" s="3" t="s">
        <v>30</v>
      </c>
      <c r="I55" s="3" t="s">
        <v>31</v>
      </c>
      <c r="J55" s="3" t="s">
        <v>32</v>
      </c>
      <c r="K55" s="3" t="s">
        <v>33</v>
      </c>
      <c r="L55" s="3" t="s">
        <v>316</v>
      </c>
      <c r="M55" s="3" t="s">
        <v>317</v>
      </c>
    </row>
    <row r="56" spans="3:13" ht="12.75" x14ac:dyDescent="0.2">
      <c r="C56" s="3" t="s">
        <v>318</v>
      </c>
      <c r="D56" s="3" t="s">
        <v>319</v>
      </c>
      <c r="E56" s="3" t="s">
        <v>320</v>
      </c>
      <c r="F56" s="3" t="s">
        <v>321</v>
      </c>
      <c r="G56" s="3" t="s">
        <v>322</v>
      </c>
      <c r="H56" s="3" t="s">
        <v>323</v>
      </c>
      <c r="I56" s="3" t="s">
        <v>324</v>
      </c>
      <c r="J56" s="3" t="s">
        <v>325</v>
      </c>
      <c r="K56" s="3" t="s">
        <v>326</v>
      </c>
      <c r="L56" s="3" t="s">
        <v>327</v>
      </c>
      <c r="M56" s="3" t="s">
        <v>328</v>
      </c>
    </row>
  </sheetData>
  <mergeCells count="2">
    <mergeCell ref="C2:E2"/>
    <mergeCell ref="C6:D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9ADEA-5A0B-4A76-9DFC-98FAEF57F439}">
  <dimension ref="A3:BJ22"/>
  <sheetViews>
    <sheetView showGridLines="0" tabSelected="1" topLeftCell="W1" workbookViewId="0">
      <selection activeCell="AD11" sqref="AD11"/>
    </sheetView>
  </sheetViews>
  <sheetFormatPr defaultRowHeight="15.75" x14ac:dyDescent="0.2"/>
  <cols>
    <col min="1" max="1" width="21.42578125" style="8" customWidth="1"/>
    <col min="2" max="2" width="32.7109375" style="8" customWidth="1"/>
    <col min="3" max="3" width="32.7109375" style="28" customWidth="1"/>
    <col min="4" max="6" width="32.7109375" style="10" customWidth="1"/>
    <col min="7" max="7" width="10" style="10" customWidth="1"/>
    <col min="8" max="12" width="31.28515625" style="10" customWidth="1"/>
    <col min="13" max="13" width="8.5703125" style="10" customWidth="1"/>
    <col min="14" max="17" width="19.28515625" style="12" customWidth="1"/>
    <col min="18" max="20" width="19.5703125" style="12" customWidth="1"/>
    <col min="21" max="21" width="9.140625" style="12"/>
    <col min="22" max="25" width="21.28515625" style="12" customWidth="1"/>
    <col min="26" max="26" width="9.140625" style="12"/>
    <col min="27" max="35" width="16.140625" style="12" customWidth="1"/>
    <col min="36" max="36" width="2.85546875" style="12" customWidth="1"/>
    <col min="37" max="38" width="16.140625" style="12" customWidth="1"/>
    <col min="39" max="41" width="9.140625" style="12"/>
    <col min="42" max="16384" width="9.140625" style="13"/>
  </cols>
  <sheetData>
    <row r="3" spans="1:62" ht="18" x14ac:dyDescent="0.2">
      <c r="B3" s="9" t="s">
        <v>847</v>
      </c>
      <c r="C3" s="9"/>
      <c r="D3" s="9"/>
      <c r="E3" s="9"/>
      <c r="F3" s="9"/>
      <c r="H3" s="9" t="s">
        <v>848</v>
      </c>
      <c r="I3" s="9"/>
      <c r="J3" s="9"/>
      <c r="K3" s="9"/>
      <c r="L3" s="9"/>
      <c r="N3" s="11" t="s">
        <v>849</v>
      </c>
      <c r="O3" s="11"/>
      <c r="P3" s="11"/>
      <c r="Q3" s="11"/>
      <c r="R3" s="11"/>
      <c r="S3" s="11"/>
      <c r="T3" s="11"/>
      <c r="V3" s="9" t="s">
        <v>850</v>
      </c>
      <c r="W3" s="9"/>
      <c r="X3" s="9"/>
      <c r="Y3" s="9"/>
      <c r="AA3" s="9" t="s">
        <v>851</v>
      </c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</row>
    <row r="4" spans="1:62" ht="47.25" x14ac:dyDescent="0.2">
      <c r="B4" s="14" t="s">
        <v>852</v>
      </c>
      <c r="C4" s="15" t="s">
        <v>853</v>
      </c>
      <c r="D4" s="14" t="s">
        <v>854</v>
      </c>
      <c r="E4" s="15" t="s">
        <v>855</v>
      </c>
      <c r="F4" s="14" t="s">
        <v>856</v>
      </c>
      <c r="H4" s="16" t="s">
        <v>857</v>
      </c>
      <c r="I4" s="17" t="s">
        <v>858</v>
      </c>
      <c r="J4" s="16" t="s">
        <v>859</v>
      </c>
      <c r="K4" s="17" t="s">
        <v>860</v>
      </c>
      <c r="L4" s="16" t="s">
        <v>861</v>
      </c>
      <c r="N4" s="18" t="s">
        <v>862</v>
      </c>
      <c r="O4" s="19" t="s">
        <v>863</v>
      </c>
      <c r="P4" s="18" t="s">
        <v>864</v>
      </c>
      <c r="Q4" s="19" t="s">
        <v>865</v>
      </c>
      <c r="R4" s="18" t="s">
        <v>866</v>
      </c>
      <c r="S4" s="19" t="s">
        <v>867</v>
      </c>
      <c r="T4" s="18" t="s">
        <v>868</v>
      </c>
      <c r="V4" s="19" t="s">
        <v>869</v>
      </c>
      <c r="W4" s="18" t="s">
        <v>870</v>
      </c>
      <c r="X4" s="19" t="s">
        <v>871</v>
      </c>
      <c r="Y4" s="18" t="s">
        <v>872</v>
      </c>
      <c r="AA4" s="20" t="s">
        <v>516</v>
      </c>
      <c r="AB4" s="21" t="s">
        <v>743</v>
      </c>
      <c r="AC4" s="20" t="s">
        <v>754</v>
      </c>
      <c r="AD4" s="21" t="s">
        <v>776</v>
      </c>
      <c r="AE4" s="20" t="s">
        <v>787</v>
      </c>
      <c r="AF4" s="21" t="s">
        <v>795</v>
      </c>
      <c r="AG4" s="20" t="s">
        <v>804</v>
      </c>
      <c r="AH4" s="21" t="s">
        <v>815</v>
      </c>
      <c r="AI4" s="20" t="s">
        <v>836</v>
      </c>
      <c r="AJ4" s="22"/>
      <c r="AK4" s="21" t="s">
        <v>834</v>
      </c>
      <c r="AL4" s="20" t="s">
        <v>835</v>
      </c>
    </row>
    <row r="5" spans="1:62" ht="63" x14ac:dyDescent="0.2">
      <c r="A5" s="23" t="s">
        <v>873</v>
      </c>
      <c r="B5" s="18" t="s">
        <v>874</v>
      </c>
      <c r="C5" s="24" t="s">
        <v>875</v>
      </c>
      <c r="D5" s="25" t="s">
        <v>876</v>
      </c>
      <c r="E5" s="19" t="s">
        <v>877</v>
      </c>
      <c r="F5" s="18" t="s">
        <v>874</v>
      </c>
      <c r="H5" s="19" t="s">
        <v>878</v>
      </c>
      <c r="I5" s="18" t="s">
        <v>879</v>
      </c>
      <c r="J5" s="19" t="s">
        <v>880</v>
      </c>
      <c r="K5" s="18" t="s">
        <v>881</v>
      </c>
      <c r="L5" s="19" t="s">
        <v>882</v>
      </c>
      <c r="N5" s="18" t="s">
        <v>883</v>
      </c>
      <c r="O5" s="19" t="s">
        <v>884</v>
      </c>
      <c r="P5" s="18" t="s">
        <v>885</v>
      </c>
      <c r="Q5" s="19" t="s">
        <v>886</v>
      </c>
      <c r="R5" s="18" t="s">
        <v>887</v>
      </c>
      <c r="S5" s="19" t="s">
        <v>888</v>
      </c>
      <c r="T5" s="18" t="s">
        <v>889</v>
      </c>
      <c r="V5" s="19" t="s">
        <v>890</v>
      </c>
      <c r="W5" s="18" t="s">
        <v>891</v>
      </c>
      <c r="X5" s="19" t="s">
        <v>892</v>
      </c>
      <c r="Y5" s="18" t="s">
        <v>893</v>
      </c>
      <c r="AA5" s="26"/>
      <c r="AB5" s="27"/>
      <c r="AC5" s="26"/>
      <c r="AD5" s="27"/>
      <c r="AE5" s="26"/>
      <c r="AF5" s="27"/>
      <c r="AG5" s="26"/>
      <c r="AH5" s="27"/>
      <c r="AI5" s="26"/>
      <c r="AK5" s="27"/>
      <c r="AL5" s="26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</row>
    <row r="6" spans="1:62" x14ac:dyDescent="0.2">
      <c r="G6" s="29"/>
      <c r="H6" s="29"/>
      <c r="I6" s="29"/>
      <c r="J6" s="29"/>
      <c r="K6" s="29"/>
      <c r="L6" s="29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</row>
    <row r="7" spans="1:62" ht="18" x14ac:dyDescent="0.2">
      <c r="A7" s="30">
        <v>2013</v>
      </c>
      <c r="B7" s="31">
        <f>sheet!D18/sheet!D35</f>
        <v>0.79217603911980439</v>
      </c>
      <c r="C7" s="31">
        <f>(sheet!D18-sheet!D15)/sheet!D35</f>
        <v>0.59779951100244499</v>
      </c>
      <c r="D7" s="31">
        <f>sheet!D12/sheet!D35</f>
        <v>6.2347188264058682E-2</v>
      </c>
      <c r="E7" s="31">
        <f>Sheet2!D20/sheet!D35</f>
        <v>0.83740831295843521</v>
      </c>
      <c r="F7" s="31">
        <f>sheet!D18/sheet!D35</f>
        <v>0.79217603911980439</v>
      </c>
      <c r="G7" s="29"/>
      <c r="H7" s="32">
        <f>Sheet1!D33/sheet!D51</f>
        <v>6.7878553471282146E-2</v>
      </c>
      <c r="I7" s="32">
        <f>Sheet1!D33/Sheet1!D12</f>
        <v>7.0115860966839791E-2</v>
      </c>
      <c r="J7" s="32">
        <f>Sheet1!D12/sheet!D27</f>
        <v>0.54758258586742503</v>
      </c>
      <c r="K7" s="32">
        <f>Sheet1!D30/sheet!D27</f>
        <v>3.8394224458542986E-2</v>
      </c>
      <c r="L7" s="32">
        <f>Sheet1!D38</f>
        <v>1.1200000000000001</v>
      </c>
      <c r="M7" s="29"/>
      <c r="N7" s="32">
        <f>sheet!D40/sheet!D27</f>
        <v>0.4343688470794137</v>
      </c>
      <c r="O7" s="32">
        <f>sheet!D51/sheet!D27</f>
        <v>0.5656311529205863</v>
      </c>
      <c r="P7" s="32">
        <f>sheet!D40/sheet!D51</f>
        <v>0.76793656932894994</v>
      </c>
      <c r="Q7" s="31">
        <f>Sheet1!D24/Sheet1!D26</f>
        <v>-5.891089108910891</v>
      </c>
      <c r="R7" s="31">
        <f>ABS(Sheet2!D20/(Sheet1!D26+Sheet2!D30))</f>
        <v>0.91333333333333333</v>
      </c>
      <c r="S7" s="31">
        <f>sheet!D40/Sheet1!D43</f>
        <v>4.7217598097502975</v>
      </c>
      <c r="T7" s="31">
        <f>Sheet2!D20/sheet!D40</f>
        <v>0.17250062956434148</v>
      </c>
      <c r="V7" s="31">
        <f>ABS(Sheet1!D15/sheet!D15)</f>
        <v>26.534591194968552</v>
      </c>
      <c r="W7" s="31">
        <f>Sheet1!D12/sheet!D14</f>
        <v>11.947494033412887</v>
      </c>
      <c r="X7" s="31">
        <f>Sheet1!D12/sheet!D27</f>
        <v>0.54758258586742503</v>
      </c>
      <c r="Y7" s="31">
        <f>Sheet1!D12/(sheet!D18-sheet!D35)</f>
        <v>-29.44705882352941</v>
      </c>
      <c r="AA7" s="17" t="str">
        <f>Sheet1!D43</f>
        <v>841,000</v>
      </c>
      <c r="AB7" s="17" t="str">
        <f>Sheet3!D17</f>
        <v>17.7x</v>
      </c>
      <c r="AC7" s="17" t="str">
        <f>Sheet3!D18</f>
        <v>23.0x</v>
      </c>
      <c r="AD7" s="17" t="str">
        <f>Sheet3!D20</f>
        <v>-102.8x</v>
      </c>
      <c r="AE7" s="17" t="str">
        <f>Sheet3!D21</f>
        <v>2.0x</v>
      </c>
      <c r="AF7" s="17" t="str">
        <f>Sheet3!D22</f>
        <v>2.8x</v>
      </c>
      <c r="AG7" s="17" t="str">
        <f>Sheet3!D24</f>
        <v>34.8x</v>
      </c>
      <c r="AH7" s="17" t="str">
        <f>Sheet3!D25</f>
        <v>2.5x</v>
      </c>
      <c r="AI7" s="17">
        <f>Sheet3!D31</f>
        <v>0.98</v>
      </c>
      <c r="AK7" s="17">
        <f>Sheet3!D29</f>
        <v>4.5</v>
      </c>
      <c r="AL7" s="17">
        <f>Sheet3!D30</f>
        <v>7</v>
      </c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</row>
    <row r="8" spans="1:62" s="37" customFormat="1" ht="18" x14ac:dyDescent="0.2">
      <c r="A8" s="33">
        <v>2014</v>
      </c>
      <c r="B8" s="34">
        <f>sheet!E18/sheet!E35</f>
        <v>0.96879432624113471</v>
      </c>
      <c r="C8" s="34">
        <f>(sheet!E18-sheet!E15)/sheet!E35</f>
        <v>0.77446808510638299</v>
      </c>
      <c r="D8" s="34">
        <f>sheet!E12/sheet!E35</f>
        <v>7.5177304964539005E-2</v>
      </c>
      <c r="E8" s="34">
        <f>Sheet2!E20/sheet!E35</f>
        <v>1.1347517730496455</v>
      </c>
      <c r="F8" s="34">
        <f>sheet!E18/sheet!E35</f>
        <v>0.96879432624113471</v>
      </c>
      <c r="G8" s="29"/>
      <c r="H8" s="35">
        <f>Sheet1!E33/sheet!E51</f>
        <v>6.044823232323232E-2</v>
      </c>
      <c r="I8" s="35">
        <f>Sheet1!E33/Sheet1!E12</f>
        <v>6.3107595979568304E-2</v>
      </c>
      <c r="J8" s="35">
        <f>Sheet1!E12/sheet!E27</f>
        <v>0.53889184869472562</v>
      </c>
      <c r="K8" s="35">
        <f>Sheet1!E30/sheet!E27</f>
        <v>3.4008169064109396E-2</v>
      </c>
      <c r="L8" s="35">
        <f>Sheet1!E38</f>
        <v>1.07</v>
      </c>
      <c r="M8" s="29"/>
      <c r="N8" s="35">
        <f>sheet!E40/sheet!E27</f>
        <v>0.43740010655301015</v>
      </c>
      <c r="O8" s="35">
        <f>sheet!E51/sheet!E27</f>
        <v>0.56259989344698991</v>
      </c>
      <c r="P8" s="35">
        <f>sheet!E40/sheet!E51</f>
        <v>0.77746212121212122</v>
      </c>
      <c r="Q8" s="34">
        <f>Sheet1!E24/Sheet1!E26</f>
        <v>-6.5555555555555554</v>
      </c>
      <c r="R8" s="34">
        <f>ABS(Sheet2!E20/(Sheet1!E26+Sheet2!E30))</f>
        <v>1.9851116625310175</v>
      </c>
      <c r="S8" s="34">
        <f>sheet!E40/Sheet1!E43</f>
        <v>5.2237539766702019</v>
      </c>
      <c r="T8" s="34">
        <f>Sheet2!E20/sheet!E40</f>
        <v>0.16240357287860333</v>
      </c>
      <c r="U8" s="12"/>
      <c r="V8" s="34">
        <f>ABS(Sheet1!E15/sheet!E15)</f>
        <v>38.080291970802918</v>
      </c>
      <c r="W8" s="34">
        <f>Sheet1!E12/sheet!E14</f>
        <v>39.409090909090907</v>
      </c>
      <c r="X8" s="34">
        <f>Sheet1!E12/sheet!E27</f>
        <v>0.53889184869472562</v>
      </c>
      <c r="Y8" s="34">
        <f>Sheet1!E12/(sheet!E18-sheet!E35)</f>
        <v>-275.86363636363637</v>
      </c>
      <c r="Z8" s="12"/>
      <c r="AA8" s="36" t="str">
        <f>Sheet1!E43</f>
        <v>943,000</v>
      </c>
      <c r="AB8" s="36" t="str">
        <f>Sheet3!E17</f>
        <v>17.1x</v>
      </c>
      <c r="AC8" s="36" t="str">
        <f>Sheet3!E18</f>
        <v>21.5x</v>
      </c>
      <c r="AD8" s="36" t="str">
        <f>Sheet3!E20</f>
        <v>-43.7x</v>
      </c>
      <c r="AE8" s="36" t="str">
        <f>Sheet3!E21</f>
        <v>2.0x</v>
      </c>
      <c r="AF8" s="36" t="str">
        <f>Sheet3!E22</f>
        <v>2.8x</v>
      </c>
      <c r="AG8" s="36" t="str">
        <f>Sheet3!E24</f>
        <v>38.9x</v>
      </c>
      <c r="AH8" s="36" t="str">
        <f>Sheet3!E25</f>
        <v>2.8x</v>
      </c>
      <c r="AI8" s="36">
        <f>Sheet3!E31</f>
        <v>1.74</v>
      </c>
      <c r="AK8" s="36">
        <f>Sheet3!E29</f>
        <v>4.5999999999999996</v>
      </c>
      <c r="AL8" s="36">
        <f>Sheet3!E30</f>
        <v>4</v>
      </c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</row>
    <row r="9" spans="1:62" ht="18" x14ac:dyDescent="0.2">
      <c r="A9" s="30">
        <v>2015</v>
      </c>
      <c r="B9" s="31">
        <f>sheet!F18/sheet!F35</f>
        <v>1.0611570247933884</v>
      </c>
      <c r="C9" s="31">
        <f>(sheet!F18-sheet!F15)/sheet!F35</f>
        <v>0.86280991735537194</v>
      </c>
      <c r="D9" s="31">
        <f>sheet!F12/sheet!F35</f>
        <v>4.6280991735537187E-2</v>
      </c>
      <c r="E9" s="31">
        <f>Sheet2!F20/sheet!F35</f>
        <v>1.3239669421487603</v>
      </c>
      <c r="F9" s="31">
        <f>sheet!F18/sheet!F35</f>
        <v>1.0611570247933884</v>
      </c>
      <c r="G9" s="29"/>
      <c r="H9" s="32">
        <f>Sheet1!F33/sheet!F51</f>
        <v>5.46875E-2</v>
      </c>
      <c r="I9" s="32">
        <f>Sheet1!F33/Sheet1!F12</f>
        <v>8.7594390507011871E-2</v>
      </c>
      <c r="J9" s="32">
        <f>Sheet1!F12/sheet!F27</f>
        <v>0.35924662842970084</v>
      </c>
      <c r="K9" s="32">
        <f>Sheet1!F30/sheet!F27</f>
        <v>3.1467989458998605E-2</v>
      </c>
      <c r="L9" s="32">
        <f>Sheet1!F38</f>
        <v>1.02</v>
      </c>
      <c r="M9" s="29"/>
      <c r="N9" s="32">
        <f>sheet!F40/sheet!F27</f>
        <v>0.42458533560688266</v>
      </c>
      <c r="O9" s="32">
        <f>sheet!F51/sheet!F27</f>
        <v>0.57541466439311739</v>
      </c>
      <c r="P9" s="32">
        <f>sheet!F40/sheet!F51</f>
        <v>0.73787715517241381</v>
      </c>
      <c r="Q9" s="31">
        <f>Sheet1!F24/Sheet1!F26</f>
        <v>-6.4504504504504503</v>
      </c>
      <c r="R9" s="31">
        <f>ABS(Sheet2!F20/(Sheet1!F26+Sheet2!F30))</f>
        <v>0.58381924198250734</v>
      </c>
      <c r="S9" s="31">
        <f>sheet!F40/Sheet1!F43</f>
        <v>5.7784810126582276</v>
      </c>
      <c r="T9" s="31">
        <f>Sheet2!F20/sheet!F40</f>
        <v>0.14622124863088717</v>
      </c>
      <c r="V9" s="31">
        <f>ABS(Sheet1!F15/sheet!F15)</f>
        <v>31.691666666666666</v>
      </c>
      <c r="W9" s="31">
        <f>Sheet1!F12/sheet!F14</f>
        <v>41.756756756756758</v>
      </c>
      <c r="X9" s="31">
        <f>Sheet1!F12/sheet!F27</f>
        <v>0.35924662842970084</v>
      </c>
      <c r="Y9" s="31">
        <f>Sheet1!F12/(sheet!F18-sheet!F35)</f>
        <v>125.27027027027027</v>
      </c>
      <c r="AA9" s="17" t="str">
        <f>Sheet1!F43</f>
        <v>948,000</v>
      </c>
      <c r="AB9" s="17" t="str">
        <f>Sheet3!F17</f>
        <v>17.9x</v>
      </c>
      <c r="AC9" s="17" t="str">
        <f>Sheet3!F18</f>
        <v>25.9x</v>
      </c>
      <c r="AD9" s="17" t="str">
        <f>Sheet3!F20</f>
        <v>-15.2x</v>
      </c>
      <c r="AE9" s="17" t="str">
        <f>Sheet3!F21</f>
        <v>1.5x</v>
      </c>
      <c r="AF9" s="17" t="str">
        <f>Sheet3!F22</f>
        <v>3.4x</v>
      </c>
      <c r="AG9" s="17" t="str">
        <f>Sheet3!F24</f>
        <v>36.0x</v>
      </c>
      <c r="AH9" s="17" t="str">
        <f>Sheet3!F25</f>
        <v>2.0x</v>
      </c>
      <c r="AI9" s="17">
        <f>Sheet3!F31</f>
        <v>1.83</v>
      </c>
      <c r="AK9" s="17">
        <f>Sheet3!F29</f>
        <v>4.5999999999999996</v>
      </c>
      <c r="AL9" s="17">
        <f>Sheet3!F30</f>
        <v>5</v>
      </c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</row>
    <row r="10" spans="1:62" s="37" customFormat="1" ht="18" x14ac:dyDescent="0.2">
      <c r="A10" s="33">
        <v>2016</v>
      </c>
      <c r="B10" s="34">
        <f>sheet!G18/sheet!G35</f>
        <v>0.86889460154241649</v>
      </c>
      <c r="C10" s="34">
        <f>(sheet!G18-sheet!G15)/sheet!G35</f>
        <v>0.63624678663239076</v>
      </c>
      <c r="D10" s="34">
        <f>sheet!G12/sheet!G35</f>
        <v>4.4987146529562982E-2</v>
      </c>
      <c r="E10" s="34">
        <f>Sheet2!G20/sheet!G35</f>
        <v>1.3843187660668381</v>
      </c>
      <c r="F10" s="34">
        <f>sheet!G18/sheet!G35</f>
        <v>0.86889460154241649</v>
      </c>
      <c r="G10" s="29"/>
      <c r="H10" s="35">
        <f>Sheet1!G33/sheet!G51</f>
        <v>5.6171648987463837E-2</v>
      </c>
      <c r="I10" s="35">
        <f>Sheet1!G33/Sheet1!G12</f>
        <v>0.10926143024618992</v>
      </c>
      <c r="J10" s="35">
        <f>Sheet1!G12/sheet!G27</f>
        <v>0.28401145368582276</v>
      </c>
      <c r="K10" s="35">
        <f>Sheet1!G30/sheet!G27</f>
        <v>3.1031497636012519E-2</v>
      </c>
      <c r="L10" s="35">
        <f>Sheet1!G38</f>
        <v>1.02</v>
      </c>
      <c r="M10" s="29"/>
      <c r="N10" s="35">
        <f>sheet!G40/sheet!G27</f>
        <v>0.44755943264300457</v>
      </c>
      <c r="O10" s="35">
        <f>sheet!G51/sheet!G27</f>
        <v>0.55244056735699543</v>
      </c>
      <c r="P10" s="35">
        <f>sheet!G40/sheet!G51</f>
        <v>0.8101494696239151</v>
      </c>
      <c r="Q10" s="34">
        <f>Sheet1!G24/Sheet1!G26</f>
        <v>-6.8482142857142856</v>
      </c>
      <c r="R10" s="34">
        <f>ABS(Sheet2!G20/(Sheet1!G26+Sheet2!G30))</f>
        <v>2.4202247191011237</v>
      </c>
      <c r="S10" s="34">
        <f>sheet!G40/Sheet1!G43</f>
        <v>6.0495049504950495</v>
      </c>
      <c r="T10" s="34">
        <f>Sheet2!G20/sheet!G40</f>
        <v>0.16024401130784111</v>
      </c>
      <c r="U10" s="12"/>
      <c r="V10" s="34">
        <f>ABS(Sheet1!G15/sheet!G15)</f>
        <v>17.640883977900554</v>
      </c>
      <c r="W10" s="34">
        <f>Sheet1!G12/sheet!G14</f>
        <v>26.490683229813666</v>
      </c>
      <c r="X10" s="34">
        <f>Sheet1!G12/sheet!G27</f>
        <v>0.28401145368582276</v>
      </c>
      <c r="Y10" s="34">
        <f>Sheet1!G12/(sheet!G18-sheet!G35)</f>
        <v>-41.813725490196077</v>
      </c>
      <c r="Z10" s="12"/>
      <c r="AA10" s="36" t="str">
        <f>Sheet1!G43</f>
        <v>1,111,000</v>
      </c>
      <c r="AB10" s="36" t="str">
        <f>Sheet3!G17</f>
        <v>20.5x</v>
      </c>
      <c r="AC10" s="36" t="str">
        <f>Sheet3!G18</f>
        <v>28.5x</v>
      </c>
      <c r="AD10" s="36" t="str">
        <f>Sheet3!G20</f>
        <v>-30.2x</v>
      </c>
      <c r="AE10" s="36" t="str">
        <f>Sheet3!G21</f>
        <v>1.8x</v>
      </c>
      <c r="AF10" s="36" t="str">
        <f>Sheet3!G22</f>
        <v>5.1x</v>
      </c>
      <c r="AG10" s="36" t="str">
        <f>Sheet3!G24</f>
        <v>41.6x</v>
      </c>
      <c r="AH10" s="36" t="str">
        <f>Sheet3!G25</f>
        <v>2.5x</v>
      </c>
      <c r="AI10" s="36">
        <f>Sheet3!G31</f>
        <v>1.92</v>
      </c>
      <c r="AK10" s="36">
        <f>Sheet3!G29</f>
        <v>4.4000000000000004</v>
      </c>
      <c r="AL10" s="36">
        <f>Sheet3!G30</f>
        <v>4</v>
      </c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</row>
    <row r="11" spans="1:62" ht="18" x14ac:dyDescent="0.2">
      <c r="A11" s="30">
        <v>2017</v>
      </c>
      <c r="B11" s="31">
        <f>sheet!H18/sheet!H35</f>
        <v>0.888695652173913</v>
      </c>
      <c r="C11" s="31">
        <f>(sheet!H18-sheet!H15)/sheet!H35</f>
        <v>0.74260869565217391</v>
      </c>
      <c r="D11" s="31">
        <f>sheet!H12/sheet!H35</f>
        <v>0.27913043478260868</v>
      </c>
      <c r="E11" s="31">
        <f>Sheet2!H20/sheet!H35</f>
        <v>1.3156521739130436</v>
      </c>
      <c r="F11" s="31">
        <f>sheet!H18/sheet!H35</f>
        <v>0.888695652173913</v>
      </c>
      <c r="G11" s="29"/>
      <c r="H11" s="32">
        <f>Sheet1!H33/sheet!H51</f>
        <v>6.3795968499385888E-2</v>
      </c>
      <c r="I11" s="32">
        <f>Sheet1!H33/Sheet1!H12</f>
        <v>0.16351851851851851</v>
      </c>
      <c r="J11" s="32">
        <f>Sheet1!H12/sheet!H27</f>
        <v>0.2112180239380427</v>
      </c>
      <c r="K11" s="32">
        <f>Sheet1!H30/sheet!H27</f>
        <v>3.4538058358757728E-2</v>
      </c>
      <c r="L11" s="32">
        <f>Sheet1!H38</f>
        <v>1.87</v>
      </c>
      <c r="M11" s="29"/>
      <c r="N11" s="32">
        <f>sheet!H40/sheet!H27</f>
        <v>0.45861691308769459</v>
      </c>
      <c r="O11" s="32">
        <f>sheet!H51/sheet!H27</f>
        <v>0.54138308691230541</v>
      </c>
      <c r="P11" s="32">
        <f>sheet!H40/sheet!H51</f>
        <v>0.84712087276930859</v>
      </c>
      <c r="Q11" s="31">
        <f>Sheet1!H24/Sheet1!H26</f>
        <v>-6.9941520467836256</v>
      </c>
      <c r="R11" s="31">
        <f>ABS(Sheet2!H20/(Sheet1!H26+Sheet2!H30))</f>
        <v>1.0434482758620689</v>
      </c>
      <c r="S11" s="31">
        <f>sheet!H40/Sheet1!H43</f>
        <v>7.7495042961004623</v>
      </c>
      <c r="T11" s="31">
        <f>Sheet2!H20/sheet!H40</f>
        <v>0.12904051172707889</v>
      </c>
      <c r="V11" s="31">
        <f>ABS(Sheet1!H15/sheet!H15)</f>
        <v>23.636904761904763</v>
      </c>
      <c r="W11" s="31">
        <f>Sheet1!H12/sheet!H14</f>
        <v>30.508474576271187</v>
      </c>
      <c r="X11" s="31">
        <f>Sheet1!H12/sheet!H27</f>
        <v>0.2112180239380427</v>
      </c>
      <c r="Y11" s="31">
        <f>Sheet1!H12/(sheet!H18-sheet!H35)</f>
        <v>-42.1875</v>
      </c>
      <c r="AA11" s="17" t="str">
        <f>Sheet1!H43</f>
        <v>1,513,000</v>
      </c>
      <c r="AB11" s="17" t="str">
        <f>Sheet3!H17</f>
        <v>22.3x</v>
      </c>
      <c r="AC11" s="17" t="str">
        <f>Sheet3!H18</f>
        <v>30.5x</v>
      </c>
      <c r="AD11" s="17" t="str">
        <f>Sheet3!H20</f>
        <v>-33.4x</v>
      </c>
      <c r="AE11" s="17" t="str">
        <f>Sheet3!H21</f>
        <v>2.2x</v>
      </c>
      <c r="AF11" s="17" t="str">
        <f>Sheet3!H22</f>
        <v>6.0x</v>
      </c>
      <c r="AG11" s="17" t="str">
        <f>Sheet3!H24</f>
        <v>46.7x</v>
      </c>
      <c r="AH11" s="17" t="str">
        <f>Sheet3!H25</f>
        <v>3.4x</v>
      </c>
      <c r="AI11" s="17">
        <f>Sheet3!H31</f>
        <v>2.16</v>
      </c>
      <c r="AK11" s="17">
        <f>Sheet3!H29</f>
        <v>4.5</v>
      </c>
      <c r="AL11" s="17">
        <f>Sheet3!H30</f>
        <v>6</v>
      </c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</row>
    <row r="12" spans="1:62" s="37" customFormat="1" ht="18" x14ac:dyDescent="0.2">
      <c r="A12" s="33">
        <v>2018</v>
      </c>
      <c r="B12" s="34">
        <f>sheet!I18/sheet!I35</f>
        <v>0.67986577181208052</v>
      </c>
      <c r="C12" s="34">
        <f>(sheet!I18-sheet!I15)/sheet!I35</f>
        <v>0.54697986577181212</v>
      </c>
      <c r="D12" s="34">
        <f>sheet!I12/sheet!I35</f>
        <v>0.10536912751677853</v>
      </c>
      <c r="E12" s="34">
        <f>Sheet2!I20/sheet!I35</f>
        <v>1.5140939597315437</v>
      </c>
      <c r="F12" s="34">
        <f>sheet!I18/sheet!I35</f>
        <v>0.67986577181208052</v>
      </c>
      <c r="G12" s="29"/>
      <c r="H12" s="35">
        <f>Sheet1!I33/sheet!I51</f>
        <v>8.872535406831436E-2</v>
      </c>
      <c r="I12" s="35">
        <f>Sheet1!I33/Sheet1!I12</f>
        <v>0.17385389742892124</v>
      </c>
      <c r="J12" s="35">
        <f>Sheet1!I12/sheet!I27</f>
        <v>0.27569006900690068</v>
      </c>
      <c r="K12" s="35">
        <f>Sheet1!I30/sheet!I27</f>
        <v>4.7929792979297933E-2</v>
      </c>
      <c r="L12" s="35">
        <f>Sheet1!I38</f>
        <v>2.2799999999999998</v>
      </c>
      <c r="M12" s="29"/>
      <c r="N12" s="35">
        <f>sheet!I40/sheet!I27</f>
        <v>0.45979597959795981</v>
      </c>
      <c r="O12" s="35">
        <f>sheet!I51/sheet!I27</f>
        <v>0.54020402040204019</v>
      </c>
      <c r="P12" s="35">
        <f>sheet!I40/sheet!I51</f>
        <v>0.85115245765065262</v>
      </c>
      <c r="Q12" s="34">
        <f>Sheet1!I24/Sheet1!I26</f>
        <v>-7.3576642335766422</v>
      </c>
      <c r="R12" s="34">
        <f>ABS(Sheet2!I20/(Sheet1!I26+Sheet2!I30))</f>
        <v>0.99295774647887325</v>
      </c>
      <c r="S12" s="34">
        <f>sheet!I40/Sheet1!I43</f>
        <v>6.012751348700343</v>
      </c>
      <c r="T12" s="34">
        <f>Sheet2!I20/sheet!I40</f>
        <v>0.18401305057096248</v>
      </c>
      <c r="U12" s="12"/>
      <c r="V12" s="34">
        <f>ABS(Sheet1!I15/sheet!I15)</f>
        <v>27.560606060606062</v>
      </c>
      <c r="W12" s="34">
        <f>Sheet1!I12/sheet!I14</f>
        <v>14.702</v>
      </c>
      <c r="X12" s="34">
        <f>Sheet1!I12/sheet!I27</f>
        <v>0.27569006900690068</v>
      </c>
      <c r="Y12" s="34">
        <f>Sheet1!I12/(sheet!I18-sheet!I35)</f>
        <v>-15.410901467505241</v>
      </c>
      <c r="Z12" s="12"/>
      <c r="AA12" s="36" t="str">
        <f>Sheet1!I43</f>
        <v>2,039,000</v>
      </c>
      <c r="AB12" s="36" t="str">
        <f>Sheet3!I17</f>
        <v>12.1x</v>
      </c>
      <c r="AC12" s="36" t="str">
        <f>Sheet3!I18</f>
        <v>15.6x</v>
      </c>
      <c r="AD12" s="36" t="str">
        <f>Sheet3!I20</f>
        <v>67.1x</v>
      </c>
      <c r="AE12" s="36" t="str">
        <f>Sheet3!I21</f>
        <v>1.4x</v>
      </c>
      <c r="AF12" s="36" t="str">
        <f>Sheet3!I22</f>
        <v>3.3x</v>
      </c>
      <c r="AG12" s="36" t="str">
        <f>Sheet3!I24</f>
        <v>16.6x</v>
      </c>
      <c r="AH12" s="36" t="str">
        <f>Sheet3!I25</f>
        <v>1.8x</v>
      </c>
      <c r="AI12" s="36">
        <f>Sheet3!I31</f>
        <v>2.2799999999999998</v>
      </c>
      <c r="AK12" s="36">
        <f>Sheet3!I29</f>
        <v>4.5</v>
      </c>
      <c r="AL12" s="36">
        <f>Sheet3!I30</f>
        <v>7</v>
      </c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</row>
    <row r="13" spans="1:62" ht="18" x14ac:dyDescent="0.2">
      <c r="A13" s="30">
        <v>2019</v>
      </c>
      <c r="B13" s="31">
        <f>sheet!J18/sheet!J35</f>
        <v>0.68253968253968256</v>
      </c>
      <c r="C13" s="31">
        <f>(sheet!J18-sheet!J15)/sheet!J35</f>
        <v>0.59558316080055207</v>
      </c>
      <c r="D13" s="31">
        <f>sheet!J12/sheet!J35</f>
        <v>8.9026915113871632E-2</v>
      </c>
      <c r="E13" s="31">
        <f>Sheet2!J20/sheet!J35</f>
        <v>1.7474120082815734</v>
      </c>
      <c r="F13" s="31">
        <f>sheet!J18/sheet!J35</f>
        <v>0.68253968253968256</v>
      </c>
      <c r="G13" s="29"/>
      <c r="H13" s="32">
        <f>Sheet1!J33/sheet!J51</f>
        <v>8.9340763576001903E-2</v>
      </c>
      <c r="I13" s="32">
        <f>Sheet1!J33/Sheet1!J12</f>
        <v>0.20843706777316737</v>
      </c>
      <c r="J13" s="32">
        <f>Sheet1!J12/sheet!J27</f>
        <v>0.22072965959395513</v>
      </c>
      <c r="K13" s="32">
        <f>Sheet1!J30/sheet!J27</f>
        <v>4.6008243016333383E-2</v>
      </c>
      <c r="L13" s="32">
        <f>Sheet1!J38</f>
        <v>2.69</v>
      </c>
      <c r="M13" s="29"/>
      <c r="N13" s="32">
        <f>sheet!J40/sheet!J27</f>
        <v>0.48502518699435199</v>
      </c>
      <c r="O13" s="32">
        <f>sheet!J51/sheet!J27</f>
        <v>0.51497481300564796</v>
      </c>
      <c r="P13" s="32">
        <f>sheet!J40/sheet!J51</f>
        <v>0.94184254209153428</v>
      </c>
      <c r="Q13" s="31">
        <f>Sheet1!J24/Sheet1!J26</f>
        <v>-6.0064935064935066</v>
      </c>
      <c r="R13" s="31">
        <f>ABS(Sheet2!J20/(Sheet1!J26+Sheet2!J30))</f>
        <v>1.1293487957181088</v>
      </c>
      <c r="S13" s="31">
        <f>sheet!J40/Sheet1!J43</f>
        <v>7.2049886621315196</v>
      </c>
      <c r="T13" s="31">
        <f>Sheet2!J20/sheet!J40</f>
        <v>0.1593755901051174</v>
      </c>
      <c r="V13" s="31">
        <f>ABS(Sheet1!J15/sheet!J15)</f>
        <v>41.134920634920633</v>
      </c>
      <c r="W13" s="31">
        <f>Sheet1!J12/sheet!J14</f>
        <v>12.57391304347826</v>
      </c>
      <c r="X13" s="31">
        <f>Sheet1!J12/sheet!J27</f>
        <v>0.22072965959395513</v>
      </c>
      <c r="Y13" s="31">
        <f>Sheet1!J12/(sheet!J18-sheet!J35)</f>
        <v>-15.717391304347826</v>
      </c>
      <c r="AA13" s="17" t="str">
        <f>Sheet1!J43</f>
        <v>2,205,000</v>
      </c>
      <c r="AB13" s="17" t="str">
        <f>Sheet3!J17</f>
        <v>12.8x</v>
      </c>
      <c r="AC13" s="17" t="str">
        <f>Sheet3!J18</f>
        <v>16.4x</v>
      </c>
      <c r="AD13" s="17" t="str">
        <f>Sheet3!J20</f>
        <v>61.3x</v>
      </c>
      <c r="AE13" s="17" t="str">
        <f>Sheet3!J21</f>
        <v>1.5x</v>
      </c>
      <c r="AF13" s="17" t="str">
        <f>Sheet3!J22</f>
        <v>4.0x</v>
      </c>
      <c r="AG13" s="17" t="str">
        <f>Sheet3!J24</f>
        <v>15.5x</v>
      </c>
      <c r="AH13" s="17" t="str">
        <f>Sheet3!J25</f>
        <v>2.0x</v>
      </c>
      <c r="AI13" s="17">
        <f>Sheet3!J31</f>
        <v>2.4</v>
      </c>
      <c r="AK13" s="17">
        <f>Sheet3!J29</f>
        <v>4.5</v>
      </c>
      <c r="AL13" s="17">
        <f>Sheet3!J30</f>
        <v>6</v>
      </c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</row>
    <row r="14" spans="1:62" s="37" customFormat="1" ht="18" x14ac:dyDescent="0.2">
      <c r="A14" s="33">
        <v>2020</v>
      </c>
      <c r="B14" s="34">
        <f>sheet!K18/sheet!K35</f>
        <v>0.55530600786075235</v>
      </c>
      <c r="C14" s="34">
        <f>(sheet!K18-sheet!K15)/sheet!K35</f>
        <v>0.43121841661987648</v>
      </c>
      <c r="D14" s="34">
        <f>sheet!K12/sheet!K35</f>
        <v>4.5480067377877596E-2</v>
      </c>
      <c r="E14" s="34">
        <f>Sheet2!K20/sheet!K35</f>
        <v>1.2644581695676587</v>
      </c>
      <c r="F14" s="34">
        <f>sheet!K18/sheet!K35</f>
        <v>0.55530600786075235</v>
      </c>
      <c r="G14" s="29"/>
      <c r="H14" s="35">
        <f>Sheet1!K33/sheet!K51</f>
        <v>-2.1045621045621046E-2</v>
      </c>
      <c r="I14" s="35">
        <f>Sheet1!K33/Sheet1!K12</f>
        <v>-5.3082479422140096E-2</v>
      </c>
      <c r="J14" s="35">
        <f>Sheet1!K12/sheet!K27</f>
        <v>0.18948943213649097</v>
      </c>
      <c r="K14" s="35">
        <f>Sheet1!K30/sheet!K27</f>
        <v>-1.0058568882098294E-2</v>
      </c>
      <c r="L14" s="35">
        <f>Sheet1!K38</f>
        <v>-0.87</v>
      </c>
      <c r="M14" s="29"/>
      <c r="N14" s="35">
        <f>sheet!K40/sheet!K27</f>
        <v>0.5220588235294118</v>
      </c>
      <c r="O14" s="35">
        <f>sheet!K51/sheet!K27</f>
        <v>0.47794117647058826</v>
      </c>
      <c r="P14" s="35">
        <f>sheet!K40/sheet!K51</f>
        <v>1.0923076923076922</v>
      </c>
      <c r="Q14" s="34">
        <f>Sheet1!K24/Sheet1!K26</f>
        <v>3.7406483790523692E-2</v>
      </c>
      <c r="R14" s="34">
        <f>ABS(Sheet2!K20/(Sheet1!K26+Sheet2!K30))</f>
        <v>1.6868913857677903</v>
      </c>
      <c r="S14" s="34">
        <f>sheet!K40/Sheet1!K43</f>
        <v>6.718967636214666</v>
      </c>
      <c r="T14" s="34">
        <f>Sheet2!K20/sheet!K40</f>
        <v>0.13730870068898238</v>
      </c>
      <c r="U14" s="12"/>
      <c r="V14" s="34">
        <f>ABS(Sheet1!K15/sheet!K15)</f>
        <v>17.570135746606336</v>
      </c>
      <c r="W14" s="34">
        <f>Sheet1!K12/sheet!K14</f>
        <v>10.299307958477508</v>
      </c>
      <c r="X14" s="34">
        <f>Sheet1!K12/sheet!K27</f>
        <v>0.18948943213649097</v>
      </c>
      <c r="Y14" s="34">
        <f>Sheet1!K12/(sheet!K18-sheet!K35)</f>
        <v>-7.516414141414141</v>
      </c>
      <c r="Z14" s="12"/>
      <c r="AA14" s="36" t="str">
        <f>Sheet1!K43</f>
        <v>2,441,000</v>
      </c>
      <c r="AB14" s="36" t="str">
        <f>Sheet3!K17</f>
        <v>10.5x</v>
      </c>
      <c r="AC14" s="36" t="str">
        <f>Sheet3!K18</f>
        <v>14.0x</v>
      </c>
      <c r="AD14" s="36" t="str">
        <f>Sheet3!K20</f>
        <v>70.9x</v>
      </c>
      <c r="AE14" s="36" t="str">
        <f>Sheet3!K21</f>
        <v>1.1x</v>
      </c>
      <c r="AF14" s="36" t="str">
        <f>Sheet3!K22</f>
        <v>4.2x</v>
      </c>
      <c r="AG14" s="36" t="str">
        <f>Sheet3!K24</f>
        <v>18.3x</v>
      </c>
      <c r="AH14" s="36" t="str">
        <f>Sheet3!K25</f>
        <v>1.2x</v>
      </c>
      <c r="AI14" s="36">
        <f>Sheet3!K31</f>
        <v>2.52</v>
      </c>
      <c r="AK14" s="36">
        <f>Sheet3!K29</f>
        <v>4</v>
      </c>
      <c r="AL14" s="36">
        <f>Sheet3!K30</f>
        <v>3</v>
      </c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</row>
    <row r="15" spans="1:62" ht="18" x14ac:dyDescent="0.2">
      <c r="A15" s="30">
        <v>2021</v>
      </c>
      <c r="B15" s="31">
        <f>sheet!L18/sheet!L35</f>
        <v>0.52092050209205021</v>
      </c>
      <c r="C15" s="31">
        <f>(sheet!L18-sheet!L15)/sheet!L35</f>
        <v>0.36359832635983264</v>
      </c>
      <c r="D15" s="31">
        <f>sheet!L12/sheet!L35</f>
        <v>1.7991631799163181E-2</v>
      </c>
      <c r="E15" s="31">
        <f>Sheet2!L20/sheet!L35</f>
        <v>1.108786610878661</v>
      </c>
      <c r="F15" s="31">
        <f>sheet!L18/sheet!L35</f>
        <v>0.52092050209205021</v>
      </c>
      <c r="G15" s="29"/>
      <c r="H15" s="32">
        <f>Sheet1!L33/sheet!L51</f>
        <v>8.6472185476571747E-2</v>
      </c>
      <c r="I15" s="32">
        <f>Sheet1!L33/Sheet1!L12</f>
        <v>0.14396661643676828</v>
      </c>
      <c r="J15" s="32">
        <f>Sheet1!L12/sheet!L27</f>
        <v>0.27425610376398779</v>
      </c>
      <c r="K15" s="32">
        <f>Sheet1!L30/sheet!L27</f>
        <v>3.9483723296032551E-2</v>
      </c>
      <c r="L15" s="32">
        <f>Sheet1!L38</f>
        <v>2</v>
      </c>
      <c r="M15" s="29"/>
      <c r="N15" s="32">
        <f>sheet!L40/sheet!L27</f>
        <v>0.54339394710071209</v>
      </c>
      <c r="O15" s="32">
        <f>sheet!L51/sheet!L27</f>
        <v>0.45660605289928791</v>
      </c>
      <c r="P15" s="32">
        <f>sheet!L40/sheet!L51</f>
        <v>1.1900717120378752</v>
      </c>
      <c r="Q15" s="31">
        <f>Sheet1!L24/Sheet1!L26</f>
        <v>-4.9268867924528301</v>
      </c>
      <c r="R15" s="31">
        <f>ABS(Sheet2!L20/(Sheet1!L26+Sheet2!L30))</f>
        <v>1.5282583621683967</v>
      </c>
      <c r="S15" s="31">
        <f>sheet!L40/Sheet1!L43</f>
        <v>6.5590943975441292</v>
      </c>
      <c r="T15" s="31">
        <f>Sheet2!L20/sheet!L40</f>
        <v>0.15503422453635993</v>
      </c>
      <c r="V15" s="31">
        <f>ABS(Sheet1!L15/sheet!L15)</f>
        <v>16.313829787234042</v>
      </c>
      <c r="W15" s="31">
        <f>Sheet1!L12/sheet!L14</f>
        <v>11.611036339165546</v>
      </c>
      <c r="X15" s="31">
        <f>Sheet1!L12/sheet!L27</f>
        <v>0.27425610376398779</v>
      </c>
      <c r="Y15" s="31">
        <f>Sheet1!L12/(sheet!L18-sheet!L35)</f>
        <v>-7.5344978165938867</v>
      </c>
      <c r="AA15" s="17" t="str">
        <f>Sheet1!L43</f>
        <v>2,606,000</v>
      </c>
      <c r="AB15" s="17" t="str">
        <f>Sheet3!L17</f>
        <v>12.7x</v>
      </c>
      <c r="AC15" s="17" t="str">
        <f>Sheet3!L18</f>
        <v>17.3x</v>
      </c>
      <c r="AD15" s="17" t="str">
        <f>Sheet3!L20</f>
        <v>22.0x</v>
      </c>
      <c r="AE15" s="17" t="str">
        <f>Sheet3!L21</f>
        <v>1.3x</v>
      </c>
      <c r="AF15" s="17" t="str">
        <f>Sheet3!L22</f>
        <v>4.0x</v>
      </c>
      <c r="AG15" s="17" t="str">
        <f>Sheet3!L24</f>
        <v>-103.0x</v>
      </c>
      <c r="AH15" s="17" t="str">
        <f>Sheet3!L25</f>
        <v>1.8x</v>
      </c>
      <c r="AI15" s="17">
        <f>Sheet3!L31</f>
        <v>2.52</v>
      </c>
      <c r="AK15" s="17">
        <f>Sheet3!L29</f>
        <v>3.8</v>
      </c>
      <c r="AL15" s="17">
        <f>Sheet3!L30</f>
        <v>5</v>
      </c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</row>
    <row r="16" spans="1:62" s="37" customFormat="1" ht="18" x14ac:dyDescent="0.2">
      <c r="A16" s="33">
        <v>2022</v>
      </c>
      <c r="B16" s="34">
        <f>sheet!M18/sheet!M35</f>
        <v>0.66568914956011727</v>
      </c>
      <c r="C16" s="34">
        <f>(sheet!M18-sheet!M15)/sheet!M35</f>
        <v>0.53421309872922773</v>
      </c>
      <c r="D16" s="34">
        <f>sheet!M12/sheet!M35</f>
        <v>4.5943304007820138E-2</v>
      </c>
      <c r="E16" s="34">
        <f>Sheet2!M20/sheet!M35</f>
        <v>1.4315738025415445</v>
      </c>
      <c r="F16" s="34">
        <f>sheet!M18/sheet!M35</f>
        <v>0.66568914956011727</v>
      </c>
      <c r="G16" s="29"/>
      <c r="H16" s="35">
        <f>Sheet1!M33/sheet!M51</f>
        <v>0.18816897840268543</v>
      </c>
      <c r="I16" s="35">
        <f>Sheet1!M33/Sheet1!M12</f>
        <v>0.25587804667987252</v>
      </c>
      <c r="J16" s="35">
        <f>Sheet1!M12/sheet!M27</f>
        <v>0.36889594916600477</v>
      </c>
      <c r="K16" s="35">
        <f>Sheet1!M30/sheet!M27</f>
        <v>9.4392374900714851E-2</v>
      </c>
      <c r="L16" s="35">
        <f>Sheet1!M38</f>
        <v>5.14</v>
      </c>
      <c r="M16" s="29"/>
      <c r="N16" s="35">
        <f>sheet!M40/sheet!M27</f>
        <v>0.49836378077839555</v>
      </c>
      <c r="O16" s="35">
        <f>sheet!M51/sheet!M27</f>
        <v>0.5016362192216044</v>
      </c>
      <c r="P16" s="35">
        <f>sheet!M40/sheet!M51</f>
        <v>0.9934764709607955</v>
      </c>
      <c r="Q16" s="34">
        <f>Sheet1!M24/Sheet1!M26</f>
        <v>-8.2174887892376685</v>
      </c>
      <c r="R16" s="34">
        <f>ABS(Sheet2!M20/(Sheet1!M26+Sheet2!M30))</f>
        <v>1.9131286740692357</v>
      </c>
      <c r="S16" s="34">
        <f>sheet!M40/Sheet1!M43</f>
        <v>5.501929147667485</v>
      </c>
      <c r="T16" s="34">
        <f>Sheet2!M20/sheet!M40</f>
        <v>0.18672701772281014</v>
      </c>
      <c r="U16" s="12"/>
      <c r="V16" s="34">
        <f>ABS(Sheet1!M15/sheet!M15)</f>
        <v>33</v>
      </c>
      <c r="W16" s="34">
        <f>Sheet1!M12/sheet!M14</f>
        <v>16.682471264367816</v>
      </c>
      <c r="X16" s="34">
        <f>Sheet1!M12/sheet!M27</f>
        <v>0.36889594916600477</v>
      </c>
      <c r="Y16" s="34">
        <f>Sheet1!M12/(sheet!M18-sheet!M35)</f>
        <v>-16.975146198830409</v>
      </c>
      <c r="Z16" s="12"/>
      <c r="AA16" s="36" t="str">
        <f>Sheet1!M43</f>
        <v>2,851,000</v>
      </c>
      <c r="AB16" s="36" t="str">
        <f>Sheet3!M17</f>
        <v>10.7x</v>
      </c>
      <c r="AC16" s="36" t="str">
        <f>Sheet3!M18</f>
        <v>13.7x</v>
      </c>
      <c r="AD16" s="36" t="str">
        <f>Sheet3!M20</f>
        <v>20.4x</v>
      </c>
      <c r="AE16" s="36" t="str">
        <f>Sheet3!M21</f>
        <v>1.4x</v>
      </c>
      <c r="AF16" s="36" t="str">
        <f>Sheet3!M22</f>
        <v>2.6x</v>
      </c>
      <c r="AG16" s="36" t="str">
        <f>Sheet3!M24</f>
        <v>8.6x</v>
      </c>
      <c r="AH16" s="36" t="str">
        <f>Sheet3!M25</f>
        <v>1.8x</v>
      </c>
      <c r="AI16" s="36">
        <f>Sheet3!M31</f>
        <v>2.61</v>
      </c>
      <c r="AK16" s="36">
        <f>Sheet3!M29</f>
        <v>4.4000000000000004</v>
      </c>
      <c r="AL16" s="36">
        <f>Sheet3!M30</f>
        <v>7</v>
      </c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</row>
    <row r="17" spans="2:62" x14ac:dyDescent="0.2">
      <c r="G17" s="29"/>
      <c r="K17" s="29"/>
      <c r="M17" s="29"/>
      <c r="R17" s="29"/>
      <c r="S17" s="29"/>
      <c r="AC17" s="38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</row>
    <row r="18" spans="2:62" x14ac:dyDescent="0.2"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</row>
    <row r="19" spans="2:62" x14ac:dyDescent="0.2">
      <c r="E19" s="29"/>
    </row>
    <row r="21" spans="2:62" x14ac:dyDescent="0.2">
      <c r="D21" s="29"/>
    </row>
    <row r="22" spans="2:62" x14ac:dyDescent="0.2">
      <c r="B22" s="28"/>
      <c r="J22" s="29"/>
    </row>
  </sheetData>
  <mergeCells count="5">
    <mergeCell ref="B3:F3"/>
    <mergeCell ref="H3:L3"/>
    <mergeCell ref="N3:T3"/>
    <mergeCell ref="V3:Y3"/>
    <mergeCell ref="AA3:AL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427DA-87FF-4589-83DE-EF3794D3DB34}">
  <dimension ref="C1:M48"/>
  <sheetViews>
    <sheetView workbookViewId="0">
      <selection sqref="A1:XFD1048576"/>
    </sheetView>
  </sheetViews>
  <sheetFormatPr defaultColWidth="15" defaultRowHeight="12.75" x14ac:dyDescent="0.2"/>
  <cols>
    <col min="1" max="2" width="2" customWidth="1"/>
    <col min="3" max="3" width="25" customWidth="1"/>
  </cols>
  <sheetData>
    <row r="1" spans="3:13" ht="13.5" customHeight="1" x14ac:dyDescent="0.2"/>
    <row r="2" spans="3:13" ht="26.25" x14ac:dyDescent="0.4">
      <c r="C2" s="4" t="s">
        <v>0</v>
      </c>
      <c r="D2" s="5"/>
      <c r="E2" s="5"/>
    </row>
    <row r="3" spans="3:13" x14ac:dyDescent="0.2">
      <c r="C3" s="1" t="s">
        <v>1</v>
      </c>
    </row>
    <row r="6" spans="3:13" ht="15" x14ac:dyDescent="0.25">
      <c r="C6" s="6" t="s">
        <v>329</v>
      </c>
      <c r="D6" s="7"/>
      <c r="E6" s="2"/>
      <c r="F6" s="2"/>
      <c r="G6" s="2"/>
      <c r="H6" s="2"/>
      <c r="I6" s="2"/>
      <c r="J6" s="2"/>
      <c r="K6" s="2"/>
      <c r="L6" s="2"/>
    </row>
    <row r="8" spans="3:13" ht="33" customHeight="1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10" spans="3:13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2" spans="3:13" x14ac:dyDescent="0.2">
      <c r="C12" s="3" t="s">
        <v>330</v>
      </c>
      <c r="D12" s="3" t="s">
        <v>331</v>
      </c>
      <c r="E12" s="3" t="s">
        <v>332</v>
      </c>
      <c r="F12" s="3" t="s">
        <v>333</v>
      </c>
      <c r="G12" s="3" t="s">
        <v>334</v>
      </c>
      <c r="H12" s="3" t="s">
        <v>335</v>
      </c>
      <c r="I12" s="3" t="s">
        <v>336</v>
      </c>
      <c r="J12" s="3" t="s">
        <v>337</v>
      </c>
      <c r="K12" s="3" t="s">
        <v>338</v>
      </c>
      <c r="L12" s="3" t="s">
        <v>339</v>
      </c>
      <c r="M12" s="3" t="s">
        <v>340</v>
      </c>
    </row>
    <row r="13" spans="3:13" x14ac:dyDescent="0.2">
      <c r="C13" s="3" t="s">
        <v>341</v>
      </c>
      <c r="D13" s="3" t="s">
        <v>342</v>
      </c>
      <c r="E13" s="3" t="s">
        <v>343</v>
      </c>
      <c r="F13" s="3" t="s">
        <v>344</v>
      </c>
      <c r="G13" s="3" t="s">
        <v>345</v>
      </c>
      <c r="H13" s="3" t="s">
        <v>346</v>
      </c>
      <c r="I13" s="3" t="s">
        <v>347</v>
      </c>
      <c r="J13" s="3" t="s">
        <v>348</v>
      </c>
      <c r="K13" s="3" t="s">
        <v>349</v>
      </c>
      <c r="L13" s="3" t="s">
        <v>350</v>
      </c>
      <c r="M13" s="3" t="s">
        <v>351</v>
      </c>
    </row>
    <row r="15" spans="3:13" x14ac:dyDescent="0.2">
      <c r="C15" s="3" t="s">
        <v>352</v>
      </c>
      <c r="D15" s="3" t="s">
        <v>353</v>
      </c>
      <c r="E15" s="3" t="s">
        <v>354</v>
      </c>
      <c r="F15" s="3" t="s">
        <v>355</v>
      </c>
      <c r="G15" s="3" t="s">
        <v>356</v>
      </c>
      <c r="H15" s="3" t="s">
        <v>357</v>
      </c>
      <c r="I15" s="3" t="s">
        <v>358</v>
      </c>
      <c r="J15" s="3" t="s">
        <v>359</v>
      </c>
      <c r="K15" s="3" t="s">
        <v>360</v>
      </c>
      <c r="L15" s="3" t="s">
        <v>361</v>
      </c>
      <c r="M15" s="3" t="s">
        <v>362</v>
      </c>
    </row>
    <row r="16" spans="3:13" x14ac:dyDescent="0.2">
      <c r="C16" s="3" t="s">
        <v>363</v>
      </c>
      <c r="D16" s="3" t="s">
        <v>364</v>
      </c>
      <c r="E16" s="3" t="s">
        <v>365</v>
      </c>
      <c r="F16" s="3" t="s">
        <v>366</v>
      </c>
      <c r="G16" s="3" t="s">
        <v>367</v>
      </c>
      <c r="H16" s="3" t="s">
        <v>368</v>
      </c>
      <c r="I16" s="3" t="s">
        <v>369</v>
      </c>
      <c r="J16" s="3" t="s">
        <v>370</v>
      </c>
      <c r="K16" s="3" t="s">
        <v>371</v>
      </c>
      <c r="L16" s="3" t="s">
        <v>372</v>
      </c>
      <c r="M16" s="3" t="s">
        <v>373</v>
      </c>
    </row>
    <row r="17" spans="3:13" x14ac:dyDescent="0.2">
      <c r="C17" s="3" t="s">
        <v>374</v>
      </c>
      <c r="D17" s="3" t="s">
        <v>375</v>
      </c>
      <c r="E17" s="3" t="s">
        <v>376</v>
      </c>
      <c r="F17" s="3" t="s">
        <v>377</v>
      </c>
      <c r="G17" s="3" t="s">
        <v>378</v>
      </c>
      <c r="H17" s="3" t="s">
        <v>379</v>
      </c>
      <c r="I17" s="3" t="s">
        <v>380</v>
      </c>
      <c r="J17" s="3" t="s">
        <v>381</v>
      </c>
      <c r="K17" s="3" t="s">
        <v>382</v>
      </c>
      <c r="L17" s="3" t="s">
        <v>383</v>
      </c>
      <c r="M17" s="3" t="s">
        <v>384</v>
      </c>
    </row>
    <row r="19" spans="3:13" x14ac:dyDescent="0.2">
      <c r="C19" s="3" t="s">
        <v>385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</row>
    <row r="20" spans="3:13" x14ac:dyDescent="0.2">
      <c r="C20" s="3" t="s">
        <v>386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</row>
    <row r="21" spans="3:13" x14ac:dyDescent="0.2">
      <c r="C21" s="3" t="s">
        <v>387</v>
      </c>
      <c r="D21" s="3" t="s">
        <v>388</v>
      </c>
      <c r="E21" s="3" t="s">
        <v>389</v>
      </c>
      <c r="F21" s="3" t="s">
        <v>390</v>
      </c>
      <c r="G21" s="3" t="s">
        <v>391</v>
      </c>
      <c r="H21" s="3" t="s">
        <v>392</v>
      </c>
      <c r="I21" s="3" t="s">
        <v>393</v>
      </c>
      <c r="J21" s="3" t="s">
        <v>394</v>
      </c>
      <c r="K21" s="3" t="s">
        <v>395</v>
      </c>
      <c r="L21" s="3" t="s">
        <v>396</v>
      </c>
      <c r="M21" s="3" t="s">
        <v>397</v>
      </c>
    </row>
    <row r="22" spans="3:13" x14ac:dyDescent="0.2">
      <c r="C22" s="3" t="s">
        <v>398</v>
      </c>
      <c r="D22" s="3" t="s">
        <v>399</v>
      </c>
      <c r="E22" s="3" t="s">
        <v>400</v>
      </c>
      <c r="F22" s="3" t="s">
        <v>401</v>
      </c>
      <c r="G22" s="3" t="s">
        <v>402</v>
      </c>
      <c r="H22" s="3" t="s">
        <v>270</v>
      </c>
      <c r="I22" s="3" t="s">
        <v>403</v>
      </c>
      <c r="J22" s="3" t="s">
        <v>404</v>
      </c>
      <c r="K22" s="3" t="s">
        <v>405</v>
      </c>
      <c r="L22" s="3" t="s">
        <v>406</v>
      </c>
      <c r="M22" s="3" t="s">
        <v>407</v>
      </c>
    </row>
    <row r="23" spans="3:13" x14ac:dyDescent="0.2">
      <c r="C23" s="3" t="s">
        <v>408</v>
      </c>
      <c r="D23" s="3" t="s">
        <v>409</v>
      </c>
      <c r="E23" s="3" t="s">
        <v>410</v>
      </c>
      <c r="F23" s="3" t="s">
        <v>411</v>
      </c>
      <c r="G23" s="3" t="s">
        <v>412</v>
      </c>
      <c r="H23" s="3" t="s">
        <v>413</v>
      </c>
      <c r="I23" s="3" t="s">
        <v>414</v>
      </c>
      <c r="J23" s="3" t="s">
        <v>415</v>
      </c>
      <c r="K23" s="3" t="s">
        <v>416</v>
      </c>
      <c r="L23" s="3" t="s">
        <v>417</v>
      </c>
      <c r="M23" s="3" t="s">
        <v>418</v>
      </c>
    </row>
    <row r="24" spans="3:13" x14ac:dyDescent="0.2">
      <c r="C24" s="3" t="s">
        <v>419</v>
      </c>
      <c r="D24" s="3" t="s">
        <v>420</v>
      </c>
      <c r="E24" s="3" t="s">
        <v>421</v>
      </c>
      <c r="F24" s="3" t="s">
        <v>422</v>
      </c>
      <c r="G24" s="3" t="s">
        <v>423</v>
      </c>
      <c r="H24" s="3" t="s">
        <v>424</v>
      </c>
      <c r="I24" s="3" t="s">
        <v>425</v>
      </c>
      <c r="J24" s="3" t="s">
        <v>426</v>
      </c>
      <c r="K24" s="3" t="s">
        <v>427</v>
      </c>
      <c r="L24" s="3" t="s">
        <v>428</v>
      </c>
      <c r="M24" s="3" t="s">
        <v>429</v>
      </c>
    </row>
    <row r="26" spans="3:13" x14ac:dyDescent="0.2">
      <c r="C26" s="3" t="s">
        <v>430</v>
      </c>
      <c r="D26" s="3" t="s">
        <v>431</v>
      </c>
      <c r="E26" s="3" t="s">
        <v>432</v>
      </c>
      <c r="F26" s="3" t="s">
        <v>433</v>
      </c>
      <c r="G26" s="3" t="s">
        <v>434</v>
      </c>
      <c r="H26" s="3" t="s">
        <v>435</v>
      </c>
      <c r="I26" s="3" t="s">
        <v>436</v>
      </c>
      <c r="J26" s="3" t="s">
        <v>437</v>
      </c>
      <c r="K26" s="3" t="s">
        <v>438</v>
      </c>
      <c r="L26" s="3" t="s">
        <v>439</v>
      </c>
      <c r="M26" s="3" t="s">
        <v>440</v>
      </c>
    </row>
    <row r="27" spans="3:13" x14ac:dyDescent="0.2">
      <c r="C27" s="3" t="s">
        <v>441</v>
      </c>
      <c r="D27" s="3" t="s">
        <v>442</v>
      </c>
      <c r="E27" s="3" t="s">
        <v>443</v>
      </c>
      <c r="F27" s="3" t="s">
        <v>196</v>
      </c>
      <c r="G27" s="3" t="s">
        <v>444</v>
      </c>
      <c r="H27" s="3" t="s">
        <v>445</v>
      </c>
      <c r="I27" s="3" t="s">
        <v>446</v>
      </c>
      <c r="J27" s="3" t="s">
        <v>447</v>
      </c>
      <c r="K27" s="3" t="s">
        <v>448</v>
      </c>
      <c r="L27" s="3" t="s">
        <v>449</v>
      </c>
      <c r="M27" s="3" t="s">
        <v>450</v>
      </c>
    </row>
    <row r="28" spans="3:13" x14ac:dyDescent="0.2">
      <c r="C28" s="3" t="s">
        <v>451</v>
      </c>
      <c r="D28" s="3" t="s">
        <v>3</v>
      </c>
      <c r="E28" s="3" t="s">
        <v>3</v>
      </c>
      <c r="F28" s="3" t="s">
        <v>3</v>
      </c>
      <c r="G28" s="3" t="s">
        <v>3</v>
      </c>
      <c r="H28" s="3" t="s">
        <v>3</v>
      </c>
      <c r="I28" s="3" t="s">
        <v>3</v>
      </c>
      <c r="J28" s="3" t="s">
        <v>3</v>
      </c>
      <c r="K28" s="3" t="s">
        <v>3</v>
      </c>
      <c r="L28" s="3" t="s">
        <v>3</v>
      </c>
      <c r="M28" s="3" t="s">
        <v>3</v>
      </c>
    </row>
    <row r="29" spans="3:13" x14ac:dyDescent="0.2">
      <c r="C29" s="3" t="s">
        <v>452</v>
      </c>
      <c r="D29" s="3" t="s">
        <v>453</v>
      </c>
      <c r="E29" s="3" t="s">
        <v>454</v>
      </c>
      <c r="F29" s="3" t="s">
        <v>455</v>
      </c>
      <c r="G29" s="3" t="s">
        <v>456</v>
      </c>
      <c r="H29" s="3" t="s">
        <v>457</v>
      </c>
      <c r="I29" s="3" t="s">
        <v>458</v>
      </c>
      <c r="J29" s="3" t="s">
        <v>459</v>
      </c>
      <c r="K29" s="3" t="s">
        <v>460</v>
      </c>
      <c r="L29" s="3" t="s">
        <v>461</v>
      </c>
      <c r="M29" s="3" t="s">
        <v>462</v>
      </c>
    </row>
    <row r="30" spans="3:13" x14ac:dyDescent="0.2">
      <c r="C30" s="3" t="s">
        <v>463</v>
      </c>
      <c r="D30" s="3" t="s">
        <v>464</v>
      </c>
      <c r="E30" s="3" t="s">
        <v>465</v>
      </c>
      <c r="F30" s="3" t="s">
        <v>466</v>
      </c>
      <c r="G30" s="3" t="s">
        <v>467</v>
      </c>
      <c r="H30" s="3" t="s">
        <v>468</v>
      </c>
      <c r="I30" s="3" t="s">
        <v>469</v>
      </c>
      <c r="J30" s="3" t="s">
        <v>470</v>
      </c>
      <c r="K30" s="3" t="s">
        <v>471</v>
      </c>
      <c r="L30" s="3" t="s">
        <v>472</v>
      </c>
      <c r="M30" s="3" t="s">
        <v>473</v>
      </c>
    </row>
    <row r="32" spans="3:13" x14ac:dyDescent="0.2">
      <c r="C32" s="3" t="s">
        <v>474</v>
      </c>
      <c r="D32" s="3" t="s">
        <v>3</v>
      </c>
      <c r="E32" s="3" t="s">
        <v>3</v>
      </c>
      <c r="F32" s="3" t="s">
        <v>3</v>
      </c>
      <c r="G32" s="3" t="s">
        <v>3</v>
      </c>
      <c r="H32" s="3" t="s">
        <v>3</v>
      </c>
      <c r="I32" s="3" t="s">
        <v>3</v>
      </c>
      <c r="J32" s="3" t="s">
        <v>3</v>
      </c>
      <c r="K32" s="3" t="s">
        <v>3</v>
      </c>
      <c r="L32" s="3" t="s">
        <v>3</v>
      </c>
      <c r="M32" s="3" t="s">
        <v>3</v>
      </c>
    </row>
    <row r="33" spans="3:13" x14ac:dyDescent="0.2">
      <c r="C33" s="3" t="s">
        <v>475</v>
      </c>
      <c r="D33" s="3" t="s">
        <v>464</v>
      </c>
      <c r="E33" s="3" t="s">
        <v>465</v>
      </c>
      <c r="F33" s="3" t="s">
        <v>466</v>
      </c>
      <c r="G33" s="3" t="s">
        <v>467</v>
      </c>
      <c r="H33" s="3" t="s">
        <v>468</v>
      </c>
      <c r="I33" s="3" t="s">
        <v>469</v>
      </c>
      <c r="J33" s="3" t="s">
        <v>470</v>
      </c>
      <c r="K33" s="3" t="s">
        <v>471</v>
      </c>
      <c r="L33" s="3" t="s">
        <v>472</v>
      </c>
      <c r="M33" s="3" t="s">
        <v>473</v>
      </c>
    </row>
    <row r="35" spans="3:13" x14ac:dyDescent="0.2">
      <c r="C35" s="3" t="s">
        <v>476</v>
      </c>
      <c r="D35" s="3" t="s">
        <v>272</v>
      </c>
      <c r="E35" s="3" t="s">
        <v>459</v>
      </c>
      <c r="F35" s="3" t="s">
        <v>477</v>
      </c>
      <c r="G35" s="3" t="s">
        <v>478</v>
      </c>
      <c r="H35" s="3" t="s">
        <v>479</v>
      </c>
      <c r="I35" s="3" t="s">
        <v>480</v>
      </c>
      <c r="J35" s="3" t="s">
        <v>481</v>
      </c>
      <c r="K35" s="3" t="s">
        <v>482</v>
      </c>
      <c r="L35" s="3" t="s">
        <v>483</v>
      </c>
      <c r="M35" s="3" t="s">
        <v>484</v>
      </c>
    </row>
    <row r="36" spans="3:13" x14ac:dyDescent="0.2">
      <c r="C36" s="3" t="s">
        <v>485</v>
      </c>
      <c r="D36" s="3" t="s">
        <v>486</v>
      </c>
      <c r="E36" s="3" t="s">
        <v>487</v>
      </c>
      <c r="F36" s="3" t="s">
        <v>488</v>
      </c>
      <c r="G36" s="3" t="s">
        <v>489</v>
      </c>
      <c r="H36" s="3" t="s">
        <v>490</v>
      </c>
      <c r="I36" s="3" t="s">
        <v>491</v>
      </c>
      <c r="J36" s="3" t="s">
        <v>492</v>
      </c>
      <c r="K36" s="3" t="s">
        <v>493</v>
      </c>
      <c r="L36" s="3" t="s">
        <v>494</v>
      </c>
      <c r="M36" s="3" t="s">
        <v>495</v>
      </c>
    </row>
    <row r="38" spans="3:13" x14ac:dyDescent="0.2">
      <c r="C38" s="3" t="s">
        <v>496</v>
      </c>
      <c r="D38" s="3">
        <v>1.1200000000000001</v>
      </c>
      <c r="E38" s="3">
        <v>1.07</v>
      </c>
      <c r="F38" s="3">
        <v>1.02</v>
      </c>
      <c r="G38" s="3">
        <v>1.02</v>
      </c>
      <c r="H38" s="3">
        <v>1.87</v>
      </c>
      <c r="I38" s="3">
        <v>2.2799999999999998</v>
      </c>
      <c r="J38" s="3">
        <v>2.69</v>
      </c>
      <c r="K38" s="3">
        <v>-0.87</v>
      </c>
      <c r="L38" s="3">
        <v>2</v>
      </c>
      <c r="M38" s="3">
        <v>5.14</v>
      </c>
    </row>
    <row r="39" spans="3:13" x14ac:dyDescent="0.2">
      <c r="C39" s="3" t="s">
        <v>497</v>
      </c>
      <c r="D39" s="3">
        <v>1.1200000000000001</v>
      </c>
      <c r="E39" s="3">
        <v>1.06</v>
      </c>
      <c r="F39" s="3">
        <v>1.02</v>
      </c>
      <c r="G39" s="3">
        <v>1.01</v>
      </c>
      <c r="H39" s="3">
        <v>1.86</v>
      </c>
      <c r="I39" s="3">
        <v>2.27</v>
      </c>
      <c r="J39" s="3">
        <v>2.68</v>
      </c>
      <c r="K39" s="3">
        <v>-0.87</v>
      </c>
      <c r="L39" s="3">
        <v>1.99</v>
      </c>
      <c r="M39" s="3">
        <v>5.12</v>
      </c>
    </row>
    <row r="40" spans="3:13" x14ac:dyDescent="0.2">
      <c r="C40" s="3" t="s">
        <v>498</v>
      </c>
      <c r="D40" s="3" t="s">
        <v>499</v>
      </c>
      <c r="E40" s="3" t="s">
        <v>500</v>
      </c>
      <c r="F40" s="3" t="s">
        <v>501</v>
      </c>
      <c r="G40" s="3" t="s">
        <v>502</v>
      </c>
      <c r="H40" s="3" t="s">
        <v>503</v>
      </c>
      <c r="I40" s="3" t="s">
        <v>504</v>
      </c>
      <c r="J40" s="3" t="s">
        <v>505</v>
      </c>
      <c r="K40" s="3" t="s">
        <v>443</v>
      </c>
      <c r="L40" s="3" t="s">
        <v>443</v>
      </c>
      <c r="M40" s="3" t="s">
        <v>506</v>
      </c>
    </row>
    <row r="41" spans="3:13" x14ac:dyDescent="0.2">
      <c r="C41" s="3" t="s">
        <v>507</v>
      </c>
      <c r="D41" s="3" t="s">
        <v>508</v>
      </c>
      <c r="E41" s="3" t="s">
        <v>509</v>
      </c>
      <c r="F41" s="3" t="s">
        <v>501</v>
      </c>
      <c r="G41" s="3" t="s">
        <v>510</v>
      </c>
      <c r="H41" s="3" t="s">
        <v>511</v>
      </c>
      <c r="I41" s="3" t="s">
        <v>512</v>
      </c>
      <c r="J41" s="3" t="s">
        <v>513</v>
      </c>
      <c r="K41" s="3" t="s">
        <v>443</v>
      </c>
      <c r="L41" s="3" t="s">
        <v>514</v>
      </c>
      <c r="M41" s="3" t="s">
        <v>515</v>
      </c>
    </row>
    <row r="43" spans="3:13" x14ac:dyDescent="0.2">
      <c r="C43" s="3" t="s">
        <v>516</v>
      </c>
      <c r="D43" s="3" t="s">
        <v>517</v>
      </c>
      <c r="E43" s="3" t="s">
        <v>518</v>
      </c>
      <c r="F43" s="3" t="s">
        <v>519</v>
      </c>
      <c r="G43" s="3" t="s">
        <v>520</v>
      </c>
      <c r="H43" s="3" t="s">
        <v>521</v>
      </c>
      <c r="I43" s="3" t="s">
        <v>522</v>
      </c>
      <c r="J43" s="3" t="s">
        <v>523</v>
      </c>
      <c r="K43" s="3" t="s">
        <v>524</v>
      </c>
      <c r="L43" s="3" t="s">
        <v>525</v>
      </c>
      <c r="M43" s="3" t="s">
        <v>526</v>
      </c>
    </row>
    <row r="44" spans="3:13" x14ac:dyDescent="0.2">
      <c r="C44" s="3" t="s">
        <v>527</v>
      </c>
      <c r="D44" s="3" t="s">
        <v>528</v>
      </c>
      <c r="E44" s="3" t="s">
        <v>529</v>
      </c>
      <c r="F44" s="3" t="s">
        <v>530</v>
      </c>
      <c r="G44" s="3" t="s">
        <v>531</v>
      </c>
      <c r="H44" s="3" t="s">
        <v>532</v>
      </c>
      <c r="I44" s="3" t="s">
        <v>533</v>
      </c>
      <c r="J44" s="3" t="s">
        <v>534</v>
      </c>
      <c r="K44" s="3" t="s">
        <v>535</v>
      </c>
      <c r="L44" s="3" t="s">
        <v>536</v>
      </c>
      <c r="M44" s="3" t="s">
        <v>537</v>
      </c>
    </row>
    <row r="46" spans="3:13" x14ac:dyDescent="0.2">
      <c r="C46" s="3" t="s">
        <v>538</v>
      </c>
      <c r="D46" s="3" t="s">
        <v>331</v>
      </c>
      <c r="E46" s="3" t="s">
        <v>332</v>
      </c>
      <c r="F46" s="3" t="s">
        <v>333</v>
      </c>
      <c r="G46" s="3" t="s">
        <v>334</v>
      </c>
      <c r="H46" s="3" t="s">
        <v>335</v>
      </c>
      <c r="I46" s="3" t="s">
        <v>336</v>
      </c>
      <c r="J46" s="3" t="s">
        <v>337</v>
      </c>
      <c r="K46" s="3" t="s">
        <v>338</v>
      </c>
      <c r="L46" s="3" t="s">
        <v>339</v>
      </c>
      <c r="M46" s="3" t="s">
        <v>340</v>
      </c>
    </row>
    <row r="47" spans="3:13" x14ac:dyDescent="0.2">
      <c r="C47" s="3" t="s">
        <v>539</v>
      </c>
      <c r="D47" s="3" t="s">
        <v>540</v>
      </c>
      <c r="E47" s="3" t="s">
        <v>541</v>
      </c>
      <c r="F47" s="3" t="s">
        <v>530</v>
      </c>
      <c r="G47" s="3" t="s">
        <v>531</v>
      </c>
      <c r="H47" s="3" t="s">
        <v>542</v>
      </c>
      <c r="I47" s="3" t="s">
        <v>543</v>
      </c>
      <c r="J47" s="3" t="s">
        <v>544</v>
      </c>
      <c r="K47" s="3" t="s">
        <v>70</v>
      </c>
      <c r="L47" s="3" t="s">
        <v>545</v>
      </c>
      <c r="M47" s="3" t="s">
        <v>546</v>
      </c>
    </row>
    <row r="48" spans="3:13" x14ac:dyDescent="0.2">
      <c r="C48" s="3" t="s">
        <v>547</v>
      </c>
      <c r="D48" s="3" t="s">
        <v>528</v>
      </c>
      <c r="E48" s="3" t="s">
        <v>529</v>
      </c>
      <c r="F48" s="3" t="s">
        <v>530</v>
      </c>
      <c r="G48" s="3" t="s">
        <v>531</v>
      </c>
      <c r="H48" s="3" t="s">
        <v>532</v>
      </c>
      <c r="I48" s="3" t="s">
        <v>533</v>
      </c>
      <c r="J48" s="3" t="s">
        <v>534</v>
      </c>
      <c r="K48" s="3" t="s">
        <v>535</v>
      </c>
      <c r="L48" s="3" t="s">
        <v>536</v>
      </c>
      <c r="M48" s="3" t="s">
        <v>537</v>
      </c>
    </row>
  </sheetData>
  <mergeCells count="2">
    <mergeCell ref="C2:E2"/>
    <mergeCell ref="C6:D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C4904-28D1-4275-AACE-1F60D7BEE3EB}">
  <dimension ref="C1:M41"/>
  <sheetViews>
    <sheetView workbookViewId="0">
      <selection sqref="A1:XFD1048576"/>
    </sheetView>
  </sheetViews>
  <sheetFormatPr defaultColWidth="15" defaultRowHeight="12.75" x14ac:dyDescent="0.2"/>
  <cols>
    <col min="1" max="2" width="2" customWidth="1"/>
    <col min="3" max="3" width="25" customWidth="1"/>
  </cols>
  <sheetData>
    <row r="1" spans="3:13" ht="13.5" customHeight="1" x14ac:dyDescent="0.2"/>
    <row r="2" spans="3:13" ht="26.25" x14ac:dyDescent="0.4">
      <c r="C2" s="4" t="s">
        <v>0</v>
      </c>
      <c r="D2" s="5"/>
      <c r="E2" s="5"/>
    </row>
    <row r="3" spans="3:13" x14ac:dyDescent="0.2">
      <c r="C3" s="1" t="s">
        <v>1</v>
      </c>
    </row>
    <row r="6" spans="3:13" ht="15" x14ac:dyDescent="0.25">
      <c r="C6" s="6" t="s">
        <v>548</v>
      </c>
      <c r="D6" s="7"/>
      <c r="E6" s="2"/>
      <c r="F6" s="2"/>
      <c r="G6" s="2"/>
      <c r="H6" s="2"/>
      <c r="I6" s="2"/>
      <c r="J6" s="2"/>
      <c r="K6" s="2"/>
      <c r="L6" s="2"/>
    </row>
    <row r="8" spans="3:13" ht="33" customHeight="1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10" spans="3:13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2" spans="3:13" x14ac:dyDescent="0.2">
      <c r="C12" s="3" t="s">
        <v>475</v>
      </c>
      <c r="D12" s="3" t="s">
        <v>464</v>
      </c>
      <c r="E12" s="3" t="s">
        <v>465</v>
      </c>
      <c r="F12" s="3" t="s">
        <v>466</v>
      </c>
      <c r="G12" s="3" t="s">
        <v>467</v>
      </c>
      <c r="H12" s="3" t="s">
        <v>468</v>
      </c>
      <c r="I12" s="3" t="s">
        <v>469</v>
      </c>
      <c r="J12" s="3" t="s">
        <v>470</v>
      </c>
      <c r="K12" s="3" t="s">
        <v>471</v>
      </c>
      <c r="L12" s="3" t="s">
        <v>472</v>
      </c>
      <c r="M12" s="3" t="s">
        <v>473</v>
      </c>
    </row>
    <row r="13" spans="3:13" x14ac:dyDescent="0.2">
      <c r="C13" s="3" t="s">
        <v>549</v>
      </c>
      <c r="D13" s="3" t="s">
        <v>550</v>
      </c>
      <c r="E13" s="3" t="s">
        <v>551</v>
      </c>
      <c r="F13" s="3" t="s">
        <v>552</v>
      </c>
      <c r="G13" s="3" t="s">
        <v>553</v>
      </c>
      <c r="H13" s="3" t="s">
        <v>489</v>
      </c>
      <c r="I13" s="3" t="s">
        <v>554</v>
      </c>
      <c r="J13" s="3" t="s">
        <v>555</v>
      </c>
      <c r="K13" s="3" t="s">
        <v>556</v>
      </c>
      <c r="L13" s="3" t="s">
        <v>557</v>
      </c>
      <c r="M13" s="3" t="s">
        <v>558</v>
      </c>
    </row>
    <row r="14" spans="3:13" x14ac:dyDescent="0.2">
      <c r="C14" s="3" t="s">
        <v>559</v>
      </c>
      <c r="D14" s="3" t="s">
        <v>3</v>
      </c>
      <c r="E14" s="3" t="s">
        <v>3</v>
      </c>
      <c r="F14" s="3" t="s">
        <v>3</v>
      </c>
      <c r="G14" s="3" t="s">
        <v>3</v>
      </c>
      <c r="H14" s="3" t="s">
        <v>3</v>
      </c>
      <c r="I14" s="3" t="s">
        <v>3</v>
      </c>
      <c r="J14" s="3" t="s">
        <v>3</v>
      </c>
      <c r="K14" s="3" t="s">
        <v>3</v>
      </c>
      <c r="L14" s="3" t="s">
        <v>3</v>
      </c>
      <c r="M14" s="3" t="s">
        <v>3</v>
      </c>
    </row>
    <row r="15" spans="3:13" x14ac:dyDescent="0.2">
      <c r="C15" s="3" t="s">
        <v>560</v>
      </c>
      <c r="D15" s="3" t="s">
        <v>561</v>
      </c>
      <c r="E15" s="3" t="s">
        <v>133</v>
      </c>
      <c r="F15" s="3" t="s">
        <v>66</v>
      </c>
      <c r="G15" s="3" t="s">
        <v>562</v>
      </c>
      <c r="H15" s="3" t="s">
        <v>563</v>
      </c>
      <c r="I15" s="3" t="s">
        <v>564</v>
      </c>
      <c r="J15" s="3" t="s">
        <v>565</v>
      </c>
      <c r="K15" s="3" t="s">
        <v>28</v>
      </c>
      <c r="L15" s="3" t="s">
        <v>460</v>
      </c>
      <c r="M15" s="3" t="s">
        <v>56</v>
      </c>
    </row>
    <row r="16" spans="3:13" x14ac:dyDescent="0.2">
      <c r="C16" s="3" t="s">
        <v>566</v>
      </c>
      <c r="D16" s="3" t="s">
        <v>3</v>
      </c>
      <c r="E16" s="3" t="s">
        <v>3</v>
      </c>
      <c r="F16" s="3" t="s">
        <v>3</v>
      </c>
      <c r="G16" s="3" t="s">
        <v>3</v>
      </c>
      <c r="H16" s="3" t="s">
        <v>3</v>
      </c>
      <c r="I16" s="3" t="s">
        <v>3</v>
      </c>
      <c r="J16" s="3" t="s">
        <v>3</v>
      </c>
      <c r="K16" s="3" t="s">
        <v>3</v>
      </c>
      <c r="L16" s="3" t="s">
        <v>3</v>
      </c>
      <c r="M16" s="3" t="s">
        <v>3</v>
      </c>
    </row>
    <row r="17" spans="3:13" x14ac:dyDescent="0.2">
      <c r="C17" s="3" t="s">
        <v>567</v>
      </c>
      <c r="D17" s="3" t="s">
        <v>3</v>
      </c>
      <c r="E17" s="3" t="s">
        <v>3</v>
      </c>
      <c r="F17" s="3" t="s">
        <v>3</v>
      </c>
      <c r="G17" s="3" t="s">
        <v>3</v>
      </c>
      <c r="H17" s="3" t="s">
        <v>3</v>
      </c>
      <c r="I17" s="3" t="s">
        <v>3</v>
      </c>
      <c r="J17" s="3" t="s">
        <v>3</v>
      </c>
      <c r="K17" s="3" t="s">
        <v>3</v>
      </c>
      <c r="L17" s="3" t="s">
        <v>3</v>
      </c>
      <c r="M17" s="3" t="s">
        <v>3</v>
      </c>
    </row>
    <row r="18" spans="3:13" x14ac:dyDescent="0.2">
      <c r="C18" s="3" t="s">
        <v>568</v>
      </c>
      <c r="D18" s="3" t="s">
        <v>569</v>
      </c>
      <c r="E18" s="3" t="s">
        <v>570</v>
      </c>
      <c r="F18" s="3" t="s">
        <v>271</v>
      </c>
      <c r="G18" s="3" t="s">
        <v>571</v>
      </c>
      <c r="H18" s="3" t="s">
        <v>572</v>
      </c>
      <c r="I18" s="3" t="s">
        <v>573</v>
      </c>
      <c r="J18" s="3" t="s">
        <v>171</v>
      </c>
      <c r="K18" s="3" t="s">
        <v>574</v>
      </c>
      <c r="L18" s="3" t="s">
        <v>575</v>
      </c>
      <c r="M18" s="3" t="s">
        <v>43</v>
      </c>
    </row>
    <row r="19" spans="3:13" x14ac:dyDescent="0.2">
      <c r="C19" s="3" t="s">
        <v>576</v>
      </c>
      <c r="D19" s="3" t="s">
        <v>577</v>
      </c>
      <c r="E19" s="3" t="s">
        <v>578</v>
      </c>
      <c r="F19" s="3" t="s">
        <v>579</v>
      </c>
      <c r="G19" s="3" t="s">
        <v>580</v>
      </c>
      <c r="H19" s="3" t="s">
        <v>53</v>
      </c>
      <c r="I19" s="3" t="s">
        <v>139</v>
      </c>
      <c r="J19" s="3" t="s">
        <v>581</v>
      </c>
      <c r="K19" s="3" t="s">
        <v>582</v>
      </c>
      <c r="L19" s="3" t="s">
        <v>583</v>
      </c>
      <c r="M19" s="3" t="s">
        <v>584</v>
      </c>
    </row>
    <row r="20" spans="3:13" x14ac:dyDescent="0.2">
      <c r="C20" s="3" t="s">
        <v>585</v>
      </c>
      <c r="D20" s="3" t="s">
        <v>530</v>
      </c>
      <c r="E20" s="3" t="s">
        <v>586</v>
      </c>
      <c r="F20" s="3" t="s">
        <v>587</v>
      </c>
      <c r="G20" s="3" t="s">
        <v>588</v>
      </c>
      <c r="H20" s="3" t="s">
        <v>521</v>
      </c>
      <c r="I20" s="3" t="s">
        <v>589</v>
      </c>
      <c r="J20" s="3" t="s">
        <v>590</v>
      </c>
      <c r="K20" s="3" t="s">
        <v>591</v>
      </c>
      <c r="L20" s="3" t="s">
        <v>592</v>
      </c>
      <c r="M20" s="3" t="s">
        <v>593</v>
      </c>
    </row>
    <row r="22" spans="3:13" x14ac:dyDescent="0.2">
      <c r="C22" s="3" t="s">
        <v>594</v>
      </c>
      <c r="D22" s="3" t="s">
        <v>595</v>
      </c>
      <c r="E22" s="3" t="s">
        <v>596</v>
      </c>
      <c r="F22" s="3" t="s">
        <v>597</v>
      </c>
      <c r="G22" s="3" t="s">
        <v>598</v>
      </c>
      <c r="H22" s="3" t="s">
        <v>599</v>
      </c>
      <c r="I22" s="3" t="s">
        <v>600</v>
      </c>
      <c r="J22" s="3" t="s">
        <v>601</v>
      </c>
      <c r="K22" s="3" t="s">
        <v>602</v>
      </c>
      <c r="L22" s="3" t="s">
        <v>603</v>
      </c>
      <c r="M22" s="3" t="s">
        <v>604</v>
      </c>
    </row>
    <row r="23" spans="3:13" x14ac:dyDescent="0.2">
      <c r="C23" s="3" t="s">
        <v>605</v>
      </c>
      <c r="D23" s="3" t="s">
        <v>3</v>
      </c>
      <c r="E23" s="3" t="s">
        <v>606</v>
      </c>
      <c r="F23" s="3" t="s">
        <v>3</v>
      </c>
      <c r="G23" s="3" t="s">
        <v>607</v>
      </c>
      <c r="H23" s="3" t="s">
        <v>608</v>
      </c>
      <c r="I23" s="3" t="s">
        <v>3</v>
      </c>
      <c r="J23" s="3" t="s">
        <v>609</v>
      </c>
      <c r="K23" s="3" t="s">
        <v>3</v>
      </c>
      <c r="L23" s="3" t="s">
        <v>610</v>
      </c>
      <c r="M23" s="3" t="s">
        <v>3</v>
      </c>
    </row>
    <row r="24" spans="3:13" x14ac:dyDescent="0.2">
      <c r="C24" s="3" t="s">
        <v>611</v>
      </c>
      <c r="D24" s="3" t="s">
        <v>63</v>
      </c>
      <c r="E24" s="3" t="s">
        <v>612</v>
      </c>
      <c r="F24" s="3" t="s">
        <v>613</v>
      </c>
      <c r="G24" s="3" t="s">
        <v>614</v>
      </c>
      <c r="H24" s="3" t="s">
        <v>615</v>
      </c>
      <c r="I24" s="3" t="s">
        <v>616</v>
      </c>
      <c r="J24" s="3" t="s">
        <v>617</v>
      </c>
      <c r="K24" s="3" t="s">
        <v>618</v>
      </c>
      <c r="L24" s="3" t="s">
        <v>619</v>
      </c>
      <c r="M24" s="3" t="s">
        <v>620</v>
      </c>
    </row>
    <row r="25" spans="3:13" x14ac:dyDescent="0.2">
      <c r="C25" s="3" t="s">
        <v>621</v>
      </c>
      <c r="D25" s="3" t="s">
        <v>622</v>
      </c>
      <c r="E25" s="3" t="s">
        <v>623</v>
      </c>
      <c r="F25" s="3" t="s">
        <v>624</v>
      </c>
      <c r="G25" s="3" t="s">
        <v>625</v>
      </c>
      <c r="H25" s="3" t="s">
        <v>626</v>
      </c>
      <c r="I25" s="3" t="s">
        <v>627</v>
      </c>
      <c r="J25" s="3" t="s">
        <v>628</v>
      </c>
      <c r="K25" s="3" t="s">
        <v>629</v>
      </c>
      <c r="L25" s="3" t="s">
        <v>630</v>
      </c>
      <c r="M25" s="3" t="s">
        <v>631</v>
      </c>
    </row>
    <row r="27" spans="3:13" x14ac:dyDescent="0.2">
      <c r="C27" s="3" t="s">
        <v>632</v>
      </c>
      <c r="D27" s="3" t="s">
        <v>633</v>
      </c>
      <c r="E27" s="3" t="s">
        <v>634</v>
      </c>
      <c r="F27" s="3" t="s">
        <v>635</v>
      </c>
      <c r="G27" s="3" t="s">
        <v>636</v>
      </c>
      <c r="H27" s="3" t="s">
        <v>637</v>
      </c>
      <c r="I27" s="3" t="s">
        <v>638</v>
      </c>
      <c r="J27" s="3" t="s">
        <v>639</v>
      </c>
      <c r="K27" s="3" t="s">
        <v>640</v>
      </c>
      <c r="L27" s="3" t="s">
        <v>641</v>
      </c>
      <c r="M27" s="3" t="s">
        <v>642</v>
      </c>
    </row>
    <row r="28" spans="3:13" x14ac:dyDescent="0.2">
      <c r="C28" s="3" t="s">
        <v>643</v>
      </c>
      <c r="D28" s="3" t="s">
        <v>3</v>
      </c>
      <c r="E28" s="3" t="s">
        <v>3</v>
      </c>
      <c r="F28" s="3" t="s">
        <v>3</v>
      </c>
      <c r="G28" s="3" t="s">
        <v>3</v>
      </c>
      <c r="H28" s="3" t="s">
        <v>3</v>
      </c>
      <c r="I28" s="3" t="s">
        <v>3</v>
      </c>
      <c r="J28" s="3" t="s">
        <v>3</v>
      </c>
      <c r="K28" s="3" t="s">
        <v>3</v>
      </c>
      <c r="L28" s="3" t="s">
        <v>3</v>
      </c>
      <c r="M28" s="3" t="s">
        <v>3</v>
      </c>
    </row>
    <row r="29" spans="3:13" x14ac:dyDescent="0.2">
      <c r="C29" s="3" t="s">
        <v>644</v>
      </c>
      <c r="D29" s="3" t="s">
        <v>645</v>
      </c>
      <c r="E29" s="3" t="s">
        <v>646</v>
      </c>
      <c r="F29" s="3" t="s">
        <v>647</v>
      </c>
      <c r="G29" s="3" t="s">
        <v>198</v>
      </c>
      <c r="H29" s="3" t="s">
        <v>648</v>
      </c>
      <c r="I29" s="3" t="s">
        <v>649</v>
      </c>
      <c r="J29" s="3" t="s">
        <v>650</v>
      </c>
      <c r="K29" s="3" t="s">
        <v>651</v>
      </c>
      <c r="L29" s="3" t="s">
        <v>652</v>
      </c>
      <c r="M29" s="3" t="s">
        <v>73</v>
      </c>
    </row>
    <row r="30" spans="3:13" x14ac:dyDescent="0.2">
      <c r="C30" s="3" t="s">
        <v>653</v>
      </c>
      <c r="D30" s="3" t="s">
        <v>654</v>
      </c>
      <c r="E30" s="3" t="s">
        <v>655</v>
      </c>
      <c r="F30" s="3" t="s">
        <v>600</v>
      </c>
      <c r="G30" s="3" t="s">
        <v>656</v>
      </c>
      <c r="H30" s="3" t="s">
        <v>657</v>
      </c>
      <c r="I30" s="3" t="s">
        <v>658</v>
      </c>
      <c r="J30" s="3" t="s">
        <v>659</v>
      </c>
      <c r="K30" s="3" t="s">
        <v>660</v>
      </c>
      <c r="L30" s="3" t="s">
        <v>661</v>
      </c>
      <c r="M30" s="3" t="s">
        <v>662</v>
      </c>
    </row>
    <row r="31" spans="3:13" x14ac:dyDescent="0.2">
      <c r="C31" s="3" t="s">
        <v>663</v>
      </c>
      <c r="D31" s="3" t="s">
        <v>3</v>
      </c>
      <c r="E31" s="3" t="s">
        <v>3</v>
      </c>
      <c r="F31" s="3" t="s">
        <v>3</v>
      </c>
      <c r="G31" s="3" t="s">
        <v>3</v>
      </c>
      <c r="H31" s="3" t="s">
        <v>3</v>
      </c>
      <c r="I31" s="3" t="s">
        <v>3</v>
      </c>
      <c r="J31" s="3" t="s">
        <v>3</v>
      </c>
      <c r="K31" s="3" t="s">
        <v>3</v>
      </c>
      <c r="L31" s="3" t="s">
        <v>664</v>
      </c>
      <c r="M31" s="3" t="s">
        <v>656</v>
      </c>
    </row>
    <row r="32" spans="3:13" x14ac:dyDescent="0.2">
      <c r="C32" s="3" t="s">
        <v>665</v>
      </c>
      <c r="D32" s="3" t="s">
        <v>666</v>
      </c>
      <c r="E32" s="3" t="s">
        <v>667</v>
      </c>
      <c r="F32" s="3" t="s">
        <v>668</v>
      </c>
      <c r="G32" s="3" t="s">
        <v>669</v>
      </c>
      <c r="H32" s="3" t="s">
        <v>670</v>
      </c>
      <c r="I32" s="3" t="s">
        <v>27</v>
      </c>
      <c r="J32" s="3" t="s">
        <v>51</v>
      </c>
      <c r="K32" s="3" t="s">
        <v>180</v>
      </c>
      <c r="L32" s="3" t="s">
        <v>417</v>
      </c>
      <c r="M32" s="3" t="s">
        <v>671</v>
      </c>
    </row>
    <row r="33" spans="3:13" x14ac:dyDescent="0.2">
      <c r="C33" s="3" t="s">
        <v>672</v>
      </c>
      <c r="D33" s="3" t="s">
        <v>673</v>
      </c>
      <c r="E33" s="3" t="s">
        <v>674</v>
      </c>
      <c r="F33" s="3" t="s">
        <v>367</v>
      </c>
      <c r="G33" s="3" t="s">
        <v>675</v>
      </c>
      <c r="H33" s="3" t="s">
        <v>676</v>
      </c>
      <c r="I33" s="3" t="s">
        <v>677</v>
      </c>
      <c r="J33" s="3" t="s">
        <v>678</v>
      </c>
      <c r="K33" s="3" t="s">
        <v>679</v>
      </c>
      <c r="L33" s="3" t="s">
        <v>680</v>
      </c>
      <c r="M33" s="3" t="s">
        <v>681</v>
      </c>
    </row>
    <row r="35" spans="3:13" x14ac:dyDescent="0.2">
      <c r="C35" s="3" t="s">
        <v>682</v>
      </c>
      <c r="D35" s="3" t="s">
        <v>683</v>
      </c>
      <c r="E35" s="3" t="s">
        <v>26</v>
      </c>
      <c r="F35" s="3" t="s">
        <v>27</v>
      </c>
      <c r="G35" s="3" t="s">
        <v>28</v>
      </c>
      <c r="H35" s="3" t="s">
        <v>29</v>
      </c>
      <c r="I35" s="3" t="s">
        <v>30</v>
      </c>
      <c r="J35" s="3" t="s">
        <v>31</v>
      </c>
      <c r="K35" s="3" t="s">
        <v>32</v>
      </c>
      <c r="L35" s="3" t="s">
        <v>33</v>
      </c>
      <c r="M35" s="3" t="s">
        <v>34</v>
      </c>
    </row>
    <row r="36" spans="3:13" x14ac:dyDescent="0.2">
      <c r="C36" s="3" t="s">
        <v>684</v>
      </c>
      <c r="D36" s="3" t="s">
        <v>3</v>
      </c>
      <c r="E36" s="3" t="s">
        <v>3</v>
      </c>
      <c r="F36" s="3" t="s">
        <v>3</v>
      </c>
      <c r="G36" s="3" t="s">
        <v>3</v>
      </c>
      <c r="H36" s="3" t="s">
        <v>3</v>
      </c>
      <c r="I36" s="3" t="s">
        <v>65</v>
      </c>
      <c r="J36" s="3" t="s">
        <v>685</v>
      </c>
      <c r="K36" s="3" t="s">
        <v>268</v>
      </c>
      <c r="L36" s="3" t="s">
        <v>64</v>
      </c>
      <c r="M36" s="3" t="s">
        <v>170</v>
      </c>
    </row>
    <row r="37" spans="3:13" x14ac:dyDescent="0.2">
      <c r="C37" s="3" t="s">
        <v>686</v>
      </c>
      <c r="D37" s="3" t="s">
        <v>67</v>
      </c>
      <c r="E37" s="3" t="s">
        <v>275</v>
      </c>
      <c r="F37" s="3" t="s">
        <v>687</v>
      </c>
      <c r="G37" s="3" t="s">
        <v>688</v>
      </c>
      <c r="H37" s="3" t="s">
        <v>689</v>
      </c>
      <c r="I37" s="3" t="s">
        <v>690</v>
      </c>
      <c r="J37" s="3" t="s">
        <v>691</v>
      </c>
      <c r="K37" s="3" t="s">
        <v>692</v>
      </c>
      <c r="L37" s="3" t="s">
        <v>693</v>
      </c>
      <c r="M37" s="3" t="s">
        <v>135</v>
      </c>
    </row>
    <row r="38" spans="3:13" x14ac:dyDescent="0.2">
      <c r="C38" s="3" t="s">
        <v>694</v>
      </c>
      <c r="D38" s="3" t="s">
        <v>26</v>
      </c>
      <c r="E38" s="3" t="s">
        <v>27</v>
      </c>
      <c r="F38" s="3" t="s">
        <v>28</v>
      </c>
      <c r="G38" s="3" t="s">
        <v>29</v>
      </c>
      <c r="H38" s="3" t="s">
        <v>30</v>
      </c>
      <c r="I38" s="3" t="s">
        <v>31</v>
      </c>
      <c r="J38" s="3" t="s">
        <v>32</v>
      </c>
      <c r="K38" s="3" t="s">
        <v>33</v>
      </c>
      <c r="L38" s="3" t="s">
        <v>34</v>
      </c>
      <c r="M38" s="3" t="s">
        <v>695</v>
      </c>
    </row>
    <row r="40" spans="3:13" x14ac:dyDescent="0.2">
      <c r="C40" s="3" t="s">
        <v>696</v>
      </c>
      <c r="D40" s="3" t="s">
        <v>697</v>
      </c>
      <c r="E40" s="3" t="s">
        <v>698</v>
      </c>
      <c r="F40" s="3" t="s">
        <v>699</v>
      </c>
      <c r="G40" s="3" t="s">
        <v>700</v>
      </c>
      <c r="H40" s="3" t="s">
        <v>701</v>
      </c>
      <c r="I40" s="3" t="s">
        <v>702</v>
      </c>
      <c r="J40" s="3" t="s">
        <v>703</v>
      </c>
      <c r="K40" s="3" t="s">
        <v>704</v>
      </c>
      <c r="L40" s="3" t="s">
        <v>705</v>
      </c>
      <c r="M40" s="3" t="s">
        <v>706</v>
      </c>
    </row>
    <row r="41" spans="3:13" x14ac:dyDescent="0.2">
      <c r="C41" s="3" t="s">
        <v>707</v>
      </c>
      <c r="D41" s="3" t="s">
        <v>3</v>
      </c>
      <c r="E41" s="3" t="s">
        <v>3</v>
      </c>
      <c r="F41" s="3" t="s">
        <v>3</v>
      </c>
      <c r="G41" s="3" t="s">
        <v>3</v>
      </c>
      <c r="H41" s="3" t="s">
        <v>3</v>
      </c>
      <c r="I41" s="3" t="s">
        <v>3</v>
      </c>
      <c r="J41" s="3" t="s">
        <v>3</v>
      </c>
      <c r="K41" s="3" t="s">
        <v>3</v>
      </c>
      <c r="L41" s="3" t="s">
        <v>3</v>
      </c>
      <c r="M41" s="3" t="s">
        <v>3</v>
      </c>
    </row>
  </sheetData>
  <mergeCells count="2">
    <mergeCell ref="C2:E2"/>
    <mergeCell ref="C6:D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6A1F5-4EB9-41B9-B11A-4B48E2CC667F}">
  <dimension ref="C1:M32"/>
  <sheetViews>
    <sheetView workbookViewId="0">
      <selection sqref="A1:XFD1048576"/>
    </sheetView>
  </sheetViews>
  <sheetFormatPr defaultColWidth="15" defaultRowHeight="15" customHeight="1" x14ac:dyDescent="0.2"/>
  <cols>
    <col min="1" max="2" width="2" customWidth="1"/>
    <col min="3" max="3" width="25" customWidth="1"/>
  </cols>
  <sheetData>
    <row r="1" spans="3:13" ht="13.5" customHeight="1" x14ac:dyDescent="0.2"/>
    <row r="2" spans="3:13" ht="26.25" x14ac:dyDescent="0.4">
      <c r="C2" s="4" t="s">
        <v>0</v>
      </c>
      <c r="D2" s="5"/>
      <c r="E2" s="5"/>
    </row>
    <row r="3" spans="3:13" ht="12.75" x14ac:dyDescent="0.2">
      <c r="C3" s="1" t="s">
        <v>1</v>
      </c>
    </row>
    <row r="4" spans="3:13" ht="12.75" x14ac:dyDescent="0.2"/>
    <row r="5" spans="3:13" ht="12.75" x14ac:dyDescent="0.2"/>
    <row r="6" spans="3:13" x14ac:dyDescent="0.25">
      <c r="C6" s="6" t="s">
        <v>708</v>
      </c>
      <c r="D6" s="7"/>
      <c r="E6" s="2"/>
      <c r="F6" s="2"/>
      <c r="G6" s="2"/>
      <c r="H6" s="2"/>
      <c r="I6" s="2"/>
      <c r="J6" s="2"/>
      <c r="K6" s="2"/>
      <c r="L6" s="2"/>
    </row>
    <row r="7" spans="3:13" ht="12.75" x14ac:dyDescent="0.2"/>
    <row r="8" spans="3:13" ht="33" customHeight="1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9" spans="3:13" ht="12.75" x14ac:dyDescent="0.2"/>
    <row r="10" spans="3:13" ht="12.75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1" spans="3:13" ht="12.75" x14ac:dyDescent="0.2"/>
    <row r="12" spans="3:13" ht="12.75" x14ac:dyDescent="0.2">
      <c r="C12" s="3" t="s">
        <v>709</v>
      </c>
      <c r="D12" s="3">
        <v>37.42</v>
      </c>
      <c r="E12" s="3">
        <v>42.34</v>
      </c>
      <c r="F12" s="3">
        <v>30.15</v>
      </c>
      <c r="G12" s="3">
        <v>41.96</v>
      </c>
      <c r="H12" s="3">
        <v>45.51</v>
      </c>
      <c r="I12" s="3">
        <v>40.51</v>
      </c>
      <c r="J12" s="3">
        <v>48.13</v>
      </c>
      <c r="K12" s="3">
        <v>30.1</v>
      </c>
      <c r="L12" s="3">
        <v>38.369999999999997</v>
      </c>
      <c r="M12" s="3">
        <v>45.96</v>
      </c>
    </row>
    <row r="13" spans="3:13" ht="12.75" x14ac:dyDescent="0.2">
      <c r="C13" s="3" t="s">
        <v>710</v>
      </c>
      <c r="D13" s="3" t="s">
        <v>711</v>
      </c>
      <c r="E13" s="3" t="s">
        <v>712</v>
      </c>
      <c r="F13" s="3" t="s">
        <v>713</v>
      </c>
      <c r="G13" s="3" t="s">
        <v>714</v>
      </c>
      <c r="H13" s="3" t="s">
        <v>715</v>
      </c>
      <c r="I13" s="3" t="s">
        <v>716</v>
      </c>
      <c r="J13" s="3" t="s">
        <v>717</v>
      </c>
      <c r="K13" s="3" t="s">
        <v>718</v>
      </c>
      <c r="L13" s="3" t="s">
        <v>719</v>
      </c>
      <c r="M13" s="3" t="s">
        <v>720</v>
      </c>
    </row>
    <row r="14" spans="3:13" ht="12.75" x14ac:dyDescent="0.2"/>
    <row r="15" spans="3:13" ht="12.75" x14ac:dyDescent="0.2">
      <c r="C15" s="3" t="s">
        <v>721</v>
      </c>
      <c r="D15" s="3" t="s">
        <v>722</v>
      </c>
      <c r="E15" s="3" t="s">
        <v>723</v>
      </c>
      <c r="F15" s="3" t="s">
        <v>724</v>
      </c>
      <c r="G15" s="3" t="s">
        <v>725</v>
      </c>
      <c r="H15" s="3" t="s">
        <v>726</v>
      </c>
      <c r="I15" s="3" t="s">
        <v>727</v>
      </c>
      <c r="J15" s="3" t="s">
        <v>728</v>
      </c>
      <c r="K15" s="3" t="s">
        <v>729</v>
      </c>
      <c r="L15" s="3" t="s">
        <v>730</v>
      </c>
      <c r="M15" s="3" t="s">
        <v>731</v>
      </c>
    </row>
    <row r="16" spans="3:13" ht="12.75" x14ac:dyDescent="0.2">
      <c r="C16" s="3" t="s">
        <v>732</v>
      </c>
      <c r="D16" s="3" t="s">
        <v>733</v>
      </c>
      <c r="E16" s="3" t="s">
        <v>734</v>
      </c>
      <c r="F16" s="3" t="s">
        <v>735</v>
      </c>
      <c r="G16" s="3" t="s">
        <v>736</v>
      </c>
      <c r="H16" s="3" t="s">
        <v>737</v>
      </c>
      <c r="I16" s="3" t="s">
        <v>738</v>
      </c>
      <c r="J16" s="3" t="s">
        <v>739</v>
      </c>
      <c r="K16" s="3" t="s">
        <v>740</v>
      </c>
      <c r="L16" s="3" t="s">
        <v>741</v>
      </c>
      <c r="M16" s="3" t="s">
        <v>742</v>
      </c>
    </row>
    <row r="17" spans="3:13" ht="12.75" x14ac:dyDescent="0.2">
      <c r="C17" s="3" t="s">
        <v>743</v>
      </c>
      <c r="D17" s="3" t="s">
        <v>744</v>
      </c>
      <c r="E17" s="3" t="s">
        <v>745</v>
      </c>
      <c r="F17" s="3" t="s">
        <v>746</v>
      </c>
      <c r="G17" s="3" t="s">
        <v>747</v>
      </c>
      <c r="H17" s="3" t="s">
        <v>748</v>
      </c>
      <c r="I17" s="3" t="s">
        <v>749</v>
      </c>
      <c r="J17" s="3" t="s">
        <v>750</v>
      </c>
      <c r="K17" s="3" t="s">
        <v>751</v>
      </c>
      <c r="L17" s="3" t="s">
        <v>752</v>
      </c>
      <c r="M17" s="3" t="s">
        <v>753</v>
      </c>
    </row>
    <row r="18" spans="3:13" ht="12.75" x14ac:dyDescent="0.2">
      <c r="C18" s="3" t="s">
        <v>754</v>
      </c>
      <c r="D18" s="3" t="s">
        <v>755</v>
      </c>
      <c r="E18" s="3" t="s">
        <v>756</v>
      </c>
      <c r="F18" s="3" t="s">
        <v>757</v>
      </c>
      <c r="G18" s="3" t="s">
        <v>758</v>
      </c>
      <c r="H18" s="3" t="s">
        <v>759</v>
      </c>
      <c r="I18" s="3" t="s">
        <v>760</v>
      </c>
      <c r="J18" s="3" t="s">
        <v>761</v>
      </c>
      <c r="K18" s="3" t="s">
        <v>762</v>
      </c>
      <c r="L18" s="3" t="s">
        <v>763</v>
      </c>
      <c r="M18" s="3" t="s">
        <v>764</v>
      </c>
    </row>
    <row r="19" spans="3:13" ht="12.75" x14ac:dyDescent="0.2">
      <c r="C19" s="3" t="s">
        <v>765</v>
      </c>
      <c r="D19" s="3" t="s">
        <v>766</v>
      </c>
      <c r="E19" s="3" t="s">
        <v>767</v>
      </c>
      <c r="F19" s="3" t="s">
        <v>768</v>
      </c>
      <c r="G19" s="3" t="s">
        <v>769</v>
      </c>
      <c r="H19" s="3" t="s">
        <v>770</v>
      </c>
      <c r="I19" s="3" t="s">
        <v>771</v>
      </c>
      <c r="J19" s="3" t="s">
        <v>772</v>
      </c>
      <c r="K19" s="3" t="s">
        <v>773</v>
      </c>
      <c r="L19" s="3" t="s">
        <v>774</v>
      </c>
      <c r="M19" s="3" t="s">
        <v>775</v>
      </c>
    </row>
    <row r="20" spans="3:13" ht="12.75" x14ac:dyDescent="0.2">
      <c r="C20" s="3" t="s">
        <v>776</v>
      </c>
      <c r="D20" s="3" t="s">
        <v>777</v>
      </c>
      <c r="E20" s="3" t="s">
        <v>778</v>
      </c>
      <c r="F20" s="3" t="s">
        <v>779</v>
      </c>
      <c r="G20" s="3" t="s">
        <v>780</v>
      </c>
      <c r="H20" s="3" t="s">
        <v>781</v>
      </c>
      <c r="I20" s="3" t="s">
        <v>782</v>
      </c>
      <c r="J20" s="3" t="s">
        <v>783</v>
      </c>
      <c r="K20" s="3" t="s">
        <v>784</v>
      </c>
      <c r="L20" s="3" t="s">
        <v>785</v>
      </c>
      <c r="M20" s="3" t="s">
        <v>786</v>
      </c>
    </row>
    <row r="21" spans="3:13" ht="12.75" x14ac:dyDescent="0.2">
      <c r="C21" s="3" t="s">
        <v>787</v>
      </c>
      <c r="D21" s="3" t="s">
        <v>788</v>
      </c>
      <c r="E21" s="3" t="s">
        <v>788</v>
      </c>
      <c r="F21" s="3" t="s">
        <v>789</v>
      </c>
      <c r="G21" s="3" t="s">
        <v>790</v>
      </c>
      <c r="H21" s="3" t="s">
        <v>791</v>
      </c>
      <c r="I21" s="3" t="s">
        <v>792</v>
      </c>
      <c r="J21" s="3" t="s">
        <v>789</v>
      </c>
      <c r="K21" s="3" t="s">
        <v>793</v>
      </c>
      <c r="L21" s="3" t="s">
        <v>794</v>
      </c>
      <c r="M21" s="3" t="s">
        <v>792</v>
      </c>
    </row>
    <row r="22" spans="3:13" ht="12.75" x14ac:dyDescent="0.2">
      <c r="C22" s="3" t="s">
        <v>795</v>
      </c>
      <c r="D22" s="3" t="s">
        <v>796</v>
      </c>
      <c r="E22" s="3" t="s">
        <v>796</v>
      </c>
      <c r="F22" s="3" t="s">
        <v>797</v>
      </c>
      <c r="G22" s="3" t="s">
        <v>798</v>
      </c>
      <c r="H22" s="3" t="s">
        <v>799</v>
      </c>
      <c r="I22" s="3" t="s">
        <v>800</v>
      </c>
      <c r="J22" s="3" t="s">
        <v>801</v>
      </c>
      <c r="K22" s="3" t="s">
        <v>802</v>
      </c>
      <c r="L22" s="3" t="s">
        <v>801</v>
      </c>
      <c r="M22" s="3" t="s">
        <v>803</v>
      </c>
    </row>
    <row r="23" spans="3:13" ht="12.75" x14ac:dyDescent="0.2"/>
    <row r="24" spans="3:13" ht="12.75" x14ac:dyDescent="0.2">
      <c r="C24" s="3" t="s">
        <v>804</v>
      </c>
      <c r="D24" s="3" t="s">
        <v>805</v>
      </c>
      <c r="E24" s="3" t="s">
        <v>806</v>
      </c>
      <c r="F24" s="3" t="s">
        <v>807</v>
      </c>
      <c r="G24" s="3" t="s">
        <v>808</v>
      </c>
      <c r="H24" s="3" t="s">
        <v>809</v>
      </c>
      <c r="I24" s="3" t="s">
        <v>810</v>
      </c>
      <c r="J24" s="3" t="s">
        <v>811</v>
      </c>
      <c r="K24" s="3" t="s">
        <v>812</v>
      </c>
      <c r="L24" s="3" t="s">
        <v>813</v>
      </c>
      <c r="M24" s="3" t="s">
        <v>814</v>
      </c>
    </row>
    <row r="25" spans="3:13" ht="12.75" x14ac:dyDescent="0.2">
      <c r="C25" s="3" t="s">
        <v>815</v>
      </c>
      <c r="D25" s="3" t="s">
        <v>816</v>
      </c>
      <c r="E25" s="3" t="s">
        <v>796</v>
      </c>
      <c r="F25" s="3" t="s">
        <v>788</v>
      </c>
      <c r="G25" s="3" t="s">
        <v>816</v>
      </c>
      <c r="H25" s="3" t="s">
        <v>797</v>
      </c>
      <c r="I25" s="3" t="s">
        <v>790</v>
      </c>
      <c r="J25" s="3" t="s">
        <v>788</v>
      </c>
      <c r="K25" s="3" t="s">
        <v>817</v>
      </c>
      <c r="L25" s="3" t="s">
        <v>790</v>
      </c>
      <c r="M25" s="3" t="s">
        <v>790</v>
      </c>
    </row>
    <row r="26" spans="3:13" ht="12.75" x14ac:dyDescent="0.2">
      <c r="C26" s="3" t="s">
        <v>818</v>
      </c>
      <c r="D26" s="3" t="s">
        <v>819</v>
      </c>
      <c r="E26" s="3" t="s">
        <v>774</v>
      </c>
      <c r="F26" s="3" t="s">
        <v>820</v>
      </c>
      <c r="G26" s="3" t="s">
        <v>821</v>
      </c>
      <c r="H26" s="3" t="s">
        <v>746</v>
      </c>
      <c r="I26" s="3" t="s">
        <v>822</v>
      </c>
      <c r="J26" s="3" t="s">
        <v>823</v>
      </c>
      <c r="K26" s="3" t="s">
        <v>824</v>
      </c>
      <c r="L26" s="3" t="s">
        <v>825</v>
      </c>
      <c r="M26" s="3" t="s">
        <v>826</v>
      </c>
    </row>
    <row r="27" spans="3:13" ht="12.75" x14ac:dyDescent="0.2">
      <c r="C27" s="3" t="s">
        <v>827</v>
      </c>
      <c r="D27" s="3" t="s">
        <v>828</v>
      </c>
      <c r="E27" s="3" t="s">
        <v>829</v>
      </c>
      <c r="F27" s="3" t="s">
        <v>828</v>
      </c>
      <c r="G27" s="3" t="s">
        <v>830</v>
      </c>
      <c r="H27" s="3" t="s">
        <v>831</v>
      </c>
      <c r="I27" s="3" t="s">
        <v>796</v>
      </c>
      <c r="J27" s="3" t="s">
        <v>797</v>
      </c>
      <c r="K27" s="3" t="s">
        <v>832</v>
      </c>
      <c r="L27" s="3" t="s">
        <v>832</v>
      </c>
      <c r="M27" s="3" t="s">
        <v>833</v>
      </c>
    </row>
    <row r="28" spans="3:13" ht="12.75" x14ac:dyDescent="0.2"/>
    <row r="29" spans="3:13" ht="12.75" x14ac:dyDescent="0.2">
      <c r="C29" s="3" t="s">
        <v>834</v>
      </c>
      <c r="D29" s="3">
        <v>4.5</v>
      </c>
      <c r="E29" s="3">
        <v>4.5999999999999996</v>
      </c>
      <c r="F29" s="3">
        <v>4.5999999999999996</v>
      </c>
      <c r="G29" s="3">
        <v>4.4000000000000004</v>
      </c>
      <c r="H29" s="3">
        <v>4.5</v>
      </c>
      <c r="I29" s="3">
        <v>4.5</v>
      </c>
      <c r="J29" s="3">
        <v>4.5</v>
      </c>
      <c r="K29" s="3">
        <v>4</v>
      </c>
      <c r="L29" s="3">
        <v>3.8</v>
      </c>
      <c r="M29" s="3">
        <v>4.4000000000000004</v>
      </c>
    </row>
    <row r="30" spans="3:13" ht="12.75" x14ac:dyDescent="0.2">
      <c r="C30" s="3" t="s">
        <v>835</v>
      </c>
      <c r="D30" s="3">
        <v>7</v>
      </c>
      <c r="E30" s="3">
        <v>4</v>
      </c>
      <c r="F30" s="3">
        <v>5</v>
      </c>
      <c r="G30" s="3">
        <v>4</v>
      </c>
      <c r="H30" s="3">
        <v>6</v>
      </c>
      <c r="I30" s="3">
        <v>7</v>
      </c>
      <c r="J30" s="3">
        <v>6</v>
      </c>
      <c r="K30" s="3">
        <v>3</v>
      </c>
      <c r="L30" s="3">
        <v>5</v>
      </c>
      <c r="M30" s="3">
        <v>7</v>
      </c>
    </row>
    <row r="31" spans="3:13" ht="12.75" x14ac:dyDescent="0.2">
      <c r="C31" s="3" t="s">
        <v>836</v>
      </c>
      <c r="D31" s="3">
        <v>0.98</v>
      </c>
      <c r="E31" s="3">
        <v>1.74</v>
      </c>
      <c r="F31" s="3">
        <v>1.83</v>
      </c>
      <c r="G31" s="3">
        <v>1.92</v>
      </c>
      <c r="H31" s="3">
        <v>2.16</v>
      </c>
      <c r="I31" s="3">
        <v>2.2799999999999998</v>
      </c>
      <c r="J31" s="3">
        <v>2.4</v>
      </c>
      <c r="K31" s="3">
        <v>2.52</v>
      </c>
      <c r="L31" s="3">
        <v>2.52</v>
      </c>
      <c r="M31" s="3">
        <v>2.61</v>
      </c>
    </row>
    <row r="32" spans="3:13" ht="12.75" x14ac:dyDescent="0.2">
      <c r="C32" s="3" t="s">
        <v>837</v>
      </c>
      <c r="D32" s="3" t="s">
        <v>838</v>
      </c>
      <c r="E32" s="3" t="s">
        <v>839</v>
      </c>
      <c r="F32" s="3" t="s">
        <v>840</v>
      </c>
      <c r="G32" s="3" t="s">
        <v>841</v>
      </c>
      <c r="H32" s="3" t="s">
        <v>839</v>
      </c>
      <c r="I32" s="3" t="s">
        <v>842</v>
      </c>
      <c r="J32" s="3" t="s">
        <v>843</v>
      </c>
      <c r="K32" s="3" t="s">
        <v>844</v>
      </c>
      <c r="L32" s="3" t="s">
        <v>845</v>
      </c>
      <c r="M32" s="3" t="s">
        <v>846</v>
      </c>
    </row>
  </sheetData>
  <mergeCells count="2">
    <mergeCell ref="C2:E2"/>
    <mergeCell ref="C6:D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</vt:lpstr>
      <vt:lpstr>Sheet4</vt:lpstr>
      <vt:lpstr>Sheet1</vt:lpstr>
      <vt:lpstr>Sheet2</vt:lpstr>
      <vt:lpstr>Sheet3</vt:lpstr>
    </vt:vector>
  </TitlesOfParts>
  <Company>finbox.io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finbox.io</dc:creator>
  <dc:description/>
  <cp:lastModifiedBy>maher alqarra</cp:lastModifiedBy>
  <dcterms:created xsi:type="dcterms:W3CDTF">2023-05-02T21:28:22Z</dcterms:created>
  <dcterms:modified xsi:type="dcterms:W3CDTF">2023-05-06T17:43:48Z</dcterms:modified>
  <cp:category/>
  <dc:identifier/>
  <cp:version/>
</cp:coreProperties>
</file>