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20" documentId="8_{4D679837-59C0-42BF-A790-2371472ADC75}" xr6:coauthVersionLast="47" xr6:coauthVersionMax="47" xr10:uidLastSave="{BFC6B1AC-8CBA-4D37-9FA0-777BB8F1AAC7}"/>
  <bookViews>
    <workbookView xWindow="-120" yWindow="-120" windowWidth="29040" windowHeight="15720" activeTab="1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I26" i="2"/>
  <c r="Q12" i="5" s="1"/>
  <c r="J26" i="2"/>
  <c r="R13" i="5" s="1"/>
  <c r="G26" i="2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  <c r="R12" i="5" l="1"/>
</calcChain>
</file>

<file path=xl/sharedStrings.xml><?xml version="1.0" encoding="utf-8"?>
<sst xmlns="http://schemas.openxmlformats.org/spreadsheetml/2006/main" count="1057" uniqueCount="596">
  <si>
    <t>Spartan Delta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</si>
  <si>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</si>
  <si>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</si>
  <si>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</si>
  <si>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</si>
  <si>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</si>
  <si>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</si>
  <si>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</si>
  <si>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</si>
  <si>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</si>
  <si>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</si>
  <si>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</si>
  <si>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</si>
  <si>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</si>
  <si>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</si>
  <si>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</si>
  <si>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</si>
  <si>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</si>
  <si>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</si>
  <si>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</si>
  <si>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</si>
  <si>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</si>
  <si>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</si>
  <si>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</si>
  <si>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</si>
  <si>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</si>
  <si>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2,252.188</t>
  </si>
  <si>
    <t>5,785.294</t>
  </si>
  <si>
    <t>24,653</t>
  </si>
  <si>
    <t>2,686</t>
  </si>
  <si>
    <t>1,245</t>
  </si>
  <si>
    <t>124,399</t>
  </si>
  <si>
    <t>Short Term Investments</t>
  </si>
  <si>
    <t/>
  </si>
  <si>
    <t>Accounts Receivable, Net</t>
  </si>
  <si>
    <t>15,986</t>
  </si>
  <si>
    <t>90,807</t>
  </si>
  <si>
    <t>129,853</t>
  </si>
  <si>
    <t>Inventory</t>
  </si>
  <si>
    <t>Prepaid Expenses</t>
  </si>
  <si>
    <t>1,019</t>
  </si>
  <si>
    <t>5,104</t>
  </si>
  <si>
    <t>8,011</t>
  </si>
  <si>
    <t>Other Current Assets</t>
  </si>
  <si>
    <t>4,999</t>
  </si>
  <si>
    <t>13,002</t>
  </si>
  <si>
    <t>46,745</t>
  </si>
  <si>
    <t>Total Current Assets</t>
  </si>
  <si>
    <t>2,610.167</t>
  </si>
  <si>
    <t>1,119.938</t>
  </si>
  <si>
    <t>1,812.721</t>
  </si>
  <si>
    <t>6,190.698</t>
  </si>
  <si>
    <t>1,302.456</t>
  </si>
  <si>
    <t>24,930</t>
  </si>
  <si>
    <t>24,690</t>
  </si>
  <si>
    <t>110,158</t>
  </si>
  <si>
    <t>309,008</t>
  </si>
  <si>
    <t>Property Plant And Equipment, Net</t>
  </si>
  <si>
    <t>3,529.463</t>
  </si>
  <si>
    <t>8,030.376</t>
  </si>
  <si>
    <t>9,016.409</t>
  </si>
  <si>
    <t>10,972.104</t>
  </si>
  <si>
    <t>9,315</t>
  </si>
  <si>
    <t>306,740</t>
  </si>
  <si>
    <t>1,481,864</t>
  </si>
  <si>
    <t>1,670,511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</si>
  <si>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</si>
  <si>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</si>
  <si>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</si>
  <si>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</si>
  <si>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</si>
  <si>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</si>
  <si>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150,392</t>
  </si>
  <si>
    <t>119,956</t>
  </si>
  <si>
    <t>Total Assets</t>
  </si>
  <si>
    <t>6,139.63</t>
  </si>
  <si>
    <t>1,212.167</t>
  </si>
  <si>
    <t>9,843.097</t>
  </si>
  <si>
    <t>15,207.107</t>
  </si>
  <si>
    <t>12,274.56</t>
  </si>
  <si>
    <t>34,245</t>
  </si>
  <si>
    <t>331,430</t>
  </si>
  <si>
    <t>1,742,414</t>
  </si>
  <si>
    <t>2,099,475</t>
  </si>
  <si>
    <t>Accounts Payable</t>
  </si>
  <si>
    <t>34,149</t>
  </si>
  <si>
    <t>176,871</t>
  </si>
  <si>
    <t>176,755</t>
  </si>
  <si>
    <t>Accrued Expenses</t>
  </si>
  <si>
    <t>Short-term Borrowings</t>
  </si>
  <si>
    <t>Current Portion of LT Debt</t>
  </si>
  <si>
    <t>Current Portion of Capital Lease Obligations</t>
  </si>
  <si>
    <t>6,853</t>
  </si>
  <si>
    <t>10,206</t>
  </si>
  <si>
    <t>9,450</t>
  </si>
  <si>
    <t>Other Current Liabilities</t>
  </si>
  <si>
    <t>4,896</t>
  </si>
  <si>
    <t>56,497</t>
  </si>
  <si>
    <t>92,422</t>
  </si>
  <si>
    <t>Total Current Liabilities</t>
  </si>
  <si>
    <t>1,120.54</t>
  </si>
  <si>
    <t>1,392</t>
  </si>
  <si>
    <t>45,898</t>
  </si>
  <si>
    <t>243,574</t>
  </si>
  <si>
    <t>278,627</t>
  </si>
  <si>
    <t>Long-term Debt</t>
  </si>
  <si>
    <t>2,000</t>
  </si>
  <si>
    <t>387,564</t>
  </si>
  <si>
    <t>145,180</t>
  </si>
  <si>
    <t>Capital Leases</t>
  </si>
  <si>
    <t>42,913</t>
  </si>
  <si>
    <t>44,590</t>
  </si>
  <si>
    <t>36,045</t>
  </si>
  <si>
    <t>Other Non-current Liabilities</t>
  </si>
  <si>
    <t>6,236.42</t>
  </si>
  <si>
    <t>6,216.27</t>
  </si>
  <si>
    <t>6,743.099</t>
  </si>
  <si>
    <t>7,213</t>
  </si>
  <si>
    <t>105,079</t>
  </si>
  <si>
    <t>180,037</t>
  </si>
  <si>
    <t>122,802</t>
  </si>
  <si>
    <t>Total Liabilities</t>
  </si>
  <si>
    <t>1,046.631</t>
  </si>
  <si>
    <t>8,922.834</t>
  </si>
  <si>
    <t>9,336.81</t>
  </si>
  <si>
    <t>9,230.617</t>
  </si>
  <si>
    <t>8,605</t>
  </si>
  <si>
    <t>193,890</t>
  </si>
  <si>
    <t>855,765</t>
  </si>
  <si>
    <t>582,654</t>
  </si>
  <si>
    <t>Common Stock</t>
  </si>
  <si>
    <t>24,971.027</t>
  </si>
  <si>
    <t>25,737.888</t>
  </si>
  <si>
    <t>26,908.948</t>
  </si>
  <si>
    <t>30,968.189</t>
  </si>
  <si>
    <t>45,748</t>
  </si>
  <si>
    <t>108,481</t>
  </si>
  <si>
    <t>517,192</t>
  </si>
  <si>
    <t>553,647</t>
  </si>
  <si>
    <t>Additional Paid In Capital</t>
  </si>
  <si>
    <t>4,033.245</t>
  </si>
  <si>
    <t>4,084.844</t>
  </si>
  <si>
    <t>4,884.019</t>
  </si>
  <si>
    <t>4,918.416</t>
  </si>
  <si>
    <t>5,080.809</t>
  </si>
  <si>
    <t>6,368.968</t>
  </si>
  <si>
    <t>8,418</t>
  </si>
  <si>
    <t>9,996</t>
  </si>
  <si>
    <t>16,340</t>
  </si>
  <si>
    <t>24,400</t>
  </si>
  <si>
    <t>Retained Earnings</t>
  </si>
  <si>
    <t>-24,364.375</t>
  </si>
  <si>
    <t>-30,365.22</t>
  </si>
  <si>
    <t>-31,046.539</t>
  </si>
  <si>
    <t>-31,437.863</t>
  </si>
  <si>
    <t>-33,686.833</t>
  </si>
  <si>
    <t>-36,493.214</t>
  </si>
  <si>
    <t>-38,491</t>
  </si>
  <si>
    <t>9,172</t>
  </si>
  <si>
    <t>343,392</t>
  </si>
  <si>
    <t>938,774</t>
  </si>
  <si>
    <t>Treasury Stock</t>
  </si>
  <si>
    <t>Other Common Equity Adj</t>
  </si>
  <si>
    <t>1,033.442</t>
  </si>
  <si>
    <t>3,508.132</t>
  </si>
  <si>
    <t>2,200</t>
  </si>
  <si>
    <t>9,965</t>
  </si>
  <si>
    <t>9,891</t>
  </si>
  <si>
    <t>9,725</t>
  </si>
  <si>
    <t>Common Equity</t>
  </si>
  <si>
    <t>5,092.999</t>
  </si>
  <si>
    <t>5,870.297</t>
  </si>
  <si>
    <t>3,043.943</t>
  </si>
  <si>
    <t>25,640</t>
  </si>
  <si>
    <t>137,540</t>
  </si>
  <si>
    <t>886,649</t>
  </si>
  <si>
    <t>1,516,821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</si>
  <si>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</si>
  <si>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</si>
  <si>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</si>
  <si>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</si>
  <si>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</si>
  <si>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</si>
  <si>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</si>
  <si>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49,766</t>
  </si>
  <si>
    <t>442,360</t>
  </si>
  <si>
    <t>190,675</t>
  </si>
  <si>
    <t>Income Statement</t>
  </si>
  <si>
    <t>Revenue</t>
  </si>
  <si>
    <t>2,075.022</t>
  </si>
  <si>
    <t>2,066.411</t>
  </si>
  <si>
    <t>2,033.828</t>
  </si>
  <si>
    <t>1,649</t>
  </si>
  <si>
    <t>90,839</t>
  </si>
  <si>
    <t>552,200</t>
  </si>
  <si>
    <t>1,315,260</t>
  </si>
  <si>
    <t>Revenue Growth (YoY)</t>
  </si>
  <si>
    <t>1.8%</t>
  </si>
  <si>
    <t>-97.1%</t>
  </si>
  <si>
    <t>-41.6%</t>
  </si>
  <si>
    <t>1,423.4%</t>
  </si>
  <si>
    <t>284.7%</t>
  </si>
  <si>
    <t>-1.6%</t>
  </si>
  <si>
    <t>-18.9%</t>
  </si>
  <si>
    <t>5,408.7%</t>
  </si>
  <si>
    <t>507.9%</t>
  </si>
  <si>
    <t>138.2%</t>
  </si>
  <si>
    <t>Cost of Revenues</t>
  </si>
  <si>
    <t>-2,486.779</t>
  </si>
  <si>
    <t>-2,032.679</t>
  </si>
  <si>
    <t>-2,016</t>
  </si>
  <si>
    <t>-42,441</t>
  </si>
  <si>
    <t>-153,212</t>
  </si>
  <si>
    <t>-309,588</t>
  </si>
  <si>
    <t>Gross Profit</t>
  </si>
  <si>
    <t>1,305.371</t>
  </si>
  <si>
    <t>48,398</t>
  </si>
  <si>
    <t>398,988</t>
  </si>
  <si>
    <t>1,005,672</t>
  </si>
  <si>
    <t>Gross Profit Margin</t>
  </si>
  <si>
    <t>62.9%</t>
  </si>
  <si>
    <t>0.5%</t>
  </si>
  <si>
    <t>-13.6%</t>
  </si>
  <si>
    <t>5.1%</t>
  </si>
  <si>
    <t>-20.3%</t>
  </si>
  <si>
    <t>0.1%</t>
  </si>
  <si>
    <t>-22.3%</t>
  </si>
  <si>
    <t>53.3%</t>
  </si>
  <si>
    <t>72.3%</t>
  </si>
  <si>
    <t>76.5%</t>
  </si>
  <si>
    <t>R&amp;D Expenses</t>
  </si>
  <si>
    <t>Selling and Marketing Expense</t>
  </si>
  <si>
    <t>General &amp; Admin Expenses</t>
  </si>
  <si>
    <t>-1,212.041</t>
  </si>
  <si>
    <t>-1,006.629</t>
  </si>
  <si>
    <t>-1,253.96</t>
  </si>
  <si>
    <t>-1,405</t>
  </si>
  <si>
    <t>-9,935</t>
  </si>
  <si>
    <t>-21,345</t>
  </si>
  <si>
    <t>-25,535</t>
  </si>
  <si>
    <t>Other Inc / (Exp)</t>
  </si>
  <si>
    <t>-2,263.528</t>
  </si>
  <si>
    <t>-4,974.9</t>
  </si>
  <si>
    <t>-1,903.285</t>
  </si>
  <si>
    <t>5,492</t>
  </si>
  <si>
    <t>-7,934</t>
  </si>
  <si>
    <t>-242,024</t>
  </si>
  <si>
    <t>Operating Expenses</t>
  </si>
  <si>
    <t>-3,475.569</t>
  </si>
  <si>
    <t>-5,819.755</t>
  </si>
  <si>
    <t>-1,936.602</t>
  </si>
  <si>
    <t>-3,157.245</t>
  </si>
  <si>
    <t>-1,631</t>
  </si>
  <si>
    <t>-4,443</t>
  </si>
  <si>
    <t>-29,279</t>
  </si>
  <si>
    <t>-267,559</t>
  </si>
  <si>
    <t>Operating Income</t>
  </si>
  <si>
    <t>-2,170.198</t>
  </si>
  <si>
    <t>-5,819.437</t>
  </si>
  <si>
    <t>-2,356.97</t>
  </si>
  <si>
    <t>-3,156.096</t>
  </si>
  <si>
    <t>-1,998</t>
  </si>
  <si>
    <t>43,955</t>
  </si>
  <si>
    <t>369,709</t>
  </si>
  <si>
    <t>738,113</t>
  </si>
  <si>
    <t>Net Interest Expenses</t>
  </si>
  <si>
    <t>-2,917</t>
  </si>
  <si>
    <t>-13,182</t>
  </si>
  <si>
    <t>-28,088</t>
  </si>
  <si>
    <t>EBT, Incl. Unusual Items</t>
  </si>
  <si>
    <t>-2,160.623</t>
  </si>
  <si>
    <t>-5,815.374</t>
  </si>
  <si>
    <t>41,038</t>
  </si>
  <si>
    <t>356,527</t>
  </si>
  <si>
    <t>710,025</t>
  </si>
  <si>
    <t>Earnings of Discontinued Ops.</t>
  </si>
  <si>
    <t>Income Tax Expense</t>
  </si>
  <si>
    <t>6,625</t>
  </si>
  <si>
    <t>-22,307</t>
  </si>
  <si>
    <t>-28,939</t>
  </si>
  <si>
    <t>Net Income to Company</t>
  </si>
  <si>
    <t>-2,218.776</t>
  </si>
  <si>
    <t>-6,000.845</t>
  </si>
  <si>
    <t>-2,248.97</t>
  </si>
  <si>
    <t>47,663</t>
  </si>
  <si>
    <t>334,220</t>
  </si>
  <si>
    <t>681,086</t>
  </si>
  <si>
    <t>Minority Interest in Earnings</t>
  </si>
  <si>
    <t>Net Income to Stockholders</t>
  </si>
  <si>
    <t>Preferred Dividends &amp; Other Adj.</t>
  </si>
  <si>
    <t>Net Income to Common Excl Extra Items</t>
  </si>
  <si>
    <t>-5,816.364</t>
  </si>
  <si>
    <t>Basic EPS (Cont. Ops)</t>
  </si>
  <si>
    <t>Diluted EPS (Cont. Ops)</t>
  </si>
  <si>
    <t>Weighted Average Basic Shares Out.</t>
  </si>
  <si>
    <t>1,105.52</t>
  </si>
  <si>
    <t>1,996</t>
  </si>
  <si>
    <t>44,848</t>
  </si>
  <si>
    <t>115,555</t>
  </si>
  <si>
    <t>156,136</t>
  </si>
  <si>
    <t>Weighted Average Diluted Shares Out.</t>
  </si>
  <si>
    <t>55,403</t>
  </si>
  <si>
    <t>133,458</t>
  </si>
  <si>
    <t>175,483</t>
  </si>
  <si>
    <t>EBITDA</t>
  </si>
  <si>
    <t>-1,616.39</t>
  </si>
  <si>
    <t>-1,677.374</t>
  </si>
  <si>
    <t>-1,621</t>
  </si>
  <si>
    <t>15,509</t>
  </si>
  <si>
    <t>334,639</t>
  </si>
  <si>
    <t>920,474</t>
  </si>
  <si>
    <t>EBIT</t>
  </si>
  <si>
    <t>-2,110.064</t>
  </si>
  <si>
    <t>-5,810.215</t>
  </si>
  <si>
    <t>-2,590.081</t>
  </si>
  <si>
    <t>-3,508.155</t>
  </si>
  <si>
    <t>-4,026</t>
  </si>
  <si>
    <t>-8,159</t>
  </si>
  <si>
    <t>237,826</t>
  </si>
  <si>
    <t>722,247</t>
  </si>
  <si>
    <t>Revenue (Reported)</t>
  </si>
  <si>
    <t>2,084.597</t>
  </si>
  <si>
    <t>Operating Income (Reported)</t>
  </si>
  <si>
    <t>Operating Income (Adjusted)</t>
  </si>
  <si>
    <t>Cash Flow Statement</t>
  </si>
  <si>
    <t>Depreciation &amp; Amortization (CF)</t>
  </si>
  <si>
    <t>2,146.135</t>
  </si>
  <si>
    <t>4,859.421</t>
  </si>
  <si>
    <t>1,830.781</t>
  </si>
  <si>
    <t>2,405</t>
  </si>
  <si>
    <t>27,843</t>
  </si>
  <si>
    <t>105,106</t>
  </si>
  <si>
    <t>207,683</t>
  </si>
  <si>
    <t>Amortization of Deferred Charges (CF)</t>
  </si>
  <si>
    <t>Stock-Based Comp</t>
  </si>
  <si>
    <t>1,578</t>
  </si>
  <si>
    <t>6,257</t>
  </si>
  <si>
    <t>12,329</t>
  </si>
  <si>
    <t>Change In Accounts Receivable</t>
  </si>
  <si>
    <t>Change In Inventories</t>
  </si>
  <si>
    <t>Change in Other Net Operating Assets</t>
  </si>
  <si>
    <t>-1,385</t>
  </si>
  <si>
    <t>-18,078</t>
  </si>
  <si>
    <t>-39,240</t>
  </si>
  <si>
    <t>Other Operating Activities</t>
  </si>
  <si>
    <t>-1,605</t>
  </si>
  <si>
    <t>-43,490</t>
  </si>
  <si>
    <t>-147,739</t>
  </si>
  <si>
    <t>-66,487</t>
  </si>
  <si>
    <t>Cash from Operations</t>
  </si>
  <si>
    <t>-2,135.131</t>
  </si>
  <si>
    <t>-1,298</t>
  </si>
  <si>
    <t>32,209</t>
  </si>
  <si>
    <t>279,766</t>
  </si>
  <si>
    <t>795,371</t>
  </si>
  <si>
    <t>Capital Expenditures</t>
  </si>
  <si>
    <t>-2,773.446</t>
  </si>
  <si>
    <t>-1,501.538</t>
  </si>
  <si>
    <t>-2,808.682</t>
  </si>
  <si>
    <t>-126,033</t>
  </si>
  <si>
    <t>-612,947</t>
  </si>
  <si>
    <t>-440,620</t>
  </si>
  <si>
    <t>Cash Acquisitions</t>
  </si>
  <si>
    <t>-327,854</t>
  </si>
  <si>
    <t>Other Investing Activities</t>
  </si>
  <si>
    <t>12,933</t>
  </si>
  <si>
    <t>15,088</t>
  </si>
  <si>
    <t>-1,683</t>
  </si>
  <si>
    <t>Cash from Investing</t>
  </si>
  <si>
    <t>-2,447.478</t>
  </si>
  <si>
    <t>-1,749.273</t>
  </si>
  <si>
    <t>-2,675.35</t>
  </si>
  <si>
    <t>-113,100</t>
  </si>
  <si>
    <t>-925,713</t>
  </si>
  <si>
    <t>-442,303</t>
  </si>
  <si>
    <t>Dividends Paid (Ex Special Dividends)</t>
  </si>
  <si>
    <t>Special Dividend Paid</t>
  </si>
  <si>
    <t>Long-Term Debt Issued</t>
  </si>
  <si>
    <t>60,000</t>
  </si>
  <si>
    <t>544,564</t>
  </si>
  <si>
    <t>327,216</t>
  </si>
  <si>
    <t>Long-Term Debt Repaid</t>
  </si>
  <si>
    <t>-63,392</t>
  </si>
  <si>
    <t>-164,860</t>
  </si>
  <si>
    <t>-578,687</t>
  </si>
  <si>
    <t>Repurchase of Common Stock</t>
  </si>
  <si>
    <t>Other Financing Activities</t>
  </si>
  <si>
    <t>3,236.411</t>
  </si>
  <si>
    <t>1,077.937</t>
  </si>
  <si>
    <t>1,301.714</t>
  </si>
  <si>
    <t>7,037.241</t>
  </si>
  <si>
    <t>24,745</t>
  </si>
  <si>
    <t>62,316</t>
  </si>
  <si>
    <t>264,753</t>
  </si>
  <si>
    <t>21,330</t>
  </si>
  <si>
    <t>Cash from Financing</t>
  </si>
  <si>
    <t>58,924</t>
  </si>
  <si>
    <t>644,457</t>
  </si>
  <si>
    <t>-230,141</t>
  </si>
  <si>
    <t>Beginning Cash (CF)</t>
  </si>
  <si>
    <t>1,008.989</t>
  </si>
  <si>
    <t>Foreign Exchange Rate Adjustments</t>
  </si>
  <si>
    <t>Additions / Reductions</t>
  </si>
  <si>
    <t>1,224.373</t>
  </si>
  <si>
    <t>-1,326.807</t>
  </si>
  <si>
    <t>5,182.446</t>
  </si>
  <si>
    <t>-4,810.481</t>
  </si>
  <si>
    <t>23,678.187</t>
  </si>
  <si>
    <t>-21,967</t>
  </si>
  <si>
    <t>-1,490</t>
  </si>
  <si>
    <t>122,927</t>
  </si>
  <si>
    <t>Ending Cash (CF)</t>
  </si>
  <si>
    <t>Levered Free Cash Flow</t>
  </si>
  <si>
    <t>-2,338.006</t>
  </si>
  <si>
    <t>-2,157.009</t>
  </si>
  <si>
    <t>-1,168.155</t>
  </si>
  <si>
    <t>-4,943.813</t>
  </si>
  <si>
    <t>-1,332</t>
  </si>
  <si>
    <t>-93,824</t>
  </si>
  <si>
    <t>-333,181</t>
  </si>
  <si>
    <t>354,751</t>
  </si>
  <si>
    <t>Cash Interest Paid</t>
  </si>
  <si>
    <t>12,084</t>
  </si>
  <si>
    <t>23,637</t>
  </si>
  <si>
    <t>Valuation Ratios</t>
  </si>
  <si>
    <t>Price Close (Split Adjusted)</t>
  </si>
  <si>
    <t>Market Cap</t>
  </si>
  <si>
    <t>19,968.345</t>
  </si>
  <si>
    <t>1,140.42</t>
  </si>
  <si>
    <t>4,501.584</t>
  </si>
  <si>
    <t>11,055.15</t>
  </si>
  <si>
    <t>2,211.032</t>
  </si>
  <si>
    <t>130,527.58</t>
  </si>
  <si>
    <t>173,154.44</t>
  </si>
  <si>
    <t>914,518.646</t>
  </si>
  <si>
    <t>2,334,192.849</t>
  </si>
  <si>
    <t>Total Enterprise Value (TEV)</t>
  </si>
  <si>
    <t>17,538.657</t>
  </si>
  <si>
    <t>-1,105.856</t>
  </si>
  <si>
    <t>4,459.774</t>
  </si>
  <si>
    <t>11,888.895</t>
  </si>
  <si>
    <t>3,024.872</t>
  </si>
  <si>
    <t>131,993.12</t>
  </si>
  <si>
    <t>229,264.44</t>
  </si>
  <si>
    <t>1,398,128.646</t>
  </si>
  <si>
    <t>2,483,939.849</t>
  </si>
  <si>
    <t>Enterprise Value (EV)</t>
  </si>
  <si>
    <t>2,598,230.832</t>
  </si>
  <si>
    <t>EV/EBITDA</t>
  </si>
  <si>
    <t>73.9x</t>
  </si>
  <si>
    <t>1.3x</t>
  </si>
  <si>
    <t>-0.6x</t>
  </si>
  <si>
    <t>-13.1x</t>
  </si>
  <si>
    <t>-9.9x</t>
  </si>
  <si>
    <t>-1.8x</t>
  </si>
  <si>
    <t>-78.3x</t>
  </si>
  <si>
    <t>-20.8x</t>
  </si>
  <si>
    <t>8.9x</t>
  </si>
  <si>
    <t>2.8x</t>
  </si>
  <si>
    <t>EV / EBIT</t>
  </si>
  <si>
    <t>-23.0x</t>
  </si>
  <si>
    <t>0.5x</t>
  </si>
  <si>
    <t>-0.1x</t>
  </si>
  <si>
    <t>-12.8x</t>
  </si>
  <si>
    <t>-5.5x</t>
  </si>
  <si>
    <t>-1.1x</t>
  </si>
  <si>
    <t>-37.9x</t>
  </si>
  <si>
    <t>-9.6x</t>
  </si>
  <si>
    <t>14.7x</t>
  </si>
  <si>
    <t>3.6x</t>
  </si>
  <si>
    <t>EV / LTM EBITDA - CAPEX</t>
  </si>
  <si>
    <t>-8.7x</t>
  </si>
  <si>
    <t>0.6x</t>
  </si>
  <si>
    <t>-0.2x</t>
  </si>
  <si>
    <t>-8.6x</t>
  </si>
  <si>
    <t>-0.7x</t>
  </si>
  <si>
    <t>-76.7x</t>
  </si>
  <si>
    <t>-1.9x</t>
  </si>
  <si>
    <t>20.4x</t>
  </si>
  <si>
    <t>5.4x</t>
  </si>
  <si>
    <t>EV / Free Cash Flow</t>
  </si>
  <si>
    <t>-392.8x</t>
  </si>
  <si>
    <t>NM</t>
  </si>
  <si>
    <t>-0.3x</t>
  </si>
  <si>
    <t>-25.1x</t>
  </si>
  <si>
    <t>-10.6x</t>
  </si>
  <si>
    <t>-171.1x</t>
  </si>
  <si>
    <t>-2.2x</t>
  </si>
  <si>
    <t>7.4x</t>
  </si>
  <si>
    <t>7.8x</t>
  </si>
  <si>
    <t>EV / Invested Capital</t>
  </si>
  <si>
    <t>12.6x</t>
  </si>
  <si>
    <t>-14.8x</t>
  </si>
  <si>
    <t>3.2x</t>
  </si>
  <si>
    <t>41.4x</t>
  </si>
  <si>
    <t>1.2x</t>
  </si>
  <si>
    <t>1.1x</t>
  </si>
  <si>
    <t>1.5x</t>
  </si>
  <si>
    <t>EV / Revenue</t>
  </si>
  <si>
    <t>-2.4x</t>
  </si>
  <si>
    <t>8.4x</t>
  </si>
  <si>
    <t>213.6x</t>
  </si>
  <si>
    <t>5.6x</t>
  </si>
  <si>
    <t>1.4x</t>
  </si>
  <si>
    <t>86.6x</t>
  </si>
  <si>
    <t>4.6x</t>
  </si>
  <si>
    <t>4.3x</t>
  </si>
  <si>
    <t>2.0x</t>
  </si>
  <si>
    <t>P/E Ratio</t>
  </si>
  <si>
    <t>-22.7x</t>
  </si>
  <si>
    <t>-0.5x</t>
  </si>
  <si>
    <t>-14.4x</t>
  </si>
  <si>
    <t>-6.6x</t>
  </si>
  <si>
    <t>-0.8x</t>
  </si>
  <si>
    <t>-38.0x</t>
  </si>
  <si>
    <t>4.9x</t>
  </si>
  <si>
    <t>4.2x</t>
  </si>
  <si>
    <t>3.7x</t>
  </si>
  <si>
    <t>Price/Book</t>
  </si>
  <si>
    <t>4.1x</t>
  </si>
  <si>
    <t>0.2x</t>
  </si>
  <si>
    <t>19.7x</t>
  </si>
  <si>
    <t>-15.0x</t>
  </si>
  <si>
    <t>6.5x</t>
  </si>
  <si>
    <t>109.7x</t>
  </si>
  <si>
    <t>1.7x</t>
  </si>
  <si>
    <t>Price / Operating Cash Flow</t>
  </si>
  <si>
    <t>42.3x</t>
  </si>
  <si>
    <t>-2.3x</t>
  </si>
  <si>
    <t>-21.7x</t>
  </si>
  <si>
    <t>-17.6x</t>
  </si>
  <si>
    <t>-0.9x</t>
  </si>
  <si>
    <t>-144.4x</t>
  </si>
  <si>
    <t>11.1x</t>
  </si>
  <si>
    <t>6.1x</t>
  </si>
  <si>
    <t>Price / LTM Sales</t>
  </si>
  <si>
    <t>2.5x</t>
  </si>
  <si>
    <t>13.1x</t>
  </si>
  <si>
    <t>215.6x</t>
  </si>
  <si>
    <t>5.2x</t>
  </si>
  <si>
    <t>1.0x</t>
  </si>
  <si>
    <t>85.6x</t>
  </si>
  <si>
    <t>3.5x</t>
  </si>
  <si>
    <t>1.9x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</si>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</sst>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D1CBE72-1318-F1A7-2C60-C35223C83A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topLeftCell="A2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>
        <v>928.64</v>
      </c>
      <c r="F12" s="3">
        <v>166.21799999999999</v>
      </c>
      <c r="G12" s="3">
        <v>602.84799999999996</v>
      </c>
      <c r="H12" s="3" t="s">
        <v>27</v>
      </c>
      <c r="I12" s="3">
        <v>974.81299999999999</v>
      </c>
      <c r="J12" s="3" t="s">
        <v>28</v>
      </c>
      <c r="K12" s="3" t="s">
        <v>29</v>
      </c>
      <c r="L12" s="3" t="s">
        <v>30</v>
      </c>
      <c r="M12" s="3" t="s">
        <v>31</v>
      </c>
    </row>
    <row r="13" spans="3:13" ht="12.75" x14ac:dyDescent="0.2">
      <c r="C13" s="3" t="s">
        <v>32</v>
      </c>
      <c r="D13" s="3" t="s">
        <v>33</v>
      </c>
      <c r="E13" s="3" t="s">
        <v>33</v>
      </c>
      <c r="F13" s="3" t="s">
        <v>33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</row>
    <row r="14" spans="3:13" ht="12.75" x14ac:dyDescent="0.2">
      <c r="C14" s="3" t="s">
        <v>34</v>
      </c>
      <c r="D14" s="3">
        <v>305.96699999999998</v>
      </c>
      <c r="E14" s="3">
        <v>137.84200000000001</v>
      </c>
      <c r="F14" s="3">
        <v>91.063999999999993</v>
      </c>
      <c r="G14" s="3">
        <v>780.64700000000005</v>
      </c>
      <c r="H14" s="3">
        <v>333.53699999999998</v>
      </c>
      <c r="I14" s="3">
        <v>95.078000000000003</v>
      </c>
      <c r="J14" s="3">
        <v>133</v>
      </c>
      <c r="K14" s="3" t="s">
        <v>35</v>
      </c>
      <c r="L14" s="3" t="s">
        <v>36</v>
      </c>
      <c r="M14" s="3" t="s">
        <v>37</v>
      </c>
    </row>
    <row r="15" spans="3:13" ht="12.75" x14ac:dyDescent="0.2">
      <c r="C15" s="3" t="s">
        <v>38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3:13" ht="12.75" x14ac:dyDescent="0.2">
      <c r="C16" s="3" t="s">
        <v>39</v>
      </c>
      <c r="D16" s="3">
        <v>52.012</v>
      </c>
      <c r="E16" s="3">
        <v>53.456000000000003</v>
      </c>
      <c r="F16" s="3">
        <v>50.537999999999997</v>
      </c>
      <c r="G16" s="3">
        <v>429.226</v>
      </c>
      <c r="H16" s="3">
        <v>71.867000000000004</v>
      </c>
      <c r="I16" s="3">
        <v>73.022999999999996</v>
      </c>
      <c r="J16" s="3">
        <v>48</v>
      </c>
      <c r="K16" s="3" t="s">
        <v>40</v>
      </c>
      <c r="L16" s="3" t="s">
        <v>41</v>
      </c>
      <c r="M16" s="3" t="s">
        <v>42</v>
      </c>
    </row>
    <row r="17" spans="3:13" ht="12.75" x14ac:dyDescent="0.2">
      <c r="C17" s="3" t="s">
        <v>43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159.542</v>
      </c>
      <c r="J17" s="3">
        <v>96</v>
      </c>
      <c r="K17" s="3" t="s">
        <v>44</v>
      </c>
      <c r="L17" s="3" t="s">
        <v>45</v>
      </c>
      <c r="M17" s="3" t="s">
        <v>46</v>
      </c>
    </row>
    <row r="18" spans="3:13" ht="12.75" x14ac:dyDescent="0.2">
      <c r="C18" s="3" t="s">
        <v>47</v>
      </c>
      <c r="D18" s="3" t="s">
        <v>48</v>
      </c>
      <c r="E18" s="3" t="s">
        <v>49</v>
      </c>
      <c r="F18" s="3">
        <v>307.82</v>
      </c>
      <c r="G18" s="3" t="s">
        <v>50</v>
      </c>
      <c r="H18" s="3" t="s">
        <v>51</v>
      </c>
      <c r="I18" s="3" t="s">
        <v>52</v>
      </c>
      <c r="J18" s="3" t="s">
        <v>53</v>
      </c>
      <c r="K18" s="3" t="s">
        <v>54</v>
      </c>
      <c r="L18" s="3" t="s">
        <v>55</v>
      </c>
      <c r="M18" s="3" t="s">
        <v>56</v>
      </c>
    </row>
    <row r="19" spans="3:13" ht="12.75" x14ac:dyDescent="0.2"/>
    <row r="20" spans="3:13" ht="12.75" x14ac:dyDescent="0.2">
      <c r="C20" s="3" t="s">
        <v>57</v>
      </c>
      <c r="D20" s="3" t="s">
        <v>58</v>
      </c>
      <c r="E20" s="3">
        <v>92.228999999999999</v>
      </c>
      <c r="F20" s="3">
        <v>4.4939999999999998</v>
      </c>
      <c r="G20" s="3" t="s">
        <v>59</v>
      </c>
      <c r="H20" s="3" t="s">
        <v>60</v>
      </c>
      <c r="I20" s="3" t="s">
        <v>61</v>
      </c>
      <c r="J20" s="3" t="s">
        <v>62</v>
      </c>
      <c r="K20" s="3" t="s">
        <v>63</v>
      </c>
      <c r="L20" s="3" t="s">
        <v>64</v>
      </c>
      <c r="M20" s="3" t="s">
        <v>65</v>
      </c>
    </row>
    <row r="21" spans="3:13" ht="12.75" x14ac:dyDescent="0.2">
      <c r="C21" s="3" t="s">
        <v>66</v>
      </c>
      <c r="D21" s="3" t="s">
        <v>33</v>
      </c>
      <c r="E21" s="3" t="s">
        <v>33</v>
      </c>
      <c r="F21" s="3" t="s">
        <v>33</v>
      </c>
      <c r="G21" s="3" t="s">
        <v>33</v>
      </c>
      <c r="H21" s="3" t="s">
        <v>33</v>
      </c>
      <c r="I21" s="3" t="s">
        <v>33</v>
      </c>
      <c r="J21" s="3" t="s">
        <v>33</v>
      </c>
      <c r="K21" s="3" t="s">
        <v>33</v>
      </c>
      <c r="L21" s="3" t="s">
        <v>33</v>
      </c>
      <c r="M21" s="3" t="s">
        <v>33</v>
      </c>
    </row>
    <row r="22" spans="3:13" ht="12.75" x14ac:dyDescent="0.2">
      <c r="C22" s="3" t="s">
        <v>67</v>
      </c>
      <c r="D22" s="3" t="s">
        <v>33</v>
      </c>
      <c r="E22" s="3" t="s">
        <v>33</v>
      </c>
      <c r="F22" s="3" t="s">
        <v>33</v>
      </c>
      <c r="G22" s="3" t="s">
        <v>33</v>
      </c>
      <c r="H22" s="3" t="s">
        <v>33</v>
      </c>
      <c r="I22" s="3" t="s">
        <v>33</v>
      </c>
      <c r="J22" s="3" t="s">
        <v>33</v>
      </c>
      <c r="K22" s="3" t="s">
        <v>33</v>
      </c>
      <c r="L22" s="3" t="s">
        <v>33</v>
      </c>
      <c r="M22" s="3" t="s">
        <v>33</v>
      </c>
    </row>
    <row r="23" spans="3:13" ht="12.75" x14ac:dyDescent="0.2">
      <c r="C23" s="3" t="s">
        <v>68</v>
      </c>
      <c r="D23" s="3" t="s">
        <v>33</v>
      </c>
      <c r="E23" s="3" t="s">
        <v>33</v>
      </c>
      <c r="F23" s="3" t="s">
        <v>33</v>
      </c>
      <c r="G23" s="3" t="s">
        <v>33</v>
      </c>
      <c r="H23" s="3" t="s">
        <v>33</v>
      </c>
      <c r="I23" s="3" t="s">
        <v>33</v>
      </c>
      <c r="J23" s="3" t="s">
        <v>33</v>
      </c>
      <c r="K23" s="3" t="s">
        <v>33</v>
      </c>
      <c r="L23" s="3" t="s">
        <v>33</v>
      </c>
      <c r="M23" s="3" t="s">
        <v>33</v>
      </c>
    </row>
    <row r="24" spans="3:13" ht="12.75" x14ac:dyDescent="0.2">
      <c r="C24" s="3" t="s">
        <v>69</v>
      </c>
      <c r="D24" s="3" t="s">
        <v>33</v>
      </c>
      <c r="E24" s="3" t="s">
        <v>33</v>
      </c>
      <c r="F24" s="3" t="s">
        <v>33</v>
      </c>
      <c r="G24" s="3" t="s">
        <v>33</v>
      </c>
      <c r="H24" s="3" t="s">
        <v>33</v>
      </c>
      <c r="I24" s="3" t="s">
        <v>33</v>
      </c>
      <c r="J24" s="3" t="s">
        <v>33</v>
      </c>
      <c r="K24" s="3" t="s">
        <v>33</v>
      </c>
      <c r="L24" s="3" t="s">
        <v>33</v>
      </c>
      <c r="M24" s="3" t="s">
        <v>33</v>
      </c>
    </row>
    <row r="25" spans="3:13" ht="12.75" x14ac:dyDescent="0.2">
      <c r="C25" s="3" t="s">
        <v>70</v>
      </c>
      <c r="D25" s="3" t="s">
        <v>33</v>
      </c>
      <c r="E25" s="3" t="s">
        <v>33</v>
      </c>
      <c r="F25" s="3" t="s">
        <v>33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</row>
    <row r="26" spans="3:13" ht="12.75" x14ac:dyDescent="0.2">
      <c r="C26" s="3" t="s">
        <v>71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 t="s">
        <v>72</v>
      </c>
      <c r="M26" s="3" t="s">
        <v>73</v>
      </c>
    </row>
    <row r="27" spans="3:13" ht="12.75" x14ac:dyDescent="0.2">
      <c r="C27" s="3" t="s">
        <v>74</v>
      </c>
      <c r="D27" s="3" t="s">
        <v>75</v>
      </c>
      <c r="E27" s="3" t="s">
        <v>76</v>
      </c>
      <c r="F27" s="3">
        <v>312.31400000000002</v>
      </c>
      <c r="G27" s="3" t="s">
        <v>77</v>
      </c>
      <c r="H27" s="3" t="s">
        <v>78</v>
      </c>
      <c r="I27" s="3" t="s">
        <v>79</v>
      </c>
      <c r="J27" s="3" t="s">
        <v>80</v>
      </c>
      <c r="K27" s="3" t="s">
        <v>81</v>
      </c>
      <c r="L27" s="3" t="s">
        <v>82</v>
      </c>
      <c r="M27" s="3" t="s">
        <v>83</v>
      </c>
    </row>
    <row r="28" spans="3:13" ht="12.75" x14ac:dyDescent="0.2"/>
    <row r="29" spans="3:13" ht="12.75" x14ac:dyDescent="0.2">
      <c r="C29" s="3" t="s">
        <v>84</v>
      </c>
      <c r="D29" s="3">
        <v>804.06399999999996</v>
      </c>
      <c r="E29" s="3">
        <v>557.69600000000003</v>
      </c>
      <c r="F29" s="3">
        <v>348.97</v>
      </c>
      <c r="G29" s="3">
        <v>686.41399999999999</v>
      </c>
      <c r="H29" s="3">
        <v>568.54</v>
      </c>
      <c r="I29" s="3">
        <v>387.51799999999997</v>
      </c>
      <c r="J29" s="3">
        <v>940</v>
      </c>
      <c r="K29" s="3" t="s">
        <v>85</v>
      </c>
      <c r="L29" s="3" t="s">
        <v>86</v>
      </c>
      <c r="M29" s="3" t="s">
        <v>87</v>
      </c>
    </row>
    <row r="30" spans="3:13" ht="12.75" x14ac:dyDescent="0.2">
      <c r="C30" s="3" t="s">
        <v>88</v>
      </c>
      <c r="D30" s="3" t="s">
        <v>33</v>
      </c>
      <c r="E30" s="3" t="s">
        <v>33</v>
      </c>
      <c r="F30" s="3" t="s">
        <v>33</v>
      </c>
      <c r="G30" s="3" t="s">
        <v>33</v>
      </c>
      <c r="H30" s="3" t="s">
        <v>33</v>
      </c>
      <c r="I30" s="3" t="s">
        <v>33</v>
      </c>
      <c r="J30" s="3" t="s">
        <v>33</v>
      </c>
      <c r="K30" s="3" t="s">
        <v>33</v>
      </c>
      <c r="L30" s="3" t="s">
        <v>33</v>
      </c>
      <c r="M30" s="3" t="s">
        <v>33</v>
      </c>
    </row>
    <row r="31" spans="3:13" ht="12.75" x14ac:dyDescent="0.2">
      <c r="C31" s="3" t="s">
        <v>89</v>
      </c>
      <c r="D31" s="3" t="s">
        <v>33</v>
      </c>
      <c r="E31" s="3" t="s">
        <v>33</v>
      </c>
      <c r="F31" s="3" t="s">
        <v>33</v>
      </c>
      <c r="G31" s="3" t="s">
        <v>33</v>
      </c>
      <c r="H31" s="3" t="s">
        <v>33</v>
      </c>
      <c r="I31" s="3" t="s">
        <v>33</v>
      </c>
      <c r="J31" s="3" t="s">
        <v>33</v>
      </c>
      <c r="K31" s="3" t="s">
        <v>33</v>
      </c>
      <c r="L31" s="3" t="s">
        <v>33</v>
      </c>
      <c r="M31" s="3" t="s">
        <v>33</v>
      </c>
    </row>
    <row r="32" spans="3:13" ht="12.75" x14ac:dyDescent="0.2">
      <c r="C32" s="3" t="s">
        <v>90</v>
      </c>
      <c r="D32" s="3" t="s">
        <v>33</v>
      </c>
      <c r="E32" s="3" t="s">
        <v>33</v>
      </c>
      <c r="F32" s="3" t="s">
        <v>33</v>
      </c>
      <c r="G32" s="3" t="s">
        <v>33</v>
      </c>
      <c r="H32" s="3" t="s">
        <v>33</v>
      </c>
      <c r="I32" s="3" t="s">
        <v>33</v>
      </c>
      <c r="J32" s="3" t="s">
        <v>33</v>
      </c>
      <c r="K32" s="3" t="s">
        <v>33</v>
      </c>
      <c r="L32" s="3" t="s">
        <v>33</v>
      </c>
      <c r="M32" s="3" t="s">
        <v>33</v>
      </c>
    </row>
    <row r="33" spans="3:13" ht="12.75" x14ac:dyDescent="0.2">
      <c r="C33" s="3" t="s">
        <v>91</v>
      </c>
      <c r="D33" s="3" t="s">
        <v>33</v>
      </c>
      <c r="E33" s="3" t="s">
        <v>33</v>
      </c>
      <c r="F33" s="3" t="s">
        <v>33</v>
      </c>
      <c r="G33" s="3" t="s">
        <v>33</v>
      </c>
      <c r="H33" s="3" t="s">
        <v>33</v>
      </c>
      <c r="I33" s="3" t="s">
        <v>33</v>
      </c>
      <c r="J33" s="3" t="s">
        <v>33</v>
      </c>
      <c r="K33" s="3" t="s">
        <v>92</v>
      </c>
      <c r="L33" s="3" t="s">
        <v>93</v>
      </c>
      <c r="M33" s="3" t="s">
        <v>94</v>
      </c>
    </row>
    <row r="34" spans="3:13" ht="12.75" x14ac:dyDescent="0.2">
      <c r="C34" s="3" t="s">
        <v>95</v>
      </c>
      <c r="D34" s="3">
        <v>0</v>
      </c>
      <c r="E34" s="3">
        <v>119.027</v>
      </c>
      <c r="F34" s="3">
        <v>0</v>
      </c>
      <c r="G34" s="3">
        <v>0</v>
      </c>
      <c r="H34" s="3">
        <v>552</v>
      </c>
      <c r="I34" s="3">
        <v>100</v>
      </c>
      <c r="J34" s="3">
        <v>452</v>
      </c>
      <c r="K34" s="3" t="s">
        <v>96</v>
      </c>
      <c r="L34" s="3" t="s">
        <v>97</v>
      </c>
      <c r="M34" s="3" t="s">
        <v>98</v>
      </c>
    </row>
    <row r="35" spans="3:13" ht="12.75" x14ac:dyDescent="0.2">
      <c r="C35" s="3" t="s">
        <v>99</v>
      </c>
      <c r="D35" s="3">
        <v>804.06399999999996</v>
      </c>
      <c r="E35" s="3">
        <v>676.72299999999996</v>
      </c>
      <c r="F35" s="3">
        <v>348.97</v>
      </c>
      <c r="G35" s="3">
        <v>686.41399999999999</v>
      </c>
      <c r="H35" s="3" t="s">
        <v>100</v>
      </c>
      <c r="I35" s="3">
        <v>487.51799999999997</v>
      </c>
      <c r="J35" s="3" t="s">
        <v>101</v>
      </c>
      <c r="K35" s="3" t="s">
        <v>102</v>
      </c>
      <c r="L35" s="3" t="s">
        <v>103</v>
      </c>
      <c r="M35" s="3" t="s">
        <v>104</v>
      </c>
    </row>
    <row r="36" spans="3:13" ht="12.75" x14ac:dyDescent="0.2"/>
    <row r="37" spans="3:13" ht="12.75" x14ac:dyDescent="0.2">
      <c r="C37" s="3" t="s">
        <v>105</v>
      </c>
      <c r="D37" s="3" t="s">
        <v>33</v>
      </c>
      <c r="E37" s="3" t="s">
        <v>33</v>
      </c>
      <c r="F37" s="3" t="s">
        <v>33</v>
      </c>
      <c r="G37" s="3" t="s">
        <v>106</v>
      </c>
      <c r="H37" s="3" t="s">
        <v>106</v>
      </c>
      <c r="I37" s="3" t="s">
        <v>106</v>
      </c>
      <c r="J37" s="3" t="s">
        <v>33</v>
      </c>
      <c r="K37" s="3" t="s">
        <v>33</v>
      </c>
      <c r="L37" s="3" t="s">
        <v>107</v>
      </c>
      <c r="M37" s="3" t="s">
        <v>108</v>
      </c>
    </row>
    <row r="38" spans="3:13" ht="12.75" x14ac:dyDescent="0.2">
      <c r="C38" s="3" t="s">
        <v>109</v>
      </c>
      <c r="D38" s="3" t="s">
        <v>33</v>
      </c>
      <c r="E38" s="3" t="s">
        <v>33</v>
      </c>
      <c r="F38" s="3" t="s">
        <v>33</v>
      </c>
      <c r="G38" s="3" t="s">
        <v>33</v>
      </c>
      <c r="H38" s="3" t="s">
        <v>33</v>
      </c>
      <c r="I38" s="3" t="s">
        <v>33</v>
      </c>
      <c r="J38" s="3" t="s">
        <v>33</v>
      </c>
      <c r="K38" s="3" t="s">
        <v>110</v>
      </c>
      <c r="L38" s="3" t="s">
        <v>111</v>
      </c>
      <c r="M38" s="3" t="s">
        <v>112</v>
      </c>
    </row>
    <row r="39" spans="3:13" ht="12.75" x14ac:dyDescent="0.2">
      <c r="C39" s="3" t="s">
        <v>113</v>
      </c>
      <c r="D39" s="3">
        <v>242.56700000000001</v>
      </c>
      <c r="E39" s="3">
        <v>44.49</v>
      </c>
      <c r="F39" s="3">
        <v>45.889000000000003</v>
      </c>
      <c r="G39" s="3" t="s">
        <v>114</v>
      </c>
      <c r="H39" s="3" t="s">
        <v>115</v>
      </c>
      <c r="I39" s="3" t="s">
        <v>116</v>
      </c>
      <c r="J39" s="3" t="s">
        <v>117</v>
      </c>
      <c r="K39" s="3" t="s">
        <v>118</v>
      </c>
      <c r="L39" s="3" t="s">
        <v>119</v>
      </c>
      <c r="M39" s="3" t="s">
        <v>120</v>
      </c>
    </row>
    <row r="40" spans="3:13" ht="12.75" x14ac:dyDescent="0.2">
      <c r="C40" s="3" t="s">
        <v>121</v>
      </c>
      <c r="D40" s="3" t="s">
        <v>122</v>
      </c>
      <c r="E40" s="3">
        <v>721.21299999999997</v>
      </c>
      <c r="F40" s="3">
        <v>394.85899999999998</v>
      </c>
      <c r="G40" s="3" t="s">
        <v>123</v>
      </c>
      <c r="H40" s="3" t="s">
        <v>124</v>
      </c>
      <c r="I40" s="3" t="s">
        <v>125</v>
      </c>
      <c r="J40" s="3" t="s">
        <v>126</v>
      </c>
      <c r="K40" s="3" t="s">
        <v>127</v>
      </c>
      <c r="L40" s="3" t="s">
        <v>128</v>
      </c>
      <c r="M40" s="3" t="s">
        <v>129</v>
      </c>
    </row>
    <row r="41" spans="3:13" ht="12.75" x14ac:dyDescent="0.2"/>
    <row r="42" spans="3:13" ht="12.75" x14ac:dyDescent="0.2">
      <c r="C42" s="3" t="s">
        <v>130</v>
      </c>
      <c r="D42" s="3" t="s">
        <v>131</v>
      </c>
      <c r="E42" s="3" t="s">
        <v>132</v>
      </c>
      <c r="F42" s="3" t="s">
        <v>132</v>
      </c>
      <c r="G42" s="3" t="s">
        <v>133</v>
      </c>
      <c r="H42" s="3" t="s">
        <v>134</v>
      </c>
      <c r="I42" s="3" t="s">
        <v>134</v>
      </c>
      <c r="J42" s="3" t="s">
        <v>135</v>
      </c>
      <c r="K42" s="3" t="s">
        <v>136</v>
      </c>
      <c r="L42" s="3" t="s">
        <v>137</v>
      </c>
      <c r="M42" s="3" t="s">
        <v>138</v>
      </c>
    </row>
    <row r="43" spans="3:13" ht="12.75" x14ac:dyDescent="0.2">
      <c r="C43" s="3" t="s">
        <v>139</v>
      </c>
      <c r="D43" s="3" t="s">
        <v>140</v>
      </c>
      <c r="E43" s="3" t="s">
        <v>141</v>
      </c>
      <c r="F43" s="3" t="s">
        <v>142</v>
      </c>
      <c r="G43" s="3" t="s">
        <v>143</v>
      </c>
      <c r="H43" s="3" t="s">
        <v>144</v>
      </c>
      <c r="I43" s="3" t="s">
        <v>145</v>
      </c>
      <c r="J43" s="3" t="s">
        <v>146</v>
      </c>
      <c r="K43" s="3" t="s">
        <v>147</v>
      </c>
      <c r="L43" s="3" t="s">
        <v>148</v>
      </c>
      <c r="M43" s="3" t="s">
        <v>149</v>
      </c>
    </row>
    <row r="44" spans="3:13" ht="12.75" x14ac:dyDescent="0.2">
      <c r="C44" s="3" t="s">
        <v>150</v>
      </c>
      <c r="D44" s="3" t="s">
        <v>151</v>
      </c>
      <c r="E44" s="3" t="s">
        <v>152</v>
      </c>
      <c r="F44" s="3" t="s">
        <v>153</v>
      </c>
      <c r="G44" s="3" t="s">
        <v>154</v>
      </c>
      <c r="H44" s="3" t="s">
        <v>155</v>
      </c>
      <c r="I44" s="3" t="s">
        <v>156</v>
      </c>
      <c r="J44" s="3" t="s">
        <v>157</v>
      </c>
      <c r="K44" s="3" t="s">
        <v>158</v>
      </c>
      <c r="L44" s="3" t="s">
        <v>159</v>
      </c>
      <c r="M44" s="3" t="s">
        <v>160</v>
      </c>
    </row>
    <row r="45" spans="3:13" ht="12.75" x14ac:dyDescent="0.2">
      <c r="C45" s="3" t="s">
        <v>161</v>
      </c>
      <c r="D45" s="3" t="s">
        <v>33</v>
      </c>
      <c r="E45" s="3" t="s">
        <v>33</v>
      </c>
      <c r="F45" s="3" t="s">
        <v>33</v>
      </c>
      <c r="G45" s="3" t="s">
        <v>33</v>
      </c>
      <c r="H45" s="3" t="s">
        <v>33</v>
      </c>
      <c r="I45" s="3" t="s">
        <v>33</v>
      </c>
      <c r="J45" s="3" t="s">
        <v>33</v>
      </c>
      <c r="K45" s="3" t="s">
        <v>33</v>
      </c>
      <c r="L45" s="3" t="s">
        <v>33</v>
      </c>
      <c r="M45" s="3" t="s">
        <v>33</v>
      </c>
    </row>
    <row r="46" spans="3:13" ht="12.75" x14ac:dyDescent="0.2">
      <c r="C46" s="3" t="s">
        <v>162</v>
      </c>
      <c r="D46" s="3">
        <v>453.10199999999998</v>
      </c>
      <c r="E46" s="3" t="s">
        <v>163</v>
      </c>
      <c r="F46" s="3">
        <v>342.08699999999999</v>
      </c>
      <c r="G46" s="3">
        <v>530.76199999999994</v>
      </c>
      <c r="H46" s="3" t="s">
        <v>164</v>
      </c>
      <c r="I46" s="3" t="s">
        <v>165</v>
      </c>
      <c r="J46" s="3" t="s">
        <v>166</v>
      </c>
      <c r="K46" s="3" t="s">
        <v>167</v>
      </c>
      <c r="L46" s="3" t="s">
        <v>168</v>
      </c>
      <c r="M46" s="3">
        <v>0</v>
      </c>
    </row>
    <row r="47" spans="3:13" ht="12.75" x14ac:dyDescent="0.2">
      <c r="C47" s="3" t="s">
        <v>169</v>
      </c>
      <c r="D47" s="3" t="s">
        <v>170</v>
      </c>
      <c r="E47" s="3">
        <v>490.95400000000001</v>
      </c>
      <c r="F47" s="3">
        <v>-82.545000000000002</v>
      </c>
      <c r="G47" s="3">
        <v>920.26300000000003</v>
      </c>
      <c r="H47" s="3" t="s">
        <v>171</v>
      </c>
      <c r="I47" s="3" t="s">
        <v>172</v>
      </c>
      <c r="J47" s="3" t="s">
        <v>173</v>
      </c>
      <c r="K47" s="3" t="s">
        <v>174</v>
      </c>
      <c r="L47" s="3" t="s">
        <v>175</v>
      </c>
      <c r="M47" s="3" t="s">
        <v>176</v>
      </c>
    </row>
    <row r="48" spans="3:13" ht="12.75" x14ac:dyDescent="0.2">
      <c r="C48" s="3" t="s">
        <v>177</v>
      </c>
      <c r="D48" s="3" t="s">
        <v>33</v>
      </c>
      <c r="E48" s="3" t="s">
        <v>33</v>
      </c>
      <c r="F48" s="3" t="s">
        <v>33</v>
      </c>
      <c r="G48" s="3" t="s">
        <v>33</v>
      </c>
      <c r="H48" s="3" t="s">
        <v>33</v>
      </c>
      <c r="I48" s="3" t="s">
        <v>33</v>
      </c>
      <c r="J48" s="3" t="s">
        <v>33</v>
      </c>
      <c r="K48" s="3" t="s">
        <v>33</v>
      </c>
      <c r="L48" s="3" t="s">
        <v>33</v>
      </c>
      <c r="M48" s="3" t="s">
        <v>33</v>
      </c>
    </row>
    <row r="49" spans="3:13" ht="12.75" x14ac:dyDescent="0.2">
      <c r="C49" s="3" t="s">
        <v>178</v>
      </c>
      <c r="D49" s="3" t="s">
        <v>33</v>
      </c>
      <c r="E49" s="3" t="s">
        <v>33</v>
      </c>
      <c r="F49" s="3" t="s">
        <v>33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</row>
    <row r="50" spans="3:13" ht="12.75" x14ac:dyDescent="0.2">
      <c r="C50" s="3" t="s">
        <v>179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180</v>
      </c>
      <c r="D51" s="3" t="s">
        <v>170</v>
      </c>
      <c r="E51" s="3">
        <v>490.95400000000001</v>
      </c>
      <c r="F51" s="3">
        <v>-82.545000000000002</v>
      </c>
      <c r="G51" s="3">
        <v>920.26300000000003</v>
      </c>
      <c r="H51" s="3" t="s">
        <v>171</v>
      </c>
      <c r="I51" s="3" t="s">
        <v>172</v>
      </c>
      <c r="J51" s="3" t="s">
        <v>173</v>
      </c>
      <c r="K51" s="3" t="s">
        <v>174</v>
      </c>
      <c r="L51" s="3" t="s">
        <v>175</v>
      </c>
      <c r="M51" s="3" t="s">
        <v>176</v>
      </c>
    </row>
    <row r="52" spans="3:13" ht="12.75" x14ac:dyDescent="0.2"/>
    <row r="53" spans="3:13" ht="12.75" x14ac:dyDescent="0.2">
      <c r="C53" s="3" t="s">
        <v>181</v>
      </c>
      <c r="D53" s="3" t="s">
        <v>75</v>
      </c>
      <c r="E53" s="3" t="s">
        <v>76</v>
      </c>
      <c r="F53" s="3">
        <v>312.31400000000002</v>
      </c>
      <c r="G53" s="3" t="s">
        <v>77</v>
      </c>
      <c r="H53" s="3" t="s">
        <v>78</v>
      </c>
      <c r="I53" s="3" t="s">
        <v>79</v>
      </c>
      <c r="J53" s="3" t="s">
        <v>80</v>
      </c>
      <c r="K53" s="3" t="s">
        <v>81</v>
      </c>
      <c r="L53" s="3" t="s">
        <v>82</v>
      </c>
      <c r="M53" s="3" t="s">
        <v>83</v>
      </c>
    </row>
    <row r="54" spans="3:13" ht="12.75" x14ac:dyDescent="0.2"/>
    <row r="55" spans="3:13" ht="12.75" x14ac:dyDescent="0.2">
      <c r="C55" s="3" t="s">
        <v>182</v>
      </c>
      <c r="D55" s="3" t="s">
        <v>26</v>
      </c>
      <c r="E55" s="3">
        <v>928.64</v>
      </c>
      <c r="F55" s="3">
        <v>166.21799999999999</v>
      </c>
      <c r="G55" s="3">
        <v>602.84799999999996</v>
      </c>
      <c r="H55" s="3" t="s">
        <v>27</v>
      </c>
      <c r="I55" s="3">
        <v>974.81299999999999</v>
      </c>
      <c r="J55" s="3" t="s">
        <v>28</v>
      </c>
      <c r="K55" s="3" t="s">
        <v>29</v>
      </c>
      <c r="L55" s="3" t="s">
        <v>30</v>
      </c>
      <c r="M55" s="3" t="s">
        <v>31</v>
      </c>
    </row>
    <row r="56" spans="3:13" ht="12.75" x14ac:dyDescent="0.2">
      <c r="C56" s="3" t="s">
        <v>183</v>
      </c>
      <c r="D56" s="3">
        <v>0</v>
      </c>
      <c r="E56" s="3">
        <v>0</v>
      </c>
      <c r="F56" s="3">
        <v>0</v>
      </c>
      <c r="G56" s="3" t="s">
        <v>106</v>
      </c>
      <c r="H56" s="3" t="s">
        <v>106</v>
      </c>
      <c r="I56" s="3" t="s">
        <v>106</v>
      </c>
      <c r="J56" s="3">
        <v>0</v>
      </c>
      <c r="K56" s="3" t="s">
        <v>184</v>
      </c>
      <c r="L56" s="3" t="s">
        <v>185</v>
      </c>
      <c r="M56" s="3" t="s">
        <v>186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467B-E8FC-48BB-BDCF-4EA7807BE0C2}">
  <dimension ref="C1:M48"/>
  <sheetViews>
    <sheetView tabSelected="1" topLeftCell="A2" workbookViewId="0">
      <selection activeCell="H33" sqref="H33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187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188</v>
      </c>
      <c r="D12" s="3" t="s">
        <v>189</v>
      </c>
      <c r="E12" s="3">
        <v>60.396999999999998</v>
      </c>
      <c r="F12" s="3">
        <v>35.265000000000001</v>
      </c>
      <c r="G12" s="3">
        <v>537.21100000000001</v>
      </c>
      <c r="H12" s="3" t="s">
        <v>190</v>
      </c>
      <c r="I12" s="3" t="s">
        <v>191</v>
      </c>
      <c r="J12" s="3" t="s">
        <v>192</v>
      </c>
      <c r="K12" s="3" t="s">
        <v>193</v>
      </c>
      <c r="L12" s="3" t="s">
        <v>194</v>
      </c>
      <c r="M12" s="3" t="s">
        <v>195</v>
      </c>
    </row>
    <row r="13" spans="3:13" x14ac:dyDescent="0.2">
      <c r="C13" s="3" t="s">
        <v>196</v>
      </c>
      <c r="D13" s="3" t="s">
        <v>197</v>
      </c>
      <c r="E13" s="3" t="s">
        <v>198</v>
      </c>
      <c r="F13" s="3" t="s">
        <v>199</v>
      </c>
      <c r="G13" s="3" t="s">
        <v>200</v>
      </c>
      <c r="H13" s="3" t="s">
        <v>201</v>
      </c>
      <c r="I13" s="3" t="s">
        <v>202</v>
      </c>
      <c r="J13" s="3" t="s">
        <v>203</v>
      </c>
      <c r="K13" s="3" t="s">
        <v>204</v>
      </c>
      <c r="L13" s="3" t="s">
        <v>205</v>
      </c>
      <c r="M13" s="3" t="s">
        <v>206</v>
      </c>
    </row>
    <row r="15" spans="3:13" x14ac:dyDescent="0.2">
      <c r="C15" s="3" t="s">
        <v>207</v>
      </c>
      <c r="D15" s="3">
        <v>-769.65099999999995</v>
      </c>
      <c r="E15" s="3">
        <v>-60.079000000000001</v>
      </c>
      <c r="F15" s="3">
        <v>-40.06</v>
      </c>
      <c r="G15" s="3">
        <v>-509.71800000000002</v>
      </c>
      <c r="H15" s="3" t="s">
        <v>208</v>
      </c>
      <c r="I15" s="3" t="s">
        <v>209</v>
      </c>
      <c r="J15" s="3" t="s">
        <v>210</v>
      </c>
      <c r="K15" s="3" t="s">
        <v>211</v>
      </c>
      <c r="L15" s="3" t="s">
        <v>212</v>
      </c>
      <c r="M15" s="3" t="s">
        <v>213</v>
      </c>
    </row>
    <row r="16" spans="3:13" x14ac:dyDescent="0.2">
      <c r="C16" s="3" t="s">
        <v>214</v>
      </c>
      <c r="D16" s="3" t="s">
        <v>215</v>
      </c>
      <c r="E16" s="3">
        <v>0.318</v>
      </c>
      <c r="F16" s="3">
        <v>-4.7949999999999999</v>
      </c>
      <c r="G16" s="3">
        <v>27.492999999999999</v>
      </c>
      <c r="H16" s="3">
        <v>-420.36799999999999</v>
      </c>
      <c r="I16" s="3">
        <v>1.149</v>
      </c>
      <c r="J16" s="3">
        <v>-367</v>
      </c>
      <c r="K16" s="3" t="s">
        <v>216</v>
      </c>
      <c r="L16" s="3" t="s">
        <v>217</v>
      </c>
      <c r="M16" s="3" t="s">
        <v>218</v>
      </c>
    </row>
    <row r="17" spans="3:13" x14ac:dyDescent="0.2">
      <c r="C17" s="3" t="s">
        <v>219</v>
      </c>
      <c r="D17" s="3" t="s">
        <v>220</v>
      </c>
      <c r="E17" s="3" t="s">
        <v>221</v>
      </c>
      <c r="F17" s="3" t="s">
        <v>222</v>
      </c>
      <c r="G17" s="3" t="s">
        <v>223</v>
      </c>
      <c r="H17" s="3" t="s">
        <v>224</v>
      </c>
      <c r="I17" s="3" t="s">
        <v>225</v>
      </c>
      <c r="J17" s="3" t="s">
        <v>226</v>
      </c>
      <c r="K17" s="3" t="s">
        <v>227</v>
      </c>
      <c r="L17" s="3" t="s">
        <v>228</v>
      </c>
      <c r="M17" s="3" t="s">
        <v>229</v>
      </c>
    </row>
    <row r="19" spans="3:13" x14ac:dyDescent="0.2">
      <c r="C19" s="3" t="s">
        <v>230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231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232</v>
      </c>
      <c r="D21" s="3" t="s">
        <v>233</v>
      </c>
      <c r="E21" s="3">
        <v>-844.85500000000002</v>
      </c>
      <c r="F21" s="3">
        <v>-408.56900000000002</v>
      </c>
      <c r="G21" s="3">
        <v>-405.07</v>
      </c>
      <c r="H21" s="3" t="s">
        <v>234</v>
      </c>
      <c r="I21" s="3" t="s">
        <v>235</v>
      </c>
      <c r="J21" s="3" t="s">
        <v>236</v>
      </c>
      <c r="K21" s="3" t="s">
        <v>237</v>
      </c>
      <c r="L21" s="3" t="s">
        <v>238</v>
      </c>
      <c r="M21" s="3" t="s">
        <v>239</v>
      </c>
    </row>
    <row r="22" spans="3:13" x14ac:dyDescent="0.2">
      <c r="C22" s="3" t="s">
        <v>240</v>
      </c>
      <c r="D22" s="3" t="s">
        <v>241</v>
      </c>
      <c r="E22" s="3" t="s">
        <v>242</v>
      </c>
      <c r="F22" s="3">
        <v>-87.888999999999996</v>
      </c>
      <c r="G22" s="3">
        <v>-273.01600000000002</v>
      </c>
      <c r="H22" s="3">
        <v>-929.97299999999996</v>
      </c>
      <c r="I22" s="3" t="s">
        <v>243</v>
      </c>
      <c r="J22" s="3">
        <v>-226</v>
      </c>
      <c r="K22" s="3" t="s">
        <v>244</v>
      </c>
      <c r="L22" s="3" t="s">
        <v>245</v>
      </c>
      <c r="M22" s="3" t="s">
        <v>246</v>
      </c>
    </row>
    <row r="23" spans="3:13" x14ac:dyDescent="0.2">
      <c r="C23" s="3" t="s">
        <v>247</v>
      </c>
      <c r="D23" s="3" t="s">
        <v>248</v>
      </c>
      <c r="E23" s="3" t="s">
        <v>249</v>
      </c>
      <c r="F23" s="3">
        <v>-496.45800000000003</v>
      </c>
      <c r="G23" s="3">
        <v>-678.08600000000001</v>
      </c>
      <c r="H23" s="3" t="s">
        <v>250</v>
      </c>
      <c r="I23" s="3" t="s">
        <v>251</v>
      </c>
      <c r="J23" s="3" t="s">
        <v>252</v>
      </c>
      <c r="K23" s="3" t="s">
        <v>253</v>
      </c>
      <c r="L23" s="3" t="s">
        <v>254</v>
      </c>
      <c r="M23" s="3" t="s">
        <v>255</v>
      </c>
    </row>
    <row r="24" spans="3:13" x14ac:dyDescent="0.2">
      <c r="C24" s="3" t="s">
        <v>256</v>
      </c>
      <c r="D24" s="3" t="s">
        <v>257</v>
      </c>
      <c r="E24" s="3" t="s">
        <v>258</v>
      </c>
      <c r="F24" s="3">
        <v>-501.25299999999999</v>
      </c>
      <c r="G24" s="3">
        <v>-650.59299999999996</v>
      </c>
      <c r="H24" s="3" t="s">
        <v>259</v>
      </c>
      <c r="I24" s="3" t="s">
        <v>260</v>
      </c>
      <c r="J24" s="3" t="s">
        <v>261</v>
      </c>
      <c r="K24" s="3" t="s">
        <v>262</v>
      </c>
      <c r="L24" s="3" t="s">
        <v>263</v>
      </c>
      <c r="M24" s="3" t="s">
        <v>264</v>
      </c>
    </row>
    <row r="26" spans="3:13" x14ac:dyDescent="0.2">
      <c r="C26" s="3" t="s">
        <v>265</v>
      </c>
      <c r="D26" s="3">
        <v>9.5749999999999993</v>
      </c>
      <c r="E26" s="3">
        <v>4.0629999999999997</v>
      </c>
      <c r="F26" s="3">
        <v>0.28699999999999998</v>
      </c>
      <c r="G26" s="40">
        <f>(D26+E26+F26)/3</f>
        <v>4.6416666666666666</v>
      </c>
      <c r="H26" s="40">
        <f t="shared" ref="H26:J26" si="0">(E26+F26+G26)/3</f>
        <v>2.9972222222222222</v>
      </c>
      <c r="I26" s="40">
        <f t="shared" si="0"/>
        <v>2.6419629629629626</v>
      </c>
      <c r="J26" s="40">
        <f t="shared" si="0"/>
        <v>3.4269506172839503</v>
      </c>
      <c r="K26" s="3" t="s">
        <v>266</v>
      </c>
      <c r="L26" s="3" t="s">
        <v>267</v>
      </c>
      <c r="M26" s="3" t="s">
        <v>268</v>
      </c>
    </row>
    <row r="27" spans="3:13" x14ac:dyDescent="0.2">
      <c r="C27" s="3" t="s">
        <v>269</v>
      </c>
      <c r="D27" s="3" t="s">
        <v>270</v>
      </c>
      <c r="E27" s="3" t="s">
        <v>271</v>
      </c>
      <c r="F27" s="3">
        <v>-500.96600000000001</v>
      </c>
      <c r="G27" s="3">
        <v>-650.59299999999996</v>
      </c>
      <c r="H27" s="3" t="s">
        <v>259</v>
      </c>
      <c r="I27" s="3" t="s">
        <v>260</v>
      </c>
      <c r="J27" s="3" t="s">
        <v>261</v>
      </c>
      <c r="K27" s="3" t="s">
        <v>272</v>
      </c>
      <c r="L27" s="3" t="s">
        <v>273</v>
      </c>
      <c r="M27" s="3" t="s">
        <v>274</v>
      </c>
    </row>
    <row r="28" spans="3:13" x14ac:dyDescent="0.2">
      <c r="C28" s="3" t="s">
        <v>275</v>
      </c>
      <c r="D28" s="3" t="s">
        <v>3</v>
      </c>
      <c r="E28" s="3">
        <v>-184.48099999999999</v>
      </c>
      <c r="F28" s="3">
        <v>-180.35300000000001</v>
      </c>
      <c r="G28" s="3">
        <v>259.26900000000001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276</v>
      </c>
      <c r="D29" s="3">
        <v>-58.152999999999999</v>
      </c>
      <c r="E29" s="3">
        <v>-0.99</v>
      </c>
      <c r="F29" s="3">
        <v>0</v>
      </c>
      <c r="G29" s="3">
        <v>0</v>
      </c>
      <c r="H29" s="3">
        <v>108</v>
      </c>
      <c r="I29" s="3">
        <v>0</v>
      </c>
      <c r="J29" s="3">
        <v>0</v>
      </c>
      <c r="K29" s="3" t="s">
        <v>277</v>
      </c>
      <c r="L29" s="3" t="s">
        <v>278</v>
      </c>
      <c r="M29" s="3" t="s">
        <v>279</v>
      </c>
    </row>
    <row r="30" spans="3:13" x14ac:dyDescent="0.2">
      <c r="C30" s="3" t="s">
        <v>280</v>
      </c>
      <c r="D30" s="3" t="s">
        <v>281</v>
      </c>
      <c r="E30" s="3" t="s">
        <v>282</v>
      </c>
      <c r="F30" s="3">
        <v>-681.31899999999996</v>
      </c>
      <c r="G30" s="3">
        <v>-391.32400000000001</v>
      </c>
      <c r="H30" s="3" t="s">
        <v>283</v>
      </c>
      <c r="I30" s="3" t="s">
        <v>260</v>
      </c>
      <c r="J30" s="3" t="s">
        <v>261</v>
      </c>
      <c r="K30" s="3" t="s">
        <v>284</v>
      </c>
      <c r="L30" s="3" t="s">
        <v>285</v>
      </c>
      <c r="M30" s="3" t="s">
        <v>286</v>
      </c>
    </row>
    <row r="32" spans="3:13" x14ac:dyDescent="0.2">
      <c r="C32" s="3" t="s">
        <v>287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288</v>
      </c>
      <c r="D33" s="3" t="s">
        <v>281</v>
      </c>
      <c r="E33" s="3" t="s">
        <v>282</v>
      </c>
      <c r="F33" s="3">
        <v>-681.31899999999996</v>
      </c>
      <c r="G33" s="3">
        <v>-391.32400000000001</v>
      </c>
      <c r="H33" s="3" t="s">
        <v>283</v>
      </c>
      <c r="I33" s="3" t="s">
        <v>260</v>
      </c>
      <c r="J33" s="3" t="s">
        <v>261</v>
      </c>
      <c r="K33" s="3" t="s">
        <v>284</v>
      </c>
      <c r="L33" s="3" t="s">
        <v>285</v>
      </c>
      <c r="M33" s="3" t="s">
        <v>286</v>
      </c>
    </row>
    <row r="35" spans="3:13" x14ac:dyDescent="0.2">
      <c r="C35" s="3" t="s">
        <v>289</v>
      </c>
      <c r="D35" s="3">
        <v>0</v>
      </c>
      <c r="E35" s="3">
        <v>184.48099999999999</v>
      </c>
      <c r="F35" s="3">
        <v>180.35300000000001</v>
      </c>
      <c r="G35" s="3">
        <v>-259.26900000000001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290</v>
      </c>
      <c r="D36" s="3" t="s">
        <v>281</v>
      </c>
      <c r="E36" s="3" t="s">
        <v>291</v>
      </c>
      <c r="F36" s="3">
        <v>-500.96600000000001</v>
      </c>
      <c r="G36" s="3">
        <v>-650.59299999999996</v>
      </c>
      <c r="H36" s="3" t="s">
        <v>283</v>
      </c>
      <c r="I36" s="3" t="s">
        <v>260</v>
      </c>
      <c r="J36" s="3" t="s">
        <v>261</v>
      </c>
      <c r="K36" s="3" t="s">
        <v>284</v>
      </c>
      <c r="L36" s="3" t="s">
        <v>285</v>
      </c>
      <c r="M36" s="3" t="s">
        <v>286</v>
      </c>
    </row>
    <row r="38" spans="3:13" x14ac:dyDescent="0.2">
      <c r="C38" s="3" t="s">
        <v>292</v>
      </c>
      <c r="D38" s="3">
        <v>-22.8</v>
      </c>
      <c r="E38" s="3">
        <v>-51.96</v>
      </c>
      <c r="F38" s="3">
        <v>-4.3899999999999997</v>
      </c>
      <c r="G38" s="3">
        <v>-4.6100000000000003</v>
      </c>
      <c r="H38" s="3">
        <v>-5.63</v>
      </c>
      <c r="I38" s="3">
        <v>-2.85</v>
      </c>
      <c r="J38" s="3">
        <v>-1</v>
      </c>
      <c r="K38" s="3">
        <v>1.06</v>
      </c>
      <c r="L38" s="3">
        <v>2.89</v>
      </c>
      <c r="M38" s="3">
        <v>4.3600000000000003</v>
      </c>
    </row>
    <row r="39" spans="3:13" x14ac:dyDescent="0.2">
      <c r="C39" s="3" t="s">
        <v>293</v>
      </c>
      <c r="D39" s="3">
        <v>-22.8</v>
      </c>
      <c r="E39" s="3">
        <v>-51.96</v>
      </c>
      <c r="F39" s="3">
        <v>-4.3899999999999997</v>
      </c>
      <c r="G39" s="3">
        <v>-4.6100000000000003</v>
      </c>
      <c r="H39" s="3">
        <v>-5.63</v>
      </c>
      <c r="I39" s="3">
        <v>-3</v>
      </c>
      <c r="J39" s="3">
        <v>-1</v>
      </c>
      <c r="K39" s="3">
        <v>0.86</v>
      </c>
      <c r="L39" s="3">
        <v>2.5</v>
      </c>
      <c r="M39" s="3">
        <v>3.88</v>
      </c>
    </row>
    <row r="40" spans="3:13" x14ac:dyDescent="0.2">
      <c r="C40" s="3" t="s">
        <v>294</v>
      </c>
      <c r="D40" s="3">
        <v>97.302999999999997</v>
      </c>
      <c r="E40" s="3">
        <v>111.935</v>
      </c>
      <c r="F40" s="3">
        <v>114.038</v>
      </c>
      <c r="G40" s="3">
        <v>141.17400000000001</v>
      </c>
      <c r="H40" s="3">
        <v>399.69900000000001</v>
      </c>
      <c r="I40" s="3" t="s">
        <v>295</v>
      </c>
      <c r="J40" s="3" t="s">
        <v>296</v>
      </c>
      <c r="K40" s="3" t="s">
        <v>297</v>
      </c>
      <c r="L40" s="3" t="s">
        <v>298</v>
      </c>
      <c r="M40" s="3" t="s">
        <v>299</v>
      </c>
    </row>
    <row r="41" spans="3:13" x14ac:dyDescent="0.2">
      <c r="C41" s="3" t="s">
        <v>300</v>
      </c>
      <c r="D41" s="3">
        <v>97.302999999999997</v>
      </c>
      <c r="E41" s="3">
        <v>111.935</v>
      </c>
      <c r="F41" s="3">
        <v>114.038</v>
      </c>
      <c r="G41" s="3">
        <v>141.17400000000001</v>
      </c>
      <c r="H41" s="3">
        <v>399.69900000000001</v>
      </c>
      <c r="I41" s="3" t="s">
        <v>295</v>
      </c>
      <c r="J41" s="3" t="s">
        <v>296</v>
      </c>
      <c r="K41" s="3" t="s">
        <v>301</v>
      </c>
      <c r="L41" s="3" t="s">
        <v>302</v>
      </c>
      <c r="M41" s="3" t="s">
        <v>303</v>
      </c>
    </row>
    <row r="43" spans="3:13" x14ac:dyDescent="0.2">
      <c r="C43" s="3" t="s">
        <v>304</v>
      </c>
      <c r="D43" s="3">
        <v>36.070999999999998</v>
      </c>
      <c r="E43" s="3">
        <v>-950.79399999999998</v>
      </c>
      <c r="F43" s="3">
        <v>-497.214</v>
      </c>
      <c r="G43" s="3">
        <v>-411.97399999999999</v>
      </c>
      <c r="H43" s="3" t="s">
        <v>305</v>
      </c>
      <c r="I43" s="3" t="s">
        <v>306</v>
      </c>
      <c r="J43" s="3" t="s">
        <v>307</v>
      </c>
      <c r="K43" s="3" t="s">
        <v>308</v>
      </c>
      <c r="L43" s="3" t="s">
        <v>309</v>
      </c>
      <c r="M43" s="3" t="s">
        <v>310</v>
      </c>
    </row>
    <row r="44" spans="3:13" x14ac:dyDescent="0.2">
      <c r="C44" s="3" t="s">
        <v>311</v>
      </c>
      <c r="D44" s="3" t="s">
        <v>312</v>
      </c>
      <c r="E44" s="3" t="s">
        <v>313</v>
      </c>
      <c r="F44" s="3">
        <v>-505.19400000000002</v>
      </c>
      <c r="G44" s="3">
        <v>-604.46400000000006</v>
      </c>
      <c r="H44" s="3" t="s">
        <v>314</v>
      </c>
      <c r="I44" s="3" t="s">
        <v>315</v>
      </c>
      <c r="J44" s="3" t="s">
        <v>316</v>
      </c>
      <c r="K44" s="3" t="s">
        <v>317</v>
      </c>
      <c r="L44" s="3" t="s">
        <v>318</v>
      </c>
      <c r="M44" s="3" t="s">
        <v>319</v>
      </c>
    </row>
    <row r="46" spans="3:13" x14ac:dyDescent="0.2">
      <c r="C46" s="3" t="s">
        <v>320</v>
      </c>
      <c r="D46" s="3" t="s">
        <v>321</v>
      </c>
      <c r="E46" s="3">
        <v>64.459999999999994</v>
      </c>
      <c r="F46" s="3">
        <v>35.552</v>
      </c>
      <c r="G46" s="3">
        <v>537.21100000000001</v>
      </c>
      <c r="H46" s="3" t="s">
        <v>190</v>
      </c>
      <c r="I46" s="3" t="s">
        <v>191</v>
      </c>
      <c r="J46" s="3" t="s">
        <v>192</v>
      </c>
      <c r="K46" s="3" t="s">
        <v>193</v>
      </c>
      <c r="L46" s="3" t="s">
        <v>194</v>
      </c>
      <c r="M46" s="3" t="s">
        <v>195</v>
      </c>
    </row>
    <row r="47" spans="3:13" x14ac:dyDescent="0.2">
      <c r="C47" s="3" t="s">
        <v>322</v>
      </c>
      <c r="D47" s="3" t="s">
        <v>3</v>
      </c>
      <c r="E47" s="3" t="s">
        <v>3</v>
      </c>
      <c r="F47" s="3" t="s">
        <v>3</v>
      </c>
      <c r="G47" s="3">
        <v>-650.59299999999996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323</v>
      </c>
      <c r="D48" s="3" t="s">
        <v>312</v>
      </c>
      <c r="E48" s="3" t="s">
        <v>313</v>
      </c>
      <c r="F48" s="3">
        <v>-505.19400000000002</v>
      </c>
      <c r="G48" s="3">
        <v>-604.46400000000006</v>
      </c>
      <c r="H48" s="3" t="s">
        <v>314</v>
      </c>
      <c r="I48" s="3" t="s">
        <v>315</v>
      </c>
      <c r="J48" s="3" t="s">
        <v>316</v>
      </c>
      <c r="K48" s="3" t="s">
        <v>317</v>
      </c>
      <c r="L48" s="3" t="s">
        <v>318</v>
      </c>
      <c r="M48" s="3" t="s">
        <v>319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A960-3A88-4407-957A-C71C10319299}">
  <dimension ref="C1:M41"/>
  <sheetViews>
    <sheetView workbookViewId="0">
      <selection activeCell="J30" sqref="D30:J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324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288</v>
      </c>
      <c r="D12" s="3" t="s">
        <v>281</v>
      </c>
      <c r="E12" s="3" t="s">
        <v>282</v>
      </c>
      <c r="F12" s="3">
        <v>-681.31899999999996</v>
      </c>
      <c r="G12" s="3">
        <v>-391.32400000000001</v>
      </c>
      <c r="H12" s="3" t="s">
        <v>283</v>
      </c>
      <c r="I12" s="3" t="s">
        <v>260</v>
      </c>
      <c r="J12" s="3" t="s">
        <v>261</v>
      </c>
      <c r="K12" s="3" t="s">
        <v>284</v>
      </c>
      <c r="L12" s="3" t="s">
        <v>285</v>
      </c>
      <c r="M12" s="3" t="s">
        <v>286</v>
      </c>
    </row>
    <row r="13" spans="3:13" x14ac:dyDescent="0.2">
      <c r="C13" s="3" t="s">
        <v>325</v>
      </c>
      <c r="D13" s="3" t="s">
        <v>326</v>
      </c>
      <c r="E13" s="3" t="s">
        <v>327</v>
      </c>
      <c r="F13" s="3">
        <v>7.98</v>
      </c>
      <c r="G13" s="3">
        <v>192.49</v>
      </c>
      <c r="H13" s="3">
        <v>973.69100000000003</v>
      </c>
      <c r="I13" s="3" t="s">
        <v>328</v>
      </c>
      <c r="J13" s="3" t="s">
        <v>329</v>
      </c>
      <c r="K13" s="3" t="s">
        <v>330</v>
      </c>
      <c r="L13" s="3" t="s">
        <v>331</v>
      </c>
      <c r="M13" s="3" t="s">
        <v>332</v>
      </c>
    </row>
    <row r="14" spans="3:13" x14ac:dyDescent="0.2">
      <c r="C14" s="3" t="s">
        <v>333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334</v>
      </c>
      <c r="D15" s="3">
        <v>57.259</v>
      </c>
      <c r="E15" s="3">
        <v>51.598999999999997</v>
      </c>
      <c r="F15" s="3">
        <v>83.85</v>
      </c>
      <c r="G15" s="3">
        <v>34.396999999999998</v>
      </c>
      <c r="H15" s="3">
        <v>162.393</v>
      </c>
      <c r="I15" s="3">
        <v>329.74200000000002</v>
      </c>
      <c r="J15" s="3">
        <v>-151</v>
      </c>
      <c r="K15" s="3" t="s">
        <v>335</v>
      </c>
      <c r="L15" s="3" t="s">
        <v>336</v>
      </c>
      <c r="M15" s="3" t="s">
        <v>337</v>
      </c>
    </row>
    <row r="16" spans="3:13" x14ac:dyDescent="0.2">
      <c r="C16" s="3" t="s">
        <v>338</v>
      </c>
      <c r="D16" s="3">
        <v>491.17500000000001</v>
      </c>
      <c r="E16" s="3">
        <v>-35.183999999999997</v>
      </c>
      <c r="F16" s="3">
        <v>-46.954999999999998</v>
      </c>
      <c r="G16" s="3">
        <v>-659.87900000000002</v>
      </c>
      <c r="H16" s="3">
        <v>335.34399999999999</v>
      </c>
      <c r="I16" s="3">
        <v>78.917000000000002</v>
      </c>
      <c r="J16" s="3">
        <v>26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339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340</v>
      </c>
      <c r="D18" s="3">
        <v>17.334</v>
      </c>
      <c r="E18" s="3">
        <v>-15.99</v>
      </c>
      <c r="F18" s="3">
        <v>-14.052</v>
      </c>
      <c r="G18" s="3">
        <v>-61.948</v>
      </c>
      <c r="H18" s="3">
        <v>253.82</v>
      </c>
      <c r="I18" s="3">
        <v>-685.39400000000001</v>
      </c>
      <c r="J18" s="3">
        <v>25</v>
      </c>
      <c r="K18" s="3" t="s">
        <v>341</v>
      </c>
      <c r="L18" s="3" t="s">
        <v>342</v>
      </c>
      <c r="M18" s="3" t="s">
        <v>343</v>
      </c>
    </row>
    <row r="19" spans="3:13" x14ac:dyDescent="0.2">
      <c r="C19" s="3" t="s">
        <v>344</v>
      </c>
      <c r="D19" s="3">
        <v>-57.686999999999998</v>
      </c>
      <c r="E19" s="3">
        <v>485.52800000000002</v>
      </c>
      <c r="F19" s="3">
        <v>-167.71</v>
      </c>
      <c r="G19" s="3">
        <v>572.78499999999997</v>
      </c>
      <c r="H19" s="3">
        <v>-454.58600000000001</v>
      </c>
      <c r="I19" s="3">
        <v>-533.08100000000002</v>
      </c>
      <c r="J19" s="3" t="s">
        <v>345</v>
      </c>
      <c r="K19" s="3" t="s">
        <v>346</v>
      </c>
      <c r="L19" s="3" t="s">
        <v>347</v>
      </c>
      <c r="M19" s="3" t="s">
        <v>348</v>
      </c>
    </row>
    <row r="20" spans="3:13" x14ac:dyDescent="0.2">
      <c r="C20" s="3" t="s">
        <v>349</v>
      </c>
      <c r="D20" s="3">
        <v>435.44</v>
      </c>
      <c r="E20" s="3">
        <v>-655.471</v>
      </c>
      <c r="F20" s="3">
        <v>-818.20600000000002</v>
      </c>
      <c r="G20" s="3">
        <v>-313.47899999999998</v>
      </c>
      <c r="H20" s="3">
        <v>-978.30799999999999</v>
      </c>
      <c r="I20" s="3" t="s">
        <v>350</v>
      </c>
      <c r="J20" s="3" t="s">
        <v>351</v>
      </c>
      <c r="K20" s="3" t="s">
        <v>352</v>
      </c>
      <c r="L20" s="3" t="s">
        <v>353</v>
      </c>
      <c r="M20" s="3" t="s">
        <v>354</v>
      </c>
    </row>
    <row r="22" spans="3:13" x14ac:dyDescent="0.2">
      <c r="C22" s="3" t="s">
        <v>355</v>
      </c>
      <c r="D22" s="3" t="s">
        <v>356</v>
      </c>
      <c r="E22" s="3" t="s">
        <v>357</v>
      </c>
      <c r="F22" s="3">
        <v>0</v>
      </c>
      <c r="G22" s="3">
        <v>0</v>
      </c>
      <c r="H22" s="3">
        <v>-189.84700000000001</v>
      </c>
      <c r="I22" s="3" t="s">
        <v>358</v>
      </c>
      <c r="J22" s="3">
        <v>-34</v>
      </c>
      <c r="K22" s="3" t="s">
        <v>359</v>
      </c>
      <c r="L22" s="3" t="s">
        <v>360</v>
      </c>
      <c r="M22" s="3" t="s">
        <v>361</v>
      </c>
    </row>
    <row r="23" spans="3:13" x14ac:dyDescent="0.2">
      <c r="C23" s="3" t="s">
        <v>362</v>
      </c>
      <c r="D23" s="3" t="s">
        <v>3</v>
      </c>
      <c r="E23" s="3" t="s">
        <v>3</v>
      </c>
      <c r="F23" s="3" t="s">
        <v>3</v>
      </c>
      <c r="G23" s="3">
        <v>-285</v>
      </c>
      <c r="H23" s="3">
        <v>-834.23599999999999</v>
      </c>
      <c r="I23" s="3" t="s">
        <v>3</v>
      </c>
      <c r="J23" s="3" t="s">
        <v>3</v>
      </c>
      <c r="K23" s="3" t="s">
        <v>3</v>
      </c>
      <c r="L23" s="3" t="s">
        <v>363</v>
      </c>
      <c r="M23" s="3" t="s">
        <v>3</v>
      </c>
    </row>
    <row r="24" spans="3:13" x14ac:dyDescent="0.2">
      <c r="C24" s="3" t="s">
        <v>364</v>
      </c>
      <c r="D24" s="3">
        <v>325.96800000000002</v>
      </c>
      <c r="E24" s="3">
        <v>-247.73500000000001</v>
      </c>
      <c r="F24" s="3">
        <v>54.174999999999997</v>
      </c>
      <c r="G24" s="3">
        <v>-266.60500000000002</v>
      </c>
      <c r="H24" s="3">
        <v>147.596</v>
      </c>
      <c r="I24" s="3">
        <v>133.33199999999999</v>
      </c>
      <c r="J24" s="3">
        <v>265</v>
      </c>
      <c r="K24" s="3" t="s">
        <v>365</v>
      </c>
      <c r="L24" s="3" t="s">
        <v>366</v>
      </c>
      <c r="M24" s="3" t="s">
        <v>367</v>
      </c>
    </row>
    <row r="25" spans="3:13" x14ac:dyDescent="0.2">
      <c r="C25" s="3" t="s">
        <v>368</v>
      </c>
      <c r="D25" s="3" t="s">
        <v>369</v>
      </c>
      <c r="E25" s="3" t="s">
        <v>370</v>
      </c>
      <c r="F25" s="3">
        <v>54.174999999999997</v>
      </c>
      <c r="G25" s="3">
        <v>-551.60500000000002</v>
      </c>
      <c r="H25" s="3">
        <v>-876.48699999999997</v>
      </c>
      <c r="I25" s="3" t="s">
        <v>371</v>
      </c>
      <c r="J25" s="3">
        <v>231</v>
      </c>
      <c r="K25" s="3" t="s">
        <v>372</v>
      </c>
      <c r="L25" s="3" t="s">
        <v>373</v>
      </c>
      <c r="M25" s="3" t="s">
        <v>374</v>
      </c>
    </row>
    <row r="27" spans="3:13" x14ac:dyDescent="0.2">
      <c r="C27" s="3" t="s">
        <v>375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376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377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378</v>
      </c>
      <c r="L29" s="3" t="s">
        <v>379</v>
      </c>
      <c r="M29" s="3" t="s">
        <v>380</v>
      </c>
    </row>
    <row r="30" spans="3:13" x14ac:dyDescent="0.2">
      <c r="C30" s="3" t="s">
        <v>381</v>
      </c>
      <c r="D30" s="8">
        <v>50</v>
      </c>
      <c r="E30" s="8">
        <v>50</v>
      </c>
      <c r="F30" s="8">
        <v>50</v>
      </c>
      <c r="G30" s="8">
        <v>50</v>
      </c>
      <c r="H30" s="8">
        <v>50</v>
      </c>
      <c r="I30" s="8">
        <v>50</v>
      </c>
      <c r="J30" s="8">
        <v>50</v>
      </c>
      <c r="K30" s="3" t="s">
        <v>382</v>
      </c>
      <c r="L30" s="3" t="s">
        <v>383</v>
      </c>
      <c r="M30" s="3" t="s">
        <v>384</v>
      </c>
    </row>
    <row r="31" spans="3:13" x14ac:dyDescent="0.2">
      <c r="C31" s="3" t="s">
        <v>385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386</v>
      </c>
      <c r="D32" s="3" t="s">
        <v>387</v>
      </c>
      <c r="E32" s="3" t="s">
        <v>388</v>
      </c>
      <c r="F32" s="3" t="s">
        <v>3</v>
      </c>
      <c r="G32" s="3" t="s">
        <v>389</v>
      </c>
      <c r="H32" s="3" t="s">
        <v>390</v>
      </c>
      <c r="I32" s="3" t="s">
        <v>3</v>
      </c>
      <c r="J32" s="3" t="s">
        <v>391</v>
      </c>
      <c r="K32" s="3" t="s">
        <v>392</v>
      </c>
      <c r="L32" s="3" t="s">
        <v>393</v>
      </c>
      <c r="M32" s="3" t="s">
        <v>394</v>
      </c>
    </row>
    <row r="33" spans="3:13" x14ac:dyDescent="0.2">
      <c r="C33" s="3" t="s">
        <v>395</v>
      </c>
      <c r="D33" s="3" t="s">
        <v>387</v>
      </c>
      <c r="E33" s="3" t="s">
        <v>388</v>
      </c>
      <c r="F33" s="3" t="s">
        <v>3</v>
      </c>
      <c r="G33" s="3" t="s">
        <v>389</v>
      </c>
      <c r="H33" s="3" t="s">
        <v>390</v>
      </c>
      <c r="I33" s="3" t="s">
        <v>3</v>
      </c>
      <c r="J33" s="3" t="s">
        <v>391</v>
      </c>
      <c r="K33" s="3" t="s">
        <v>396</v>
      </c>
      <c r="L33" s="3" t="s">
        <v>397</v>
      </c>
      <c r="M33" s="3" t="s">
        <v>398</v>
      </c>
    </row>
    <row r="35" spans="3:13" x14ac:dyDescent="0.2">
      <c r="C35" s="3" t="s">
        <v>399</v>
      </c>
      <c r="D35" s="3" t="s">
        <v>400</v>
      </c>
      <c r="E35" s="3" t="s">
        <v>26</v>
      </c>
      <c r="F35" s="3">
        <v>928.64</v>
      </c>
      <c r="G35" s="3">
        <v>166.21799999999999</v>
      </c>
      <c r="H35" s="3">
        <v>602.84799999999996</v>
      </c>
      <c r="I35" s="3" t="s">
        <v>27</v>
      </c>
      <c r="J35" s="3">
        <v>974.81299999999999</v>
      </c>
      <c r="K35" s="3" t="s">
        <v>28</v>
      </c>
      <c r="L35" s="3" t="s">
        <v>29</v>
      </c>
      <c r="M35" s="3" t="s">
        <v>30</v>
      </c>
    </row>
    <row r="36" spans="3:13" x14ac:dyDescent="0.2">
      <c r="C36" s="3" t="s">
        <v>401</v>
      </c>
      <c r="D36" s="3">
        <v>18.826000000000001</v>
      </c>
      <c r="E36" s="3">
        <v>3.2589999999999999</v>
      </c>
      <c r="F36" s="3">
        <v>1.609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>
        <v>49</v>
      </c>
      <c r="M36" s="3">
        <v>227</v>
      </c>
    </row>
    <row r="37" spans="3:13" x14ac:dyDescent="0.2">
      <c r="C37" s="3" t="s">
        <v>402</v>
      </c>
      <c r="D37" s="3" t="s">
        <v>403</v>
      </c>
      <c r="E37" s="3" t="s">
        <v>404</v>
      </c>
      <c r="F37" s="3">
        <v>-764.03099999999995</v>
      </c>
      <c r="G37" s="3">
        <v>436.63</v>
      </c>
      <c r="H37" s="3" t="s">
        <v>405</v>
      </c>
      <c r="I37" s="3" t="s">
        <v>406</v>
      </c>
      <c r="J37" s="3" t="s">
        <v>407</v>
      </c>
      <c r="K37" s="3" t="s">
        <v>408</v>
      </c>
      <c r="L37" s="3" t="s">
        <v>409</v>
      </c>
      <c r="M37" s="3" t="s">
        <v>410</v>
      </c>
    </row>
    <row r="38" spans="3:13" x14ac:dyDescent="0.2">
      <c r="C38" s="3" t="s">
        <v>411</v>
      </c>
      <c r="D38" s="3" t="s">
        <v>26</v>
      </c>
      <c r="E38" s="3">
        <v>928.64</v>
      </c>
      <c r="F38" s="3">
        <v>166.21799999999999</v>
      </c>
      <c r="G38" s="3">
        <v>602.84799999999996</v>
      </c>
      <c r="H38" s="3" t="s">
        <v>27</v>
      </c>
      <c r="I38" s="3">
        <v>974.81299999999999</v>
      </c>
      <c r="J38" s="3" t="s">
        <v>28</v>
      </c>
      <c r="K38" s="3" t="s">
        <v>29</v>
      </c>
      <c r="L38" s="3" t="s">
        <v>30</v>
      </c>
      <c r="M38" s="3" t="s">
        <v>31</v>
      </c>
    </row>
    <row r="40" spans="3:13" x14ac:dyDescent="0.2">
      <c r="C40" s="3" t="s">
        <v>412</v>
      </c>
      <c r="D40" s="3" t="s">
        <v>413</v>
      </c>
      <c r="E40" s="3" t="s">
        <v>414</v>
      </c>
      <c r="F40" s="3">
        <v>-818.20600000000002</v>
      </c>
      <c r="G40" s="3">
        <v>-313.47899999999998</v>
      </c>
      <c r="H40" s="3" t="s">
        <v>415</v>
      </c>
      <c r="I40" s="3" t="s">
        <v>416</v>
      </c>
      <c r="J40" s="3" t="s">
        <v>417</v>
      </c>
      <c r="K40" s="3" t="s">
        <v>418</v>
      </c>
      <c r="L40" s="3" t="s">
        <v>419</v>
      </c>
      <c r="M40" s="3" t="s">
        <v>420</v>
      </c>
    </row>
    <row r="41" spans="3:13" x14ac:dyDescent="0.2">
      <c r="C41" s="3" t="s">
        <v>421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>
        <v>943</v>
      </c>
      <c r="L41" s="3" t="s">
        <v>422</v>
      </c>
      <c r="M41" s="3" t="s">
        <v>423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5547-EC06-4F2D-954F-1C6409BA809E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424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425</v>
      </c>
      <c r="D12" s="3">
        <v>185</v>
      </c>
      <c r="E12" s="3">
        <v>10</v>
      </c>
      <c r="F12" s="3">
        <v>5</v>
      </c>
      <c r="G12" s="3">
        <v>18</v>
      </c>
      <c r="H12" s="3">
        <v>10</v>
      </c>
      <c r="I12" s="3">
        <v>2</v>
      </c>
      <c r="J12" s="3">
        <v>5</v>
      </c>
      <c r="K12" s="3">
        <v>2.98</v>
      </c>
      <c r="L12" s="3">
        <v>5.97</v>
      </c>
      <c r="M12" s="3">
        <v>14.95</v>
      </c>
    </row>
    <row r="13" spans="3:13" ht="12.75" x14ac:dyDescent="0.2">
      <c r="C13" s="3" t="s">
        <v>426</v>
      </c>
      <c r="D13" s="3" t="s">
        <v>427</v>
      </c>
      <c r="E13" s="3" t="s">
        <v>428</v>
      </c>
      <c r="F13" s="3">
        <v>570.19000000000005</v>
      </c>
      <c r="G13" s="3" t="s">
        <v>429</v>
      </c>
      <c r="H13" s="3" t="s">
        <v>430</v>
      </c>
      <c r="I13" s="3" t="s">
        <v>431</v>
      </c>
      <c r="J13" s="3" t="s">
        <v>432</v>
      </c>
      <c r="K13" s="3" t="s">
        <v>433</v>
      </c>
      <c r="L13" s="3" t="s">
        <v>434</v>
      </c>
      <c r="M13" s="3" t="s">
        <v>435</v>
      </c>
    </row>
    <row r="14" spans="3:13" ht="12.75" x14ac:dyDescent="0.2"/>
    <row r="15" spans="3:13" ht="12.75" x14ac:dyDescent="0.2">
      <c r="C15" s="3" t="s">
        <v>436</v>
      </c>
      <c r="D15" s="3" t="s">
        <v>437</v>
      </c>
      <c r="E15" s="3" t="s">
        <v>438</v>
      </c>
      <c r="F15" s="3">
        <v>365.464</v>
      </c>
      <c r="G15" s="3" t="s">
        <v>439</v>
      </c>
      <c r="H15" s="3" t="s">
        <v>440</v>
      </c>
      <c r="I15" s="3" t="s">
        <v>441</v>
      </c>
      <c r="J15" s="3" t="s">
        <v>442</v>
      </c>
      <c r="K15" s="3" t="s">
        <v>443</v>
      </c>
      <c r="L15" s="3" t="s">
        <v>444</v>
      </c>
      <c r="M15" s="3" t="s">
        <v>445</v>
      </c>
    </row>
    <row r="16" spans="3:13" ht="12.75" x14ac:dyDescent="0.2">
      <c r="C16" s="3" t="s">
        <v>446</v>
      </c>
      <c r="D16" s="3" t="s">
        <v>437</v>
      </c>
      <c r="E16" s="3" t="s">
        <v>438</v>
      </c>
      <c r="F16" s="3">
        <v>365.464</v>
      </c>
      <c r="G16" s="3" t="s">
        <v>439</v>
      </c>
      <c r="H16" s="3" t="s">
        <v>440</v>
      </c>
      <c r="I16" s="3" t="s">
        <v>441</v>
      </c>
      <c r="J16" s="3" t="s">
        <v>442</v>
      </c>
      <c r="K16" s="3" t="s">
        <v>443</v>
      </c>
      <c r="L16" s="3" t="s">
        <v>444</v>
      </c>
      <c r="M16" s="3" t="s">
        <v>447</v>
      </c>
    </row>
    <row r="17" spans="3:13" ht="12.75" x14ac:dyDescent="0.2">
      <c r="C17" s="3" t="s">
        <v>448</v>
      </c>
      <c r="D17" s="3" t="s">
        <v>449</v>
      </c>
      <c r="E17" s="3" t="s">
        <v>450</v>
      </c>
      <c r="F17" s="3" t="s">
        <v>451</v>
      </c>
      <c r="G17" s="3" t="s">
        <v>452</v>
      </c>
      <c r="H17" s="3" t="s">
        <v>453</v>
      </c>
      <c r="I17" s="3" t="s">
        <v>454</v>
      </c>
      <c r="J17" s="3" t="s">
        <v>455</v>
      </c>
      <c r="K17" s="3" t="s">
        <v>456</v>
      </c>
      <c r="L17" s="3" t="s">
        <v>457</v>
      </c>
      <c r="M17" s="3" t="s">
        <v>458</v>
      </c>
    </row>
    <row r="18" spans="3:13" ht="12.75" x14ac:dyDescent="0.2">
      <c r="C18" s="3" t="s">
        <v>459</v>
      </c>
      <c r="D18" s="3" t="s">
        <v>460</v>
      </c>
      <c r="E18" s="3" t="s">
        <v>461</v>
      </c>
      <c r="F18" s="3" t="s">
        <v>462</v>
      </c>
      <c r="G18" s="3" t="s">
        <v>463</v>
      </c>
      <c r="H18" s="3" t="s">
        <v>464</v>
      </c>
      <c r="I18" s="3" t="s">
        <v>465</v>
      </c>
      <c r="J18" s="3" t="s">
        <v>466</v>
      </c>
      <c r="K18" s="3" t="s">
        <v>467</v>
      </c>
      <c r="L18" s="3" t="s">
        <v>468</v>
      </c>
      <c r="M18" s="3" t="s">
        <v>469</v>
      </c>
    </row>
    <row r="19" spans="3:13" ht="12.75" x14ac:dyDescent="0.2">
      <c r="C19" s="3" t="s">
        <v>470</v>
      </c>
      <c r="D19" s="3" t="s">
        <v>471</v>
      </c>
      <c r="E19" s="3" t="s">
        <v>472</v>
      </c>
      <c r="F19" s="3" t="s">
        <v>473</v>
      </c>
      <c r="G19" s="3" t="s">
        <v>452</v>
      </c>
      <c r="H19" s="3" t="s">
        <v>474</v>
      </c>
      <c r="I19" s="3" t="s">
        <v>475</v>
      </c>
      <c r="J19" s="3" t="s">
        <v>476</v>
      </c>
      <c r="K19" s="3" t="s">
        <v>477</v>
      </c>
      <c r="L19" s="3" t="s">
        <v>478</v>
      </c>
      <c r="M19" s="3" t="s">
        <v>479</v>
      </c>
    </row>
    <row r="20" spans="3:13" ht="12.75" x14ac:dyDescent="0.2">
      <c r="C20" s="3" t="s">
        <v>480</v>
      </c>
      <c r="D20" s="3" t="s">
        <v>481</v>
      </c>
      <c r="E20" s="3" t="s">
        <v>482</v>
      </c>
      <c r="F20" s="3" t="s">
        <v>483</v>
      </c>
      <c r="G20" s="3" t="s">
        <v>484</v>
      </c>
      <c r="H20" s="3" t="s">
        <v>485</v>
      </c>
      <c r="I20" s="3" t="s">
        <v>475</v>
      </c>
      <c r="J20" s="3" t="s">
        <v>486</v>
      </c>
      <c r="K20" s="3" t="s">
        <v>487</v>
      </c>
      <c r="L20" s="3" t="s">
        <v>488</v>
      </c>
      <c r="M20" s="3" t="s">
        <v>489</v>
      </c>
    </row>
    <row r="21" spans="3:13" ht="12.75" x14ac:dyDescent="0.2">
      <c r="C21" s="3" t="s">
        <v>490</v>
      </c>
      <c r="D21" s="3" t="s">
        <v>469</v>
      </c>
      <c r="E21" s="3" t="s">
        <v>482</v>
      </c>
      <c r="F21" s="3" t="s">
        <v>491</v>
      </c>
      <c r="G21" s="3" t="s">
        <v>492</v>
      </c>
      <c r="H21" s="3" t="s">
        <v>493</v>
      </c>
      <c r="I21" s="3" t="s">
        <v>461</v>
      </c>
      <c r="J21" s="3" t="s">
        <v>494</v>
      </c>
      <c r="K21" s="3" t="s">
        <v>495</v>
      </c>
      <c r="L21" s="3" t="s">
        <v>496</v>
      </c>
      <c r="M21" s="3" t="s">
        <v>497</v>
      </c>
    </row>
    <row r="22" spans="3:13" ht="12.75" x14ac:dyDescent="0.2">
      <c r="C22" s="3" t="s">
        <v>498</v>
      </c>
      <c r="D22" s="3" t="s">
        <v>488</v>
      </c>
      <c r="E22" s="3" t="s">
        <v>499</v>
      </c>
      <c r="F22" s="3" t="s">
        <v>500</v>
      </c>
      <c r="G22" s="3" t="s">
        <v>501</v>
      </c>
      <c r="H22" s="3" t="s">
        <v>502</v>
      </c>
      <c r="I22" s="3" t="s">
        <v>503</v>
      </c>
      <c r="J22" s="3" t="s">
        <v>504</v>
      </c>
      <c r="K22" s="3" t="s">
        <v>505</v>
      </c>
      <c r="L22" s="3" t="s">
        <v>506</v>
      </c>
      <c r="M22" s="3" t="s">
        <v>507</v>
      </c>
    </row>
    <row r="23" spans="3:13" ht="12.75" x14ac:dyDescent="0.2"/>
    <row r="24" spans="3:13" ht="12.75" x14ac:dyDescent="0.2">
      <c r="C24" s="3" t="s">
        <v>508</v>
      </c>
      <c r="D24" s="3" t="s">
        <v>509</v>
      </c>
      <c r="E24" s="3" t="s">
        <v>510</v>
      </c>
      <c r="F24" s="3" t="s">
        <v>462</v>
      </c>
      <c r="G24" s="3" t="s">
        <v>511</v>
      </c>
      <c r="H24" s="3" t="s">
        <v>512</v>
      </c>
      <c r="I24" s="3" t="s">
        <v>513</v>
      </c>
      <c r="J24" s="3" t="s">
        <v>514</v>
      </c>
      <c r="K24" s="3" t="s">
        <v>515</v>
      </c>
      <c r="L24" s="3" t="s">
        <v>516</v>
      </c>
      <c r="M24" s="3" t="s">
        <v>517</v>
      </c>
    </row>
    <row r="25" spans="3:13" ht="12.75" x14ac:dyDescent="0.2">
      <c r="C25" s="3" t="s">
        <v>518</v>
      </c>
      <c r="D25" s="3" t="s">
        <v>519</v>
      </c>
      <c r="E25" s="3" t="s">
        <v>520</v>
      </c>
      <c r="F25" s="3" t="s">
        <v>521</v>
      </c>
      <c r="G25" s="3" t="s">
        <v>522</v>
      </c>
      <c r="H25" s="3" t="s">
        <v>523</v>
      </c>
      <c r="I25" s="3" t="s">
        <v>461</v>
      </c>
      <c r="J25" s="3" t="s">
        <v>524</v>
      </c>
      <c r="K25" s="3" t="s">
        <v>503</v>
      </c>
      <c r="L25" s="3" t="s">
        <v>495</v>
      </c>
      <c r="M25" s="3" t="s">
        <v>525</v>
      </c>
    </row>
    <row r="26" spans="3:13" ht="12.75" x14ac:dyDescent="0.2">
      <c r="C26" s="3" t="s">
        <v>526</v>
      </c>
      <c r="D26" s="3" t="s">
        <v>527</v>
      </c>
      <c r="E26" s="3" t="s">
        <v>528</v>
      </c>
      <c r="F26" s="3" t="s">
        <v>451</v>
      </c>
      <c r="G26" s="3" t="s">
        <v>529</v>
      </c>
      <c r="H26" s="3" t="s">
        <v>530</v>
      </c>
      <c r="I26" s="3" t="s">
        <v>531</v>
      </c>
      <c r="J26" s="3" t="s">
        <v>532</v>
      </c>
      <c r="K26" s="3" t="s">
        <v>533</v>
      </c>
      <c r="L26" s="3" t="s">
        <v>534</v>
      </c>
      <c r="M26" s="3" t="s">
        <v>493</v>
      </c>
    </row>
    <row r="27" spans="3:13" ht="12.75" x14ac:dyDescent="0.2">
      <c r="C27" s="3" t="s">
        <v>535</v>
      </c>
      <c r="D27" s="3" t="s">
        <v>500</v>
      </c>
      <c r="E27" s="3" t="s">
        <v>536</v>
      </c>
      <c r="F27" s="3" t="s">
        <v>537</v>
      </c>
      <c r="G27" s="3" t="s">
        <v>538</v>
      </c>
      <c r="H27" s="3" t="s">
        <v>539</v>
      </c>
      <c r="I27" s="3" t="s">
        <v>540</v>
      </c>
      <c r="J27" s="3" t="s">
        <v>541</v>
      </c>
      <c r="K27" s="3" t="s">
        <v>542</v>
      </c>
      <c r="L27" s="3" t="s">
        <v>458</v>
      </c>
      <c r="M27" s="3" t="s">
        <v>543</v>
      </c>
    </row>
    <row r="28" spans="3:13" ht="12.75" x14ac:dyDescent="0.2"/>
    <row r="29" spans="3:13" ht="12.75" x14ac:dyDescent="0.2">
      <c r="C29" s="3" t="s">
        <v>544</v>
      </c>
      <c r="D29" s="3">
        <v>-5</v>
      </c>
      <c r="E29" s="3">
        <v>-107.5</v>
      </c>
      <c r="F29" s="3">
        <v>-332.8</v>
      </c>
      <c r="G29" s="3">
        <v>-6.7</v>
      </c>
      <c r="H29" s="3">
        <v>-2.2999999999999998</v>
      </c>
      <c r="I29" s="3">
        <v>-7.6</v>
      </c>
      <c r="J29" s="3">
        <v>6.4</v>
      </c>
      <c r="K29" s="3">
        <v>3.5</v>
      </c>
      <c r="L29" s="3">
        <v>5.4</v>
      </c>
      <c r="M29" s="3">
        <v>9.8000000000000007</v>
      </c>
    </row>
    <row r="30" spans="3:13" ht="12.75" x14ac:dyDescent="0.2">
      <c r="C30" s="3" t="s">
        <v>545</v>
      </c>
      <c r="D30" s="3">
        <v>3</v>
      </c>
      <c r="E30" s="3">
        <v>2</v>
      </c>
      <c r="F30" s="3">
        <v>4</v>
      </c>
      <c r="G30" s="3">
        <v>4</v>
      </c>
      <c r="H30" s="3">
        <v>3</v>
      </c>
      <c r="I30" s="3">
        <v>3</v>
      </c>
      <c r="J30" s="3">
        <v>4</v>
      </c>
      <c r="K30" s="3">
        <v>6</v>
      </c>
      <c r="L30" s="3">
        <v>6</v>
      </c>
      <c r="M30" s="3">
        <v>8</v>
      </c>
    </row>
    <row r="31" spans="3:13" ht="12.75" x14ac:dyDescent="0.2">
      <c r="C31" s="3" t="s">
        <v>546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0</v>
      </c>
    </row>
    <row r="32" spans="3:13" ht="12.75" x14ac:dyDescent="0.2">
      <c r="C32" s="3" t="s">
        <v>547</v>
      </c>
      <c r="D32" s="3" t="s">
        <v>548</v>
      </c>
      <c r="E32" s="3" t="s">
        <v>548</v>
      </c>
      <c r="F32" s="3" t="s">
        <v>548</v>
      </c>
      <c r="G32" s="3" t="s">
        <v>548</v>
      </c>
      <c r="H32" s="3" t="s">
        <v>548</v>
      </c>
      <c r="I32" s="3" t="s">
        <v>548</v>
      </c>
      <c r="J32" s="3" t="s">
        <v>548</v>
      </c>
      <c r="K32" s="3" t="s">
        <v>548</v>
      </c>
      <c r="L32" s="3" t="s">
        <v>548</v>
      </c>
      <c r="M32" s="3" t="s">
        <v>548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0DF2-0BF4-4636-AD87-259F9AD0FA4C}">
  <dimension ref="A3:BJ22"/>
  <sheetViews>
    <sheetView showGridLines="0" topLeftCell="L1" workbookViewId="0">
      <selection activeCell="Q4" sqref="Q4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549</v>
      </c>
      <c r="C3" s="10"/>
      <c r="D3" s="10"/>
      <c r="E3" s="10"/>
      <c r="F3" s="10"/>
      <c r="H3" s="10" t="s">
        <v>550</v>
      </c>
      <c r="I3" s="10"/>
      <c r="J3" s="10"/>
      <c r="K3" s="10"/>
      <c r="L3" s="10"/>
      <c r="N3" s="12" t="s">
        <v>551</v>
      </c>
      <c r="O3" s="12"/>
      <c r="P3" s="12"/>
      <c r="Q3" s="12"/>
      <c r="R3" s="12"/>
      <c r="S3" s="12"/>
      <c r="T3" s="12"/>
      <c r="V3" s="10" t="s">
        <v>552</v>
      </c>
      <c r="W3" s="10"/>
      <c r="X3" s="10"/>
      <c r="Y3" s="10"/>
      <c r="AA3" s="10" t="s">
        <v>553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554</v>
      </c>
      <c r="C4" s="16" t="s">
        <v>555</v>
      </c>
      <c r="D4" s="15" t="s">
        <v>556</v>
      </c>
      <c r="E4" s="16" t="s">
        <v>557</v>
      </c>
      <c r="F4" s="15" t="s">
        <v>558</v>
      </c>
      <c r="H4" s="17" t="s">
        <v>559</v>
      </c>
      <c r="I4" s="18" t="s">
        <v>560</v>
      </c>
      <c r="J4" s="17" t="s">
        <v>561</v>
      </c>
      <c r="K4" s="18" t="s">
        <v>562</v>
      </c>
      <c r="L4" s="17" t="s">
        <v>563</v>
      </c>
      <c r="N4" s="19" t="s">
        <v>564</v>
      </c>
      <c r="O4" s="20" t="s">
        <v>565</v>
      </c>
      <c r="P4" s="19" t="s">
        <v>566</v>
      </c>
      <c r="Q4" s="20" t="s">
        <v>567</v>
      </c>
      <c r="R4" s="19" t="s">
        <v>568</v>
      </c>
      <c r="S4" s="20" t="s">
        <v>569</v>
      </c>
      <c r="T4" s="19" t="s">
        <v>570</v>
      </c>
      <c r="V4" s="20" t="s">
        <v>571</v>
      </c>
      <c r="W4" s="19" t="s">
        <v>572</v>
      </c>
      <c r="X4" s="20" t="s">
        <v>573</v>
      </c>
      <c r="Y4" s="19" t="s">
        <v>574</v>
      </c>
      <c r="AA4" s="21" t="s">
        <v>304</v>
      </c>
      <c r="AB4" s="22" t="s">
        <v>448</v>
      </c>
      <c r="AC4" s="21" t="s">
        <v>459</v>
      </c>
      <c r="AD4" s="22" t="s">
        <v>480</v>
      </c>
      <c r="AE4" s="21" t="s">
        <v>490</v>
      </c>
      <c r="AF4" s="22" t="s">
        <v>498</v>
      </c>
      <c r="AG4" s="21" t="s">
        <v>508</v>
      </c>
      <c r="AH4" s="22" t="s">
        <v>518</v>
      </c>
      <c r="AI4" s="21" t="s">
        <v>546</v>
      </c>
      <c r="AJ4" s="23"/>
      <c r="AK4" s="22" t="s">
        <v>544</v>
      </c>
      <c r="AL4" s="21" t="s">
        <v>545</v>
      </c>
    </row>
    <row r="5" spans="1:62" ht="63" x14ac:dyDescent="0.2">
      <c r="A5" s="24" t="s">
        <v>575</v>
      </c>
      <c r="B5" s="19" t="s">
        <v>576</v>
      </c>
      <c r="C5" s="25" t="s">
        <v>577</v>
      </c>
      <c r="D5" s="26" t="s">
        <v>578</v>
      </c>
      <c r="E5" s="20" t="s">
        <v>579</v>
      </c>
      <c r="F5" s="19" t="s">
        <v>576</v>
      </c>
      <c r="H5" s="20" t="s">
        <v>580</v>
      </c>
      <c r="I5" s="19" t="s">
        <v>581</v>
      </c>
      <c r="J5" s="20" t="s">
        <v>582</v>
      </c>
      <c r="K5" s="19" t="s">
        <v>583</v>
      </c>
      <c r="L5" s="20" t="s">
        <v>584</v>
      </c>
      <c r="N5" s="19" t="s">
        <v>585</v>
      </c>
      <c r="O5" s="20" t="s">
        <v>586</v>
      </c>
      <c r="P5" s="19" t="s">
        <v>587</v>
      </c>
      <c r="Q5" s="20" t="s">
        <v>588</v>
      </c>
      <c r="R5" s="19" t="s">
        <v>589</v>
      </c>
      <c r="S5" s="20" t="s">
        <v>590</v>
      </c>
      <c r="T5" s="19" t="s">
        <v>591</v>
      </c>
      <c r="V5" s="20" t="s">
        <v>592</v>
      </c>
      <c r="W5" s="19" t="s">
        <v>593</v>
      </c>
      <c r="X5" s="20" t="s">
        <v>594</v>
      </c>
      <c r="Y5" s="19" t="s">
        <v>595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3.2462179627492338</v>
      </c>
      <c r="C7" s="32">
        <f>(sheet!D18-sheet!D15)/sheet!D35</f>
        <v>3.2462179627492338</v>
      </c>
      <c r="D7" s="32">
        <f>sheet!D12/sheet!D35</f>
        <v>2.8010058900784021</v>
      </c>
      <c r="E7" s="32">
        <f>Sheet2!D20/sheet!D35</f>
        <v>0.54154893142834404</v>
      </c>
      <c r="F7" s="32">
        <f>sheet!D18/sheet!D35</f>
        <v>3.2462179627492338</v>
      </c>
      <c r="G7" s="30"/>
      <c r="H7" s="33">
        <f>Sheet1!D33/sheet!D51</f>
        <v>-0.43565215701004456</v>
      </c>
      <c r="I7" s="33">
        <f>Sheet1!D33/Sheet1!D12</f>
        <v>-1.0692783016276453</v>
      </c>
      <c r="J7" s="33">
        <f>Sheet1!D12/sheet!D27</f>
        <v>0.33797183217881205</v>
      </c>
      <c r="K7" s="33">
        <f>Sheet1!D30/sheet!D27</f>
        <v>-0.36138594671014374</v>
      </c>
      <c r="L7" s="33">
        <f>Sheet1!D38</f>
        <v>-22.8</v>
      </c>
      <c r="M7" s="30"/>
      <c r="N7" s="33">
        <f>sheet!D40/sheet!D27</f>
        <v>0.17047134762192512</v>
      </c>
      <c r="O7" s="33">
        <f>sheet!D51/sheet!D27</f>
        <v>0.82952865237807483</v>
      </c>
      <c r="P7" s="33">
        <f>sheet!D40/sheet!D51</f>
        <v>0.20550386913486535</v>
      </c>
      <c r="Q7" s="32">
        <f>Sheet1!D24/Sheet1!D26</f>
        <v>-226.65253263707572</v>
      </c>
      <c r="R7" s="32">
        <f>ABS(Sheet2!D20/(Sheet1!D26+Sheet2!D30))</f>
        <v>7.3091061686949219</v>
      </c>
      <c r="S7" s="32">
        <f>sheet!D40/Sheet1!D43</f>
        <v>29.015857614149876</v>
      </c>
      <c r="T7" s="32">
        <f>Sheet2!D20/sheet!D40</f>
        <v>0.41603965485448069</v>
      </c>
      <c r="V7" s="32" t="e">
        <f>ABS(Sheet1!D15/sheet!D15)</f>
        <v>#DIV/0!</v>
      </c>
      <c r="W7" s="32">
        <f>Sheet1!D12/sheet!D14</f>
        <v>6.7818490229338462</v>
      </c>
      <c r="X7" s="32">
        <f>Sheet1!D12/sheet!D27</f>
        <v>0.33797183217881205</v>
      </c>
      <c r="Y7" s="32">
        <f>Sheet1!D12/(sheet!D18-sheet!D35)</f>
        <v>1.1488946090007048</v>
      </c>
      <c r="AA7" s="18">
        <f>Sheet1!D43</f>
        <v>36.070999999999998</v>
      </c>
      <c r="AB7" s="18" t="str">
        <f>Sheet3!D17</f>
        <v>73.9x</v>
      </c>
      <c r="AC7" s="18" t="str">
        <f>Sheet3!D18</f>
        <v>-23.0x</v>
      </c>
      <c r="AD7" s="18" t="str">
        <f>Sheet3!D20</f>
        <v>-392.8x</v>
      </c>
      <c r="AE7" s="18" t="str">
        <f>Sheet3!D21</f>
        <v>3.6x</v>
      </c>
      <c r="AF7" s="18" t="str">
        <f>Sheet3!D22</f>
        <v>7.4x</v>
      </c>
      <c r="AG7" s="18" t="str">
        <f>Sheet3!D24</f>
        <v>-22.7x</v>
      </c>
      <c r="AH7" s="18" t="str">
        <f>Sheet3!D25</f>
        <v>4.1x</v>
      </c>
      <c r="AI7" s="18" t="str">
        <f>Sheet3!D31</f>
        <v/>
      </c>
      <c r="AK7" s="18">
        <f>Sheet3!D29</f>
        <v>-5</v>
      </c>
      <c r="AL7" s="18">
        <f>Sheet3!D30</f>
        <v>3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1.6549430121334729</v>
      </c>
      <c r="C8" s="35">
        <f>(sheet!E18-sheet!E15)/sheet!E35</f>
        <v>1.6549430121334729</v>
      </c>
      <c r="D8" s="35">
        <f>sheet!E12/sheet!E35</f>
        <v>1.3722601418896654</v>
      </c>
      <c r="E8" s="35">
        <f>Sheet2!E20/sheet!E35</f>
        <v>-0.96859571789343657</v>
      </c>
      <c r="F8" s="35">
        <f>sheet!E18/sheet!E35</f>
        <v>1.6549430121334729</v>
      </c>
      <c r="G8" s="30"/>
      <c r="H8" s="36">
        <f>Sheet1!E33/sheet!E51</f>
        <v>-12.22282535634703</v>
      </c>
      <c r="I8" s="36">
        <f>Sheet1!E33/Sheet1!E12</f>
        <v>-99.356673344702557</v>
      </c>
      <c r="J8" s="36">
        <f>Sheet1!E12/sheet!E27</f>
        <v>4.982564283634186E-2</v>
      </c>
      <c r="K8" s="36">
        <f>Sheet1!E30/sheet!E27</f>
        <v>-4.9505101194802368</v>
      </c>
      <c r="L8" s="36">
        <f>Sheet1!E38</f>
        <v>-51.96</v>
      </c>
      <c r="M8" s="30"/>
      <c r="N8" s="36">
        <f>sheet!E40/sheet!E27</f>
        <v>0.59497824969661772</v>
      </c>
      <c r="O8" s="36">
        <f>sheet!E51/sheet!E27</f>
        <v>0.40502175030338233</v>
      </c>
      <c r="P8" s="36">
        <f>sheet!E40/sheet!E51</f>
        <v>1.4690032060030063</v>
      </c>
      <c r="Q8" s="35">
        <f>Sheet1!E24/Sheet1!E26</f>
        <v>-1432.3005168594634</v>
      </c>
      <c r="R8" s="35">
        <f>ABS(Sheet2!E20/(Sheet1!E26+Sheet2!E30))</f>
        <v>12.124206943750808</v>
      </c>
      <c r="S8" s="35">
        <f>sheet!E40/Sheet1!E43</f>
        <v>-0.75853760120488767</v>
      </c>
      <c r="T8" s="35">
        <f>Sheet2!E20/sheet!E40</f>
        <v>-0.90884523712134979</v>
      </c>
      <c r="U8" s="13"/>
      <c r="V8" s="35" t="e">
        <f>ABS(Sheet1!E15/sheet!E15)</f>
        <v>#DIV/0!</v>
      </c>
      <c r="W8" s="35">
        <f>Sheet1!E12/sheet!E14</f>
        <v>0.43816108297906292</v>
      </c>
      <c r="X8" s="35">
        <f>Sheet1!E12/sheet!E27</f>
        <v>4.982564283634186E-2</v>
      </c>
      <c r="Y8" s="35">
        <f>Sheet1!E12/(sheet!E18-sheet!E35)</f>
        <v>0.13627020746139001</v>
      </c>
      <c r="Z8" s="13"/>
      <c r="AA8" s="37">
        <f>Sheet1!E43</f>
        <v>-950.79399999999998</v>
      </c>
      <c r="AB8" s="37" t="str">
        <f>Sheet3!E17</f>
        <v>1.3x</v>
      </c>
      <c r="AC8" s="37" t="str">
        <f>Sheet3!E18</f>
        <v>0.5x</v>
      </c>
      <c r="AD8" s="37" t="str">
        <f>Sheet3!E20</f>
        <v>NM</v>
      </c>
      <c r="AE8" s="37" t="str">
        <f>Sheet3!E21</f>
        <v>NM</v>
      </c>
      <c r="AF8" s="37" t="str">
        <f>Sheet3!E22</f>
        <v>-2.4x</v>
      </c>
      <c r="AG8" s="37" t="str">
        <f>Sheet3!E24</f>
        <v>-0.5x</v>
      </c>
      <c r="AH8" s="37" t="str">
        <f>Sheet3!E25</f>
        <v>0.2x</v>
      </c>
      <c r="AI8" s="37" t="str">
        <f>Sheet3!E31</f>
        <v/>
      </c>
      <c r="AK8" s="37">
        <f>Sheet3!E29</f>
        <v>-107.5</v>
      </c>
      <c r="AL8" s="37">
        <f>Sheet3!E30</f>
        <v>2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0.88208155428833412</v>
      </c>
      <c r="C9" s="32">
        <f>(sheet!F18-sheet!F15)/sheet!F35</f>
        <v>0.88208155428833412</v>
      </c>
      <c r="D9" s="32">
        <f>sheet!F12/sheet!F35</f>
        <v>0.47631028455168062</v>
      </c>
      <c r="E9" s="32">
        <f>Sheet2!F20/sheet!F35</f>
        <v>-2.3446313436685102</v>
      </c>
      <c r="F9" s="32">
        <f>sheet!F18/sheet!F35</f>
        <v>0.88208155428833412</v>
      </c>
      <c r="G9" s="30"/>
      <c r="H9" s="33">
        <f>Sheet1!F33/sheet!F51</f>
        <v>8.2539099884911256</v>
      </c>
      <c r="I9" s="33">
        <f>Sheet1!F33/Sheet1!F12</f>
        <v>-19.319977314617891</v>
      </c>
      <c r="J9" s="33">
        <f>Sheet1!F12/sheet!F27</f>
        <v>0.11291520713128453</v>
      </c>
      <c r="K9" s="33">
        <f>Sheet1!F30/sheet!F27</f>
        <v>-2.1815192402517978</v>
      </c>
      <c r="L9" s="33">
        <f>Sheet1!F38</f>
        <v>-4.3899999999999997</v>
      </c>
      <c r="M9" s="30"/>
      <c r="N9" s="33">
        <f>sheet!F40/sheet!F27</f>
        <v>1.2643013121409861</v>
      </c>
      <c r="O9" s="33">
        <f>sheet!F51/sheet!F27</f>
        <v>-0.26430131214098629</v>
      </c>
      <c r="P9" s="33">
        <f>sheet!F40/sheet!F51</f>
        <v>-4.7835604821612447</v>
      </c>
      <c r="Q9" s="32">
        <f>Sheet1!F24/Sheet1!F26</f>
        <v>-1746.5261324041812</v>
      </c>
      <c r="R9" s="32">
        <f>ABS(Sheet2!F20/(Sheet1!F26+Sheet2!F30))</f>
        <v>16.27072603257303</v>
      </c>
      <c r="S9" s="32">
        <f>sheet!F40/Sheet1!F43</f>
        <v>-0.79414296459874412</v>
      </c>
      <c r="T9" s="32">
        <f>Sheet2!F20/sheet!F40</f>
        <v>-2.0721472728239703</v>
      </c>
      <c r="V9" s="32" t="e">
        <f>ABS(Sheet1!F15/sheet!F15)</f>
        <v>#DIV/0!</v>
      </c>
      <c r="W9" s="32">
        <f>Sheet1!F12/sheet!F14</f>
        <v>0.38725511728015466</v>
      </c>
      <c r="X9" s="32">
        <f>Sheet1!F12/sheet!F27</f>
        <v>0.11291520713128453</v>
      </c>
      <c r="Y9" s="32">
        <f>Sheet1!F12/(sheet!F18-sheet!F35)</f>
        <v>-0.85698663426488386</v>
      </c>
      <c r="AA9" s="18">
        <f>Sheet1!F43</f>
        <v>-497.214</v>
      </c>
      <c r="AB9" s="18" t="str">
        <f>Sheet3!F17</f>
        <v>-0.6x</v>
      </c>
      <c r="AC9" s="18" t="str">
        <f>Sheet3!F18</f>
        <v>-0.1x</v>
      </c>
      <c r="AD9" s="18" t="str">
        <f>Sheet3!F20</f>
        <v>-0.3x</v>
      </c>
      <c r="AE9" s="18" t="str">
        <f>Sheet3!F21</f>
        <v>12.6x</v>
      </c>
      <c r="AF9" s="18" t="str">
        <f>Sheet3!F22</f>
        <v>8.4x</v>
      </c>
      <c r="AG9" s="18" t="str">
        <f>Sheet3!F24</f>
        <v>-0.1x</v>
      </c>
      <c r="AH9" s="18" t="str">
        <f>Sheet3!F25</f>
        <v>19.7x</v>
      </c>
      <c r="AI9" s="18" t="str">
        <f>Sheet3!F31</f>
        <v/>
      </c>
      <c r="AK9" s="18">
        <f>Sheet3!F29</f>
        <v>-332.8</v>
      </c>
      <c r="AL9" s="18">
        <f>Sheet3!F30</f>
        <v>4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2.6408566841585399</v>
      </c>
      <c r="C10" s="35">
        <f>(sheet!G18-sheet!G15)/sheet!G35</f>
        <v>2.6408566841585399</v>
      </c>
      <c r="D10" s="35">
        <f>sheet!G12/sheet!G35</f>
        <v>0.8782571451048492</v>
      </c>
      <c r="E10" s="35">
        <f>Sheet2!G20/sheet!G35</f>
        <v>-0.45669086003490605</v>
      </c>
      <c r="F10" s="35">
        <f>sheet!G18/sheet!G35</f>
        <v>2.6408566841585399</v>
      </c>
      <c r="G10" s="30"/>
      <c r="H10" s="36">
        <f>Sheet1!G33/sheet!G51</f>
        <v>-0.42523061342246726</v>
      </c>
      <c r="I10" s="36">
        <f>Sheet1!G33/Sheet1!G12</f>
        <v>-0.72843631273373033</v>
      </c>
      <c r="J10" s="36">
        <f>Sheet1!G12/sheet!G27</f>
        <v>5.4577436349555433E-2</v>
      </c>
      <c r="K10" s="36">
        <f>Sheet1!G30/sheet!G27</f>
        <v>-3.9756186492930022E-2</v>
      </c>
      <c r="L10" s="36">
        <f>Sheet1!G38</f>
        <v>-4.6100000000000003</v>
      </c>
      <c r="M10" s="30"/>
      <c r="N10" s="36">
        <f>sheet!G40/sheet!G27</f>
        <v>0.90650676306451117</v>
      </c>
      <c r="O10" s="36">
        <f>sheet!G51/sheet!G27</f>
        <v>9.3493236935488902E-2</v>
      </c>
      <c r="P10" s="36">
        <f>sheet!G40/sheet!G51</f>
        <v>9.6959608285892198</v>
      </c>
      <c r="Q10" s="35">
        <f>Sheet1!G24/Sheet1!G26</f>
        <v>-140.16366247755835</v>
      </c>
      <c r="R10" s="35">
        <f>ABS(Sheet2!G20/(Sheet1!G26+Sheet2!G30))</f>
        <v>5.7369955772456915</v>
      </c>
      <c r="S10" s="35">
        <f>sheet!G40/Sheet1!G43</f>
        <v>-21.658730890784373</v>
      </c>
      <c r="T10" s="35">
        <f>Sheet2!G20/sheet!G40</f>
        <v>-3.5132223685882757E-2</v>
      </c>
      <c r="U10" s="13"/>
      <c r="V10" s="35" t="e">
        <f>ABS(Sheet1!G15/sheet!G15)</f>
        <v>#DIV/0!</v>
      </c>
      <c r="W10" s="35">
        <f>Sheet1!G12/sheet!G14</f>
        <v>0.6881612303640442</v>
      </c>
      <c r="X10" s="35">
        <f>Sheet1!G12/sheet!G27</f>
        <v>5.4577436349555433E-2</v>
      </c>
      <c r="Y10" s="35">
        <f>Sheet1!G12/(sheet!G18-sheet!G35)</f>
        <v>0.47696675950695505</v>
      </c>
      <c r="Z10" s="13"/>
      <c r="AA10" s="37">
        <f>Sheet1!G43</f>
        <v>-411.97399999999999</v>
      </c>
      <c r="AB10" s="37" t="str">
        <f>Sheet3!G17</f>
        <v>-13.1x</v>
      </c>
      <c r="AC10" s="37" t="str">
        <f>Sheet3!G18</f>
        <v>-12.8x</v>
      </c>
      <c r="AD10" s="37" t="str">
        <f>Sheet3!G20</f>
        <v>-25.1x</v>
      </c>
      <c r="AE10" s="37" t="str">
        <f>Sheet3!G21</f>
        <v>-14.8x</v>
      </c>
      <c r="AF10" s="37" t="str">
        <f>Sheet3!G22</f>
        <v>213.6x</v>
      </c>
      <c r="AG10" s="37" t="str">
        <f>Sheet3!G24</f>
        <v>-14.4x</v>
      </c>
      <c r="AH10" s="37" t="str">
        <f>Sheet3!G25</f>
        <v>-15.0x</v>
      </c>
      <c r="AI10" s="37" t="str">
        <f>Sheet3!G31</f>
        <v/>
      </c>
      <c r="AK10" s="37">
        <f>Sheet3!G29</f>
        <v>-6.7</v>
      </c>
      <c r="AL10" s="37">
        <f>Sheet3!G30</f>
        <v>4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5.5247452121298668</v>
      </c>
      <c r="C11" s="32">
        <f>(sheet!H18-sheet!H15)/sheet!H35</f>
        <v>5.5247452121298668</v>
      </c>
      <c r="D11" s="32">
        <f>sheet!H12/sheet!H35</f>
        <v>5.1629517911007197</v>
      </c>
      <c r="E11" s="32">
        <f>Sheet2!H20/sheet!H35</f>
        <v>-0.87306834204936912</v>
      </c>
      <c r="F11" s="32">
        <f>sheet!H18/sheet!H35</f>
        <v>5.5247452121298668</v>
      </c>
      <c r="G11" s="30"/>
      <c r="H11" s="33">
        <f>Sheet1!H33/sheet!H51</f>
        <v>-0.38311008795636747</v>
      </c>
      <c r="I11" s="33">
        <f>Sheet1!H33/Sheet1!H12</f>
        <v>-1.0883459292464082</v>
      </c>
      <c r="J11" s="33">
        <f>Sheet1!H12/sheet!H27</f>
        <v>0.13588455713502903</v>
      </c>
      <c r="K11" s="33">
        <f>Sheet1!H30/sheet!H27</f>
        <v>-0.14788940460535985</v>
      </c>
      <c r="L11" s="33">
        <f>Sheet1!H38</f>
        <v>-5.63</v>
      </c>
      <c r="M11" s="30"/>
      <c r="N11" s="33">
        <f>sheet!H40/sheet!H27</f>
        <v>0.61397674126972335</v>
      </c>
      <c r="O11" s="33">
        <f>sheet!H51/sheet!H27</f>
        <v>0.38602325873027654</v>
      </c>
      <c r="P11" s="33">
        <f>sheet!H40/sheet!H51</f>
        <v>1.5905174814834753</v>
      </c>
      <c r="Q11" s="32">
        <f>Sheet1!H24/Sheet1!H26</f>
        <v>-786.38480074142717</v>
      </c>
      <c r="R11" s="32">
        <f>ABS(Sheet2!H20/(Sheet1!H26+Sheet2!H30))</f>
        <v>18.459608994182087</v>
      </c>
      <c r="S11" s="32">
        <f>sheet!H40/Sheet1!H43</f>
        <v>-5.7763349191717337</v>
      </c>
      <c r="T11" s="32">
        <f>Sheet2!H20/sheet!H40</f>
        <v>-0.10477968385347887</v>
      </c>
      <c r="V11" s="32" t="e">
        <f>ABS(Sheet1!H15/sheet!H15)</f>
        <v>#DIV/0!</v>
      </c>
      <c r="W11" s="32">
        <f>Sheet1!H12/sheet!H14</f>
        <v>6.195447581527687</v>
      </c>
      <c r="X11" s="32">
        <f>Sheet1!H12/sheet!H27</f>
        <v>0.13588455713502903</v>
      </c>
      <c r="Y11" s="32">
        <f>Sheet1!H12/(sheet!H18-sheet!H35)</f>
        <v>0.40756343293443714</v>
      </c>
      <c r="AA11" s="18" t="str">
        <f>Sheet1!H43</f>
        <v>-1,616.39</v>
      </c>
      <c r="AB11" s="18" t="str">
        <f>Sheet3!H17</f>
        <v>-9.9x</v>
      </c>
      <c r="AC11" s="18" t="str">
        <f>Sheet3!H18</f>
        <v>-5.5x</v>
      </c>
      <c r="AD11" s="18" t="str">
        <f>Sheet3!H20</f>
        <v>-10.6x</v>
      </c>
      <c r="AE11" s="18" t="str">
        <f>Sheet3!H21</f>
        <v>3.2x</v>
      </c>
      <c r="AF11" s="18" t="str">
        <f>Sheet3!H22</f>
        <v>5.6x</v>
      </c>
      <c r="AG11" s="18" t="str">
        <f>Sheet3!H24</f>
        <v>-6.6x</v>
      </c>
      <c r="AH11" s="18" t="str">
        <f>Sheet3!H25</f>
        <v>6.5x</v>
      </c>
      <c r="AI11" s="18" t="str">
        <f>Sheet3!H31</f>
        <v/>
      </c>
      <c r="AK11" s="18">
        <f>Sheet3!H29</f>
        <v>-2.2999999999999998</v>
      </c>
      <c r="AL11" s="18">
        <f>Sheet3!H30</f>
        <v>3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2.6716059714718225</v>
      </c>
      <c r="C12" s="35">
        <f>(sheet!I18-sheet!I15)/sheet!I35</f>
        <v>2.6716059714718225</v>
      </c>
      <c r="D12" s="35">
        <f>sheet!I12/sheet!I35</f>
        <v>1.9995425809918814</v>
      </c>
      <c r="E12" s="35">
        <f>Sheet2!I20/sheet!I35</f>
        <v>-4.3795941893427521</v>
      </c>
      <c r="F12" s="35">
        <f>sheet!I18/sheet!I35</f>
        <v>2.6716059714718225</v>
      </c>
      <c r="G12" s="30"/>
      <c r="H12" s="36">
        <f>Sheet1!I33/sheet!I51</f>
        <v>-1.0368446452512414</v>
      </c>
      <c r="I12" s="36">
        <f>Sheet1!I33/Sheet1!I12</f>
        <v>-1.5518008405823895</v>
      </c>
      <c r="J12" s="36">
        <f>Sheet1!I12/sheet!I27</f>
        <v>0.16569457479534908</v>
      </c>
      <c r="K12" s="36">
        <f>Sheet1!I30/sheet!I27</f>
        <v>-0.25712498044736432</v>
      </c>
      <c r="L12" s="36">
        <f>Sheet1!I38</f>
        <v>-2.85</v>
      </c>
      <c r="M12" s="30"/>
      <c r="N12" s="36">
        <f>sheet!I40/sheet!I27</f>
        <v>0.75201204768236096</v>
      </c>
      <c r="O12" s="36">
        <f>sheet!I51/sheet!I27</f>
        <v>0.24798795231763912</v>
      </c>
      <c r="P12" s="36">
        <f>sheet!I40/sheet!I51</f>
        <v>3.0324539585662409</v>
      </c>
      <c r="Q12" s="35">
        <f>Sheet1!I24/Sheet1!I26</f>
        <v>-1194.6026663676</v>
      </c>
      <c r="R12" s="35">
        <f>ABS(Sheet2!I20/(Sheet1!I26+Sheet2!I30))</f>
        <v>40.559486763481885</v>
      </c>
      <c r="S12" s="35">
        <f>sheet!I40/Sheet1!I43</f>
        <v>-5.5030166200263029</v>
      </c>
      <c r="T12" s="35">
        <f>Sheet2!I20/sheet!I40</f>
        <v>-0.23130967301535746</v>
      </c>
      <c r="U12" s="13"/>
      <c r="V12" s="35" t="e">
        <f>ABS(Sheet1!I15/sheet!I15)</f>
        <v>#DIV/0!</v>
      </c>
      <c r="W12" s="35">
        <f>Sheet1!I12/sheet!I14</f>
        <v>21.391152527398557</v>
      </c>
      <c r="X12" s="35">
        <f>Sheet1!I12/sheet!I27</f>
        <v>0.16569457479534908</v>
      </c>
      <c r="Y12" s="35">
        <f>Sheet1!I12/(sheet!I18-sheet!I35)</f>
        <v>2.4956843342683741</v>
      </c>
      <c r="Z12" s="13"/>
      <c r="AA12" s="37" t="str">
        <f>Sheet1!I43</f>
        <v>-1,677.374</v>
      </c>
      <c r="AB12" s="37" t="str">
        <f>Sheet3!I17</f>
        <v>-1.8x</v>
      </c>
      <c r="AC12" s="37" t="str">
        <f>Sheet3!I18</f>
        <v>-1.1x</v>
      </c>
      <c r="AD12" s="37" t="str">
        <f>Sheet3!I20</f>
        <v>-0.7x</v>
      </c>
      <c r="AE12" s="37" t="str">
        <f>Sheet3!I21</f>
        <v>0.5x</v>
      </c>
      <c r="AF12" s="37" t="str">
        <f>Sheet3!I22</f>
        <v>1.4x</v>
      </c>
      <c r="AG12" s="37" t="str">
        <f>Sheet3!I24</f>
        <v>-0.8x</v>
      </c>
      <c r="AH12" s="37" t="str">
        <f>Sheet3!I25</f>
        <v>0.5x</v>
      </c>
      <c r="AI12" s="37" t="str">
        <f>Sheet3!I31</f>
        <v/>
      </c>
      <c r="AK12" s="37">
        <f>Sheet3!I29</f>
        <v>-7.6</v>
      </c>
      <c r="AL12" s="37">
        <f>Sheet3!I30</f>
        <v>3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17.90948275862069</v>
      </c>
      <c r="C13" s="32">
        <f>(sheet!J18-sheet!J15)/sheet!J35</f>
        <v>17.90948275862069</v>
      </c>
      <c r="D13" s="32">
        <f>sheet!J12/sheet!J35</f>
        <v>17.710488505747126</v>
      </c>
      <c r="E13" s="32">
        <f>Sheet2!J20/sheet!J35</f>
        <v>-0.93247126436781613</v>
      </c>
      <c r="F13" s="32">
        <f>sheet!J18/sheet!J35</f>
        <v>17.90948275862069</v>
      </c>
      <c r="G13" s="30"/>
      <c r="H13" s="33">
        <f>Sheet1!J33/sheet!J51</f>
        <v>-7.7925117004680189E-2</v>
      </c>
      <c r="I13" s="33">
        <f>Sheet1!J33/Sheet1!J12</f>
        <v>-1.2116434202546997</v>
      </c>
      <c r="J13" s="33">
        <f>Sheet1!J12/sheet!J27</f>
        <v>4.8153015038691779E-2</v>
      </c>
      <c r="K13" s="33">
        <f>Sheet1!J30/sheet!J27</f>
        <v>-5.8344283837056504E-2</v>
      </c>
      <c r="L13" s="33">
        <f>Sheet1!J38</f>
        <v>-1</v>
      </c>
      <c r="M13" s="30"/>
      <c r="N13" s="33">
        <f>sheet!J40/sheet!J27</f>
        <v>0.2512775587677033</v>
      </c>
      <c r="O13" s="33">
        <f>sheet!J51/sheet!J27</f>
        <v>0.7487224412322967</v>
      </c>
      <c r="P13" s="33">
        <f>sheet!J40/sheet!J51</f>
        <v>0.33560842433697347</v>
      </c>
      <c r="Q13" s="32">
        <f>Sheet1!J24/Sheet1!J26</f>
        <v>-583.02561756303521</v>
      </c>
      <c r="R13" s="32">
        <f>ABS(Sheet2!J20/(Sheet1!J26+Sheet2!J30))</f>
        <v>24.294854656744885</v>
      </c>
      <c r="S13" s="32">
        <f>sheet!J40/Sheet1!J43</f>
        <v>-5.3084515731030226</v>
      </c>
      <c r="T13" s="32">
        <f>Sheet2!J20/sheet!J40</f>
        <v>-0.15084253341080767</v>
      </c>
      <c r="V13" s="32" t="e">
        <f>ABS(Sheet1!J15/sheet!J15)</f>
        <v>#DIV/0!</v>
      </c>
      <c r="W13" s="32">
        <f>Sheet1!J12/sheet!J14</f>
        <v>12.398496240601503</v>
      </c>
      <c r="X13" s="32">
        <f>Sheet1!J12/sheet!J27</f>
        <v>4.8153015038691779E-2</v>
      </c>
      <c r="Y13" s="32">
        <f>Sheet1!J12/(sheet!J18-sheet!J35)</f>
        <v>7.0056929220834396E-2</v>
      </c>
      <c r="AA13" s="18" t="str">
        <f>Sheet1!J43</f>
        <v>-1,621</v>
      </c>
      <c r="AB13" s="18" t="str">
        <f>Sheet3!J17</f>
        <v>-78.3x</v>
      </c>
      <c r="AC13" s="18" t="str">
        <f>Sheet3!J18</f>
        <v>-37.9x</v>
      </c>
      <c r="AD13" s="18" t="str">
        <f>Sheet3!J20</f>
        <v>-171.1x</v>
      </c>
      <c r="AE13" s="18" t="str">
        <f>Sheet3!J21</f>
        <v>41.4x</v>
      </c>
      <c r="AF13" s="18" t="str">
        <f>Sheet3!J22</f>
        <v>86.6x</v>
      </c>
      <c r="AG13" s="18" t="str">
        <f>Sheet3!J24</f>
        <v>-38.0x</v>
      </c>
      <c r="AH13" s="18" t="str">
        <f>Sheet3!J25</f>
        <v>109.7x</v>
      </c>
      <c r="AI13" s="18" t="str">
        <f>Sheet3!J31</f>
        <v/>
      </c>
      <c r="AK13" s="18">
        <f>Sheet3!J29</f>
        <v>6.4</v>
      </c>
      <c r="AL13" s="18">
        <f>Sheet3!J30</f>
        <v>4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0.53793193603207112</v>
      </c>
      <c r="C14" s="35">
        <f>(sheet!K18-sheet!K15)/sheet!K35</f>
        <v>0.53793193603207112</v>
      </c>
      <c r="D14" s="35">
        <f>sheet!K12/sheet!K35</f>
        <v>5.8521068456141877E-2</v>
      </c>
      <c r="E14" s="35">
        <f>Sheet2!K20/sheet!K35</f>
        <v>0.70175171031417494</v>
      </c>
      <c r="F14" s="35">
        <f>sheet!K18/sheet!K35</f>
        <v>0.53793193603207112</v>
      </c>
      <c r="G14" s="30"/>
      <c r="H14" s="36">
        <f>Sheet1!K33/sheet!K51</f>
        <v>0.34653918859968008</v>
      </c>
      <c r="I14" s="36">
        <f>Sheet1!K33/Sheet1!K12</f>
        <v>0.52469754180473149</v>
      </c>
      <c r="J14" s="36">
        <f>Sheet1!K12/sheet!K27</f>
        <v>0.27408200826720575</v>
      </c>
      <c r="K14" s="36">
        <f>Sheet1!K30/sheet!K27</f>
        <v>0.14381015599070693</v>
      </c>
      <c r="L14" s="36">
        <f>Sheet1!K38</f>
        <v>1.06</v>
      </c>
      <c r="M14" s="30"/>
      <c r="N14" s="36">
        <f>sheet!K40/sheet!K27</f>
        <v>0.5850104094378904</v>
      </c>
      <c r="O14" s="36">
        <f>sheet!K51/sheet!K27</f>
        <v>0.41498959056210966</v>
      </c>
      <c r="P14" s="36">
        <f>sheet!K40/sheet!K51</f>
        <v>1.4096989966555185</v>
      </c>
      <c r="Q14" s="35">
        <f>Sheet1!K24/Sheet1!K26</f>
        <v>-15.068563592732259</v>
      </c>
      <c r="R14" s="35">
        <f>ABS(Sheet2!K20/(Sheet1!K26+Sheet2!K30))</f>
        <v>0.48574100046750818</v>
      </c>
      <c r="S14" s="35">
        <f>sheet!K40/Sheet1!K43</f>
        <v>12.501773163969307</v>
      </c>
      <c r="T14" s="35">
        <f>Sheet2!K20/sheet!K40</f>
        <v>0.16611996492856773</v>
      </c>
      <c r="U14" s="13"/>
      <c r="V14" s="35" t="e">
        <f>ABS(Sheet1!K15/sheet!K15)</f>
        <v>#DIV/0!</v>
      </c>
      <c r="W14" s="35">
        <f>Sheet1!K12/sheet!K14</f>
        <v>5.6824096084073563</v>
      </c>
      <c r="X14" s="35">
        <f>Sheet1!K12/sheet!K27</f>
        <v>0.27408200826720575</v>
      </c>
      <c r="Y14" s="35">
        <f>Sheet1!K12/(sheet!K18-sheet!K35)</f>
        <v>-4.2832421727649947</v>
      </c>
      <c r="Z14" s="13"/>
      <c r="AA14" s="37" t="str">
        <f>Sheet1!K43</f>
        <v>15,509</v>
      </c>
      <c r="AB14" s="37" t="str">
        <f>Sheet3!K17</f>
        <v>-20.8x</v>
      </c>
      <c r="AC14" s="37" t="str">
        <f>Sheet3!K18</f>
        <v>-9.6x</v>
      </c>
      <c r="AD14" s="37" t="str">
        <f>Sheet3!K20</f>
        <v>-2.2x</v>
      </c>
      <c r="AE14" s="37" t="str">
        <f>Sheet3!K21</f>
        <v>1.2x</v>
      </c>
      <c r="AF14" s="37" t="str">
        <f>Sheet3!K22</f>
        <v>4.6x</v>
      </c>
      <c r="AG14" s="37" t="str">
        <f>Sheet3!K24</f>
        <v>4.9x</v>
      </c>
      <c r="AH14" s="37" t="str">
        <f>Sheet3!K25</f>
        <v>1.4x</v>
      </c>
      <c r="AI14" s="37" t="str">
        <f>Sheet3!K31</f>
        <v/>
      </c>
      <c r="AK14" s="37">
        <f>Sheet3!K29</f>
        <v>3.5</v>
      </c>
      <c r="AL14" s="37">
        <f>Sheet3!K30</f>
        <v>6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0.45225680901902504</v>
      </c>
      <c r="C15" s="32">
        <f>(sheet!L18-sheet!L15)/sheet!L35</f>
        <v>0.45225680901902504</v>
      </c>
      <c r="D15" s="32">
        <f>sheet!L12/sheet!L35</f>
        <v>5.1113829883320883E-3</v>
      </c>
      <c r="E15" s="32">
        <f>Sheet2!L20/sheet!L35</f>
        <v>1.1485872876415382</v>
      </c>
      <c r="F15" s="32">
        <f>sheet!L18/sheet!L35</f>
        <v>0.45225680901902504</v>
      </c>
      <c r="G15" s="30"/>
      <c r="H15" s="33">
        <f>Sheet1!L33/sheet!L51</f>
        <v>0.37694736022935793</v>
      </c>
      <c r="I15" s="33">
        <f>Sheet1!L33/Sheet1!L12</f>
        <v>0.6052517203911626</v>
      </c>
      <c r="J15" s="33">
        <f>Sheet1!L12/sheet!L27</f>
        <v>0.31691664552741194</v>
      </c>
      <c r="K15" s="33">
        <f>Sheet1!L30/sheet!L27</f>
        <v>0.19181434492606234</v>
      </c>
      <c r="L15" s="33">
        <f>Sheet1!L38</f>
        <v>2.89</v>
      </c>
      <c r="M15" s="30"/>
      <c r="N15" s="33">
        <f>sheet!L40/sheet!L27</f>
        <v>0.4911375826870078</v>
      </c>
      <c r="O15" s="33">
        <f>sheet!L51/sheet!L27</f>
        <v>0.5088624173129922</v>
      </c>
      <c r="P15" s="33">
        <f>sheet!L40/sheet!L51</f>
        <v>0.96516772702613995</v>
      </c>
      <c r="Q15" s="32">
        <f>Sheet1!L24/Sheet1!L26</f>
        <v>-28.046502806857838</v>
      </c>
      <c r="R15" s="32">
        <f>ABS(Sheet2!L20/(Sheet1!L26+Sheet2!L30))</f>
        <v>1.5713483335392773</v>
      </c>
      <c r="S15" s="32">
        <f>sheet!L40/Sheet1!L43</f>
        <v>2.5572781415196673</v>
      </c>
      <c r="T15" s="32">
        <f>Sheet2!L20/sheet!L40</f>
        <v>0.32691918926340757</v>
      </c>
      <c r="V15" s="32" t="e">
        <f>ABS(Sheet1!L15/sheet!L15)</f>
        <v>#DIV/0!</v>
      </c>
      <c r="W15" s="32">
        <f>Sheet1!L12/sheet!L14</f>
        <v>6.0810289955620158</v>
      </c>
      <c r="X15" s="32">
        <f>Sheet1!L12/sheet!L27</f>
        <v>0.31691664552741194</v>
      </c>
      <c r="Y15" s="32">
        <f>Sheet1!L12/(sheet!L18-sheet!L35)</f>
        <v>-4.1389338610061763</v>
      </c>
      <c r="AA15" s="18" t="str">
        <f>Sheet1!L43</f>
        <v>334,639</v>
      </c>
      <c r="AB15" s="18" t="str">
        <f>Sheet3!L17</f>
        <v>8.9x</v>
      </c>
      <c r="AC15" s="18" t="str">
        <f>Sheet3!L18</f>
        <v>14.7x</v>
      </c>
      <c r="AD15" s="18" t="str">
        <f>Sheet3!L20</f>
        <v>7.4x</v>
      </c>
      <c r="AE15" s="18" t="str">
        <f>Sheet3!L21</f>
        <v>1.1x</v>
      </c>
      <c r="AF15" s="18" t="str">
        <f>Sheet3!L22</f>
        <v>4.3x</v>
      </c>
      <c r="AG15" s="18" t="str">
        <f>Sheet3!L24</f>
        <v>4.2x</v>
      </c>
      <c r="AH15" s="18" t="str">
        <f>Sheet3!L25</f>
        <v>1.2x</v>
      </c>
      <c r="AI15" s="18" t="str">
        <f>Sheet3!L31</f>
        <v/>
      </c>
      <c r="AK15" s="18">
        <f>Sheet3!L29</f>
        <v>5.4</v>
      </c>
      <c r="AL15" s="18">
        <f>Sheet3!L30</f>
        <v>6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1.1090382482673968</v>
      </c>
      <c r="C16" s="35">
        <f>(sheet!M18-sheet!M15)/sheet!M35</f>
        <v>1.1090382482673968</v>
      </c>
      <c r="D16" s="35">
        <f>sheet!M12/sheet!M35</f>
        <v>0.44647144749073131</v>
      </c>
      <c r="E16" s="35">
        <f>Sheet2!M20/sheet!M35</f>
        <v>2.8546084909215548</v>
      </c>
      <c r="F16" s="35">
        <f>sheet!M18/sheet!M35</f>
        <v>1.1090382482673968</v>
      </c>
      <c r="G16" s="30"/>
      <c r="H16" s="36">
        <f>Sheet1!M33/sheet!M51</f>
        <v>0.44902200061839859</v>
      </c>
      <c r="I16" s="36">
        <f>Sheet1!M33/Sheet1!M12</f>
        <v>0.51783373629548535</v>
      </c>
      <c r="J16" s="36">
        <f>Sheet1!M12/sheet!M27</f>
        <v>0.62647090344014578</v>
      </c>
      <c r="K16" s="36">
        <f>Sheet1!M30/sheet!M27</f>
        <v>0.32440776860881887</v>
      </c>
      <c r="L16" s="36">
        <f>Sheet1!M38</f>
        <v>4.3600000000000003</v>
      </c>
      <c r="M16" s="30"/>
      <c r="N16" s="36">
        <f>sheet!M40/sheet!M27</f>
        <v>0.27752366663094347</v>
      </c>
      <c r="O16" s="36">
        <f>sheet!M51/sheet!M27</f>
        <v>0.72247633336905659</v>
      </c>
      <c r="P16" s="36">
        <f>sheet!M40/sheet!M51</f>
        <v>0.3841283842984769</v>
      </c>
      <c r="Q16" s="35">
        <f>Sheet1!M24/Sheet1!M26</f>
        <v>-26.278588721162063</v>
      </c>
      <c r="R16" s="35">
        <f>ABS(Sheet2!M20/(Sheet1!M26+Sheet2!M30))</f>
        <v>1.3108170244324502</v>
      </c>
      <c r="S16" s="35">
        <f>sheet!M40/Sheet1!M43</f>
        <v>0.63299343599058744</v>
      </c>
      <c r="T16" s="35">
        <f>Sheet2!M20/sheet!M40</f>
        <v>1.3650828793760963</v>
      </c>
      <c r="U16" s="13"/>
      <c r="V16" s="35" t="e">
        <f>ABS(Sheet1!M15/sheet!M15)</f>
        <v>#DIV/0!</v>
      </c>
      <c r="W16" s="35">
        <f>Sheet1!M12/sheet!M14</f>
        <v>10.128837993731374</v>
      </c>
      <c r="X16" s="35">
        <f>Sheet1!M12/sheet!M27</f>
        <v>0.62647090344014578</v>
      </c>
      <c r="Y16" s="35">
        <f>Sheet1!M12/(sheet!M18-sheet!M35)</f>
        <v>43.292189197195619</v>
      </c>
      <c r="Z16" s="13"/>
      <c r="AA16" s="37" t="str">
        <f>Sheet1!M43</f>
        <v>920,474</v>
      </c>
      <c r="AB16" s="37" t="str">
        <f>Sheet3!M17</f>
        <v>2.8x</v>
      </c>
      <c r="AC16" s="37" t="str">
        <f>Sheet3!M18</f>
        <v>3.6x</v>
      </c>
      <c r="AD16" s="37" t="str">
        <f>Sheet3!M20</f>
        <v>7.8x</v>
      </c>
      <c r="AE16" s="37" t="str">
        <f>Sheet3!M21</f>
        <v>1.5x</v>
      </c>
      <c r="AF16" s="37" t="str">
        <f>Sheet3!M22</f>
        <v>2.0x</v>
      </c>
      <c r="AG16" s="37" t="str">
        <f>Sheet3!M24</f>
        <v>3.7x</v>
      </c>
      <c r="AH16" s="37" t="str">
        <f>Sheet3!M25</f>
        <v>1.7x</v>
      </c>
      <c r="AI16" s="37">
        <f>Sheet3!M31</f>
        <v>0</v>
      </c>
      <c r="AK16" s="37">
        <f>Sheet3!M29</f>
        <v>9.8000000000000007</v>
      </c>
      <c r="AL16" s="37">
        <f>Sheet3!M30</f>
        <v>8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2023-05-04T12:48:59Z</dcterms:created>
  <dcterms:modified xsi:type="dcterms:W3CDTF">2023-05-06T19:15:34Z</dcterms:modified>
  <cp:category/>
  <dc:identifier/>
  <cp:version/>
</cp:coreProperties>
</file>