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Healthcare/"/>
    </mc:Choice>
  </mc:AlternateContent>
  <xr:revisionPtr revIDLastSave="30" documentId="8_{6057C169-9EDF-4484-A6E4-84245EA626A1}" xr6:coauthVersionLast="47" xr6:coauthVersionMax="47" xr10:uidLastSave="{E3496C7B-A6EB-468E-8E33-D5D97CC86DD1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<sst xmlns="http://schemas.openxmlformats.org/spreadsheetml/2006/main" count="1125" uniqueCount="782">
  <si>
    <t>Knight Therapeutics Inc</t>
  </si>
  <si>
    <t>Premium Export</t>
  </si>
  <si>
    <t>Balance Sheet</t>
  </si>
  <si>
    <t/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</si>
  <si>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</si>
  <si>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</si>
  <si>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</si>
  <si>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</si>
  <si>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</si>
  <si>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</si>
  <si>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</si>
  <si>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</si>
  <si>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</si>
  <si>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</si>
  <si>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</si>
  <si>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</si>
  <si>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</si>
  <si>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</si>
  <si>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</si>
  <si>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</si>
  <si>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</si>
  <si>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</si>
  <si>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</si>
  <si>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</si>
  <si>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283,445</t>
  </si>
  <si>
    <t>237,481</t>
  </si>
  <si>
    <t>514,942</t>
  </si>
  <si>
    <t>496,460</t>
  </si>
  <si>
    <t>244,785</t>
  </si>
  <si>
    <t>169,268</t>
  </si>
  <si>
    <t>229,592</t>
  </si>
  <si>
    <t>85,963</t>
  </si>
  <si>
    <t>71,679</t>
  </si>
  <si>
    <t>Short Term Investments</t>
  </si>
  <si>
    <t>141,617</t>
  </si>
  <si>
    <t>242,204</t>
  </si>
  <si>
    <t>250,494</t>
  </si>
  <si>
    <t>251,767</t>
  </si>
  <si>
    <t>445,003</t>
  </si>
  <si>
    <t>238,487</t>
  </si>
  <si>
    <t>147,316</t>
  </si>
  <si>
    <t>63,539</t>
  </si>
  <si>
    <t>85,826</t>
  </si>
  <si>
    <t>Accounts Receivable, Net</t>
  </si>
  <si>
    <t>2,606</t>
  </si>
  <si>
    <t>2,116</t>
  </si>
  <si>
    <t>2,896</t>
  </si>
  <si>
    <t>85,845</t>
  </si>
  <si>
    <t>62,515</t>
  </si>
  <si>
    <t>55,388</t>
  </si>
  <si>
    <t>94,890</t>
  </si>
  <si>
    <t>Inventory</t>
  </si>
  <si>
    <t>1,460</t>
  </si>
  <si>
    <t>1,224</t>
  </si>
  <si>
    <t>1,136</t>
  </si>
  <si>
    <t>70,870</t>
  </si>
  <si>
    <t>56,505</t>
  </si>
  <si>
    <t>72,397</t>
  </si>
  <si>
    <t>92,489</t>
  </si>
  <si>
    <t>Prepaid Expenses</t>
  </si>
  <si>
    <t>1,081</t>
  </si>
  <si>
    <t>3,306</t>
  </si>
  <si>
    <t>2,214</t>
  </si>
  <si>
    <t>2,165</t>
  </si>
  <si>
    <t>1,704</t>
  </si>
  <si>
    <t>Other Current Assets</t>
  </si>
  <si>
    <t>2,752</t>
  </si>
  <si>
    <t>17,498</t>
  </si>
  <si>
    <t>30,295</t>
  </si>
  <si>
    <t>46,425</t>
  </si>
  <si>
    <t>23,573</t>
  </si>
  <si>
    <t>53,748</t>
  </si>
  <si>
    <t>53,959</t>
  </si>
  <si>
    <t>25,517</t>
  </si>
  <si>
    <t>49,031</t>
  </si>
  <si>
    <t>Total Current Assets</t>
  </si>
  <si>
    <t>428,573</t>
  </si>
  <si>
    <t>499,480</t>
  </si>
  <si>
    <t>799,752</t>
  </si>
  <si>
    <t>799,073</t>
  </si>
  <si>
    <t>717,531</t>
  </si>
  <si>
    <t>621,524</t>
  </si>
  <si>
    <t>552,101</t>
  </si>
  <si>
    <t>304,969</t>
  </si>
  <si>
    <t>395,619</t>
  </si>
  <si>
    <t>Property Plant And Equipment, Net</t>
  </si>
  <si>
    <t>29,048</t>
  </si>
  <si>
    <t>26,162</t>
  </si>
  <si>
    <t>29,936</t>
  </si>
  <si>
    <t>22,633</t>
  </si>
  <si>
    <t>Real Estate Owned</t>
  </si>
  <si>
    <t/>
  </si>
  <si>
    <t>Capitalized / Purchased Software</t>
  </si>
  <si>
    <t>2,324</t>
  </si>
  <si>
    <t>3,361</t>
  </si>
  <si>
    <t>Long-term Investments</t>
  </si>
  <si>
    <t>19,904</t>
  </si>
  <si>
    <t>106,587</t>
  </si>
  <si>
    <t>116,239</t>
  </si>
  <si>
    <t>167,182</t>
  </si>
  <si>
    <t>267,918</t>
  </si>
  <si>
    <t>241,129</t>
  </si>
  <si>
    <t>169,786</t>
  </si>
  <si>
    <t>174,231</t>
  </si>
  <si>
    <t>152,329</t>
  </si>
  <si>
    <t>Goodwill</t>
  </si>
  <si>
    <t>88,262</t>
  </si>
  <si>
    <t>77,725</t>
  </si>
  <si>
    <t>75,403</t>
  </si>
  <si>
    <t>82,274</t>
  </si>
  <si>
    <t>Other Intangibles</t>
  </si>
  <si>
    <t>3,320</t>
  </si>
  <si>
    <t>14,153</t>
  </si>
  <si>
    <t>12,576</t>
  </si>
  <si>
    <t>17,475</t>
  </si>
  <si>
    <t>173,372</t>
  </si>
  <si>
    <t>156,547</t>
  </si>
  <si>
    <t>350,299</t>
  </si>
  <si>
    <t>338,780</t>
  </si>
  <si>
    <t>Other Long-term Assets</t>
  </si>
  <si>
    <t>37,243</t>
  </si>
  <si>
    <t>39,583</t>
  </si>
  <si>
    <t>60,594</t>
  </si>
  <si>
    <t>26,519</t>
  </si>
  <si>
    <t>48,114</t>
  </si>
  <si>
    <t>151,035</t>
  </si>
  <si>
    <t>56,566</t>
  </si>
  <si>
    <t>54,729</t>
  </si>
  <si>
    <t>59,840</t>
  </si>
  <si>
    <t>Total Assets</t>
  </si>
  <si>
    <t>486,614</t>
  </si>
  <si>
    <t>648,988</t>
  </si>
  <si>
    <t>990,770</t>
  </si>
  <si>
    <t>1,005,983</t>
  </si>
  <si>
    <t>1,051,832</t>
  </si>
  <si>
    <t>1,305,303</t>
  </si>
  <si>
    <t>1,039,676</t>
  </si>
  <si>
    <t>991,891</t>
  </si>
  <si>
    <t>1,054,836</t>
  </si>
  <si>
    <t>Accounts Payable</t>
  </si>
  <si>
    <t>72,831</t>
  </si>
  <si>
    <t>44,512</t>
  </si>
  <si>
    <t>65,309</t>
  </si>
  <si>
    <t>106,061</t>
  </si>
  <si>
    <t>Accrued Expenses</t>
  </si>
  <si>
    <t>1,499</t>
  </si>
  <si>
    <t>2,377</t>
  </si>
  <si>
    <t>2,459</t>
  </si>
  <si>
    <t>4,484</t>
  </si>
  <si>
    <t>5,348</t>
  </si>
  <si>
    <t>21,575</t>
  </si>
  <si>
    <t>Short-term Borrowings</t>
  </si>
  <si>
    <t>23,788</t>
  </si>
  <si>
    <t>9,186</t>
  </si>
  <si>
    <t>1,614</t>
  </si>
  <si>
    <t>Current Portion of LT Debt</t>
  </si>
  <si>
    <t>50,557</t>
  </si>
  <si>
    <t>27,982</t>
  </si>
  <si>
    <t>17,476</t>
  </si>
  <si>
    <t>16,060</t>
  </si>
  <si>
    <t>Current Portion of Capital Lease Obligations</t>
  </si>
  <si>
    <t>1,788</t>
  </si>
  <si>
    <t>1,875</t>
  </si>
  <si>
    <t>2,578</t>
  </si>
  <si>
    <t>Other Current Liabilities</t>
  </si>
  <si>
    <t>5,533</t>
  </si>
  <si>
    <t>4,324</t>
  </si>
  <si>
    <t>6,551</t>
  </si>
  <si>
    <t>9,235</t>
  </si>
  <si>
    <t>11,085</t>
  </si>
  <si>
    <t>204,053</t>
  </si>
  <si>
    <t>15,903</t>
  </si>
  <si>
    <t>11,717</t>
  </si>
  <si>
    <t>15,008</t>
  </si>
  <si>
    <t>Total Current Liabilities</t>
  </si>
  <si>
    <t>7,623</t>
  </si>
  <si>
    <t>6,740</t>
  </si>
  <si>
    <t>9,758</t>
  </si>
  <si>
    <t>14,260</t>
  </si>
  <si>
    <t>17,185</t>
  </si>
  <si>
    <t>350,804</t>
  </si>
  <si>
    <t>114,060</t>
  </si>
  <si>
    <t>105,302</t>
  </si>
  <si>
    <t>141,321</t>
  </si>
  <si>
    <t>Long-term Debt</t>
  </si>
  <si>
    <t>5,022</t>
  </si>
  <si>
    <t>9,265</t>
  </si>
  <si>
    <t>52,398</t>
  </si>
  <si>
    <t>Capital Leases</t>
  </si>
  <si>
    <t>4,812</t>
  </si>
  <si>
    <t>2,543</t>
  </si>
  <si>
    <t>3,417</t>
  </si>
  <si>
    <t>5,050</t>
  </si>
  <si>
    <t>Other Non-current Liabilities</t>
  </si>
  <si>
    <t>1,294</t>
  </si>
  <si>
    <t>4,615</t>
  </si>
  <si>
    <t>29,559</t>
  </si>
  <si>
    <t>36,832</t>
  </si>
  <si>
    <t>31,889</t>
  </si>
  <si>
    <t>30,210</t>
  </si>
  <si>
    <t>Total Liabilities</t>
  </si>
  <si>
    <t>6,926</t>
  </si>
  <si>
    <t>11,052</t>
  </si>
  <si>
    <t>14,775</t>
  </si>
  <si>
    <t>21,800</t>
  </si>
  <si>
    <t>390,197</t>
  </si>
  <si>
    <t>153,435</t>
  </si>
  <si>
    <t>149,873</t>
  </si>
  <si>
    <t>228,979</t>
  </si>
  <si>
    <t>Common Stock</t>
  </si>
  <si>
    <t>341,065</t>
  </si>
  <si>
    <t>439,148</t>
  </si>
  <si>
    <t>760,447</t>
  </si>
  <si>
    <t>761,490</t>
  </si>
  <si>
    <t>761,844</t>
  </si>
  <si>
    <t>723,832</t>
  </si>
  <si>
    <t>694,351</t>
  </si>
  <si>
    <t>628,854</t>
  </si>
  <si>
    <t>599,055</t>
  </si>
  <si>
    <t>Additional Paid In Capital</t>
  </si>
  <si>
    <t>2,100</t>
  </si>
  <si>
    <t>6,772</t>
  </si>
  <si>
    <t>9,469</t>
  </si>
  <si>
    <t>12,196</t>
  </si>
  <si>
    <t>14,326</t>
  </si>
  <si>
    <t>16,463</t>
  </si>
  <si>
    <t>18,731</t>
  </si>
  <si>
    <t>21,776</t>
  </si>
  <si>
    <t>23,664</t>
  </si>
  <si>
    <t>Retained Earnings</t>
  </si>
  <si>
    <t>125,859</t>
  </si>
  <si>
    <t>160,026</t>
  </si>
  <si>
    <t>178,586</t>
  </si>
  <si>
    <t>195,830</t>
  </si>
  <si>
    <t>232,122</t>
  </si>
  <si>
    <t>52,246</t>
  </si>
  <si>
    <t>174,545</t>
  </si>
  <si>
    <t>191,647</t>
  </si>
  <si>
    <t>161,755</t>
  </si>
  <si>
    <t>Treasury Stock</t>
  </si>
  <si>
    <t>Other Common Equity Adj</t>
  </si>
  <si>
    <t>9,967</t>
  </si>
  <si>
    <t>36,116</t>
  </si>
  <si>
    <t>31,216</t>
  </si>
  <si>
    <t>21,692</t>
  </si>
  <si>
    <t>21,740</t>
  </si>
  <si>
    <t>18,190</t>
  </si>
  <si>
    <t>-1,386</t>
  </si>
  <si>
    <t>41,383</t>
  </si>
  <si>
    <t>Common Equity</t>
  </si>
  <si>
    <t>478,991</t>
  </si>
  <si>
    <t>642,062</t>
  </si>
  <si>
    <t>979,718</t>
  </si>
  <si>
    <t>991,208</t>
  </si>
  <si>
    <t>1,030,032</t>
  </si>
  <si>
    <t>810,731</t>
  </si>
  <si>
    <t>886,241</t>
  </si>
  <si>
    <t>842,018</t>
  </si>
  <si>
    <t>825,857</t>
  </si>
  <si>
    <t>Total Preferred Equity</t>
  </si>
  <si>
    <t>Minority Interest, Total</t>
  </si>
  <si>
    <t>104,375</t>
  </si>
  <si>
    <t>Other Equity</t>
  </si>
  <si>
    <t>Total Equity</t>
  </si>
  <si>
    <t>915,106</t>
  </si>
  <si>
    <t>Total Liabilities And Equity</t>
  </si>
  <si>
    <t>Cash And Short Term Investments</t>
  </si>
  <si>
    <t>425,062</t>
  </si>
  <si>
    <t>479,685</t>
  </si>
  <si>
    <t>765,436</t>
  </si>
  <si>
    <t>748,227</t>
  </si>
  <si>
    <t>696,153</t>
  </si>
  <si>
    <t>414,299</t>
  </si>
  <si>
    <t>406,054</t>
  </si>
  <si>
    <t>160,156</t>
  </si>
  <si>
    <t>185,610</t>
  </si>
  <si>
    <t>Total Debt</t>
  </si>
  <si>
    <t>62,179</t>
  </si>
  <si>
    <t>56,188</t>
  </si>
  <si>
    <t>40,958</t>
  </si>
  <si>
    <t>77,700</t>
  </si>
  <si>
    <t>Income Statement</t>
  </si>
  <si>
    <t>Revenue</t>
  </si>
  <si>
    <t>1,037</t>
  </si>
  <si>
    <t>5,940</t>
  </si>
  <si>
    <t>8,634</t>
  </si>
  <si>
    <t>12,500</t>
  </si>
  <si>
    <t>47,461</t>
  </si>
  <si>
    <t>199,519</t>
  </si>
  <si>
    <t>243,478</t>
  </si>
  <si>
    <t>293,563</t>
  </si>
  <si>
    <t>Revenue Growth (YoY)</t>
  </si>
  <si>
    <t>NM</t>
  </si>
  <si>
    <t>184.1%</t>
  </si>
  <si>
    <t>472.8%</t>
  </si>
  <si>
    <t>45.4%</t>
  </si>
  <si>
    <t>44.8%</t>
  </si>
  <si>
    <t>279.7%</t>
  </si>
  <si>
    <t>320.4%</t>
  </si>
  <si>
    <t>22.0%</t>
  </si>
  <si>
    <t>20.6%</t>
  </si>
  <si>
    <t>Cost of Revenues</t>
  </si>
  <si>
    <t>-1,550</t>
  </si>
  <si>
    <t>-1,585</t>
  </si>
  <si>
    <t>-2,221</t>
  </si>
  <si>
    <t>-20,543</t>
  </si>
  <si>
    <t>-117,829</t>
  </si>
  <si>
    <t>-128,066</t>
  </si>
  <si>
    <t>-155,502</t>
  </si>
  <si>
    <t>Gross Profit</t>
  </si>
  <si>
    <t>4,390</t>
  </si>
  <si>
    <t>7,049</t>
  </si>
  <si>
    <t>10,279</t>
  </si>
  <si>
    <t>26,918</t>
  </si>
  <si>
    <t>81,690</t>
  </si>
  <si>
    <t>115,412</t>
  </si>
  <si>
    <t>138,061</t>
  </si>
  <si>
    <t>Gross Profit Margin</t>
  </si>
  <si>
    <t>100.0%</t>
  </si>
  <si>
    <t>58.7%</t>
  </si>
  <si>
    <t>73.9%</t>
  </si>
  <si>
    <t>81.6%</t>
  </si>
  <si>
    <t>82.2%</t>
  </si>
  <si>
    <t>56.7%</t>
  </si>
  <si>
    <t>40.9%</t>
  </si>
  <si>
    <t>47.4%</t>
  </si>
  <si>
    <t>47.0%</t>
  </si>
  <si>
    <t>R&amp;D Expenses</t>
  </si>
  <si>
    <t>-1,029</t>
  </si>
  <si>
    <t>-2,707</t>
  </si>
  <si>
    <t>-1,955</t>
  </si>
  <si>
    <t>-2,750</t>
  </si>
  <si>
    <t>-1,991</t>
  </si>
  <si>
    <t>-3,913</t>
  </si>
  <si>
    <t>-11,725</t>
  </si>
  <si>
    <t>-12,692</t>
  </si>
  <si>
    <t>-14,755</t>
  </si>
  <si>
    <t>Selling and Marketing Expense</t>
  </si>
  <si>
    <t>-3,378</t>
  </si>
  <si>
    <t>-3,588</t>
  </si>
  <si>
    <t>-7,789</t>
  </si>
  <si>
    <t>-35,585</t>
  </si>
  <si>
    <t>-39,078</t>
  </si>
  <si>
    <t>-48,474</t>
  </si>
  <si>
    <t>General &amp; Admin Expenses</t>
  </si>
  <si>
    <t>-4,283</t>
  </si>
  <si>
    <t>-9,086</t>
  </si>
  <si>
    <t>-9,302</t>
  </si>
  <si>
    <t>-8,198</t>
  </si>
  <si>
    <t>-8,638</t>
  </si>
  <si>
    <t>-16,441</t>
  </si>
  <si>
    <t>-35,152</t>
  </si>
  <si>
    <t>-35,298</t>
  </si>
  <si>
    <t>-40,150</t>
  </si>
  <si>
    <t>Other Inc / (Exp)</t>
  </si>
  <si>
    <t>132,124</t>
  </si>
  <si>
    <t>29,568</t>
  </si>
  <si>
    <t>6,458</t>
  </si>
  <si>
    <t>2,176</t>
  </si>
  <si>
    <t>12,468</t>
  </si>
  <si>
    <t>21,933</t>
  </si>
  <si>
    <t>-25,418</t>
  </si>
  <si>
    <t>-82,674</t>
  </si>
  <si>
    <t>Operating Expenses</t>
  </si>
  <si>
    <t>126,812</t>
  </si>
  <si>
    <t>17,775</t>
  </si>
  <si>
    <t>-5,331</t>
  </si>
  <si>
    <t>-12,150</t>
  </si>
  <si>
    <t>-1,749</t>
  </si>
  <si>
    <t>-27,308</t>
  </si>
  <si>
    <t>-60,529</t>
  </si>
  <si>
    <t>-112,486</t>
  </si>
  <si>
    <t>-186,053</t>
  </si>
  <si>
    <t>Operating Income</t>
  </si>
  <si>
    <t>127,177</t>
  </si>
  <si>
    <t>18,384</t>
  </si>
  <si>
    <t>-5,101</t>
  </si>
  <si>
    <t>8,530</t>
  </si>
  <si>
    <t>21,161</t>
  </si>
  <si>
    <t>2,926</t>
  </si>
  <si>
    <t>-47,992</t>
  </si>
  <si>
    <t>Net Interest Expenses</t>
  </si>
  <si>
    <t>3,877</t>
  </si>
  <si>
    <t>18,632</t>
  </si>
  <si>
    <t>24,414</t>
  </si>
  <si>
    <t>26,300</t>
  </si>
  <si>
    <t>20,934</t>
  </si>
  <si>
    <t>23,172</t>
  </si>
  <si>
    <t>10,924</t>
  </si>
  <si>
    <t>3,764</t>
  </si>
  <si>
    <t>4,032</t>
  </si>
  <si>
    <t>EBT, Incl. Unusual Items</t>
  </si>
  <si>
    <t>131,054</t>
  </si>
  <si>
    <t>37,016</t>
  </si>
  <si>
    <t>23,473</t>
  </si>
  <si>
    <t>21,199</t>
  </si>
  <si>
    <t>29,464</t>
  </si>
  <si>
    <t>22,782</t>
  </si>
  <si>
    <t>32,085</t>
  </si>
  <si>
    <t>6,690</t>
  </si>
  <si>
    <t>-43,960</t>
  </si>
  <si>
    <t>Earnings of Discontinued Ops.</t>
  </si>
  <si>
    <t>Income Tax Expense</t>
  </si>
  <si>
    <t>-5,195</t>
  </si>
  <si>
    <t>-2,849</t>
  </si>
  <si>
    <t>-4,913</t>
  </si>
  <si>
    <t>-3,955</t>
  </si>
  <si>
    <t>-5,385</t>
  </si>
  <si>
    <t>-4,749</t>
  </si>
  <si>
    <t>8,985</t>
  </si>
  <si>
    <t>14,068</t>
  </si>
  <si>
    <t>Net Income to Company</t>
  </si>
  <si>
    <t>34,167</t>
  </si>
  <si>
    <t>18,560</t>
  </si>
  <si>
    <t>17,244</t>
  </si>
  <si>
    <t>24,079</t>
  </si>
  <si>
    <t>18,033</t>
  </si>
  <si>
    <t>31,760</t>
  </si>
  <si>
    <t>15,675</t>
  </si>
  <si>
    <t>-29,892</t>
  </si>
  <si>
    <t>Minority Interest in Earnings</t>
  </si>
  <si>
    <t>-3,516</t>
  </si>
  <si>
    <t>10,307</t>
  </si>
  <si>
    <t>Net Income to Stockholders</t>
  </si>
  <si>
    <t>14,517</t>
  </si>
  <si>
    <t>42,067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</si>
  <si>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</si>
  <si>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</si>
  <si>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</si>
  <si>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</si>
  <si>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</si>
  <si>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57,248.473</t>
  </si>
  <si>
    <t>96,191.285</t>
  </si>
  <si>
    <t>120,723.27</t>
  </si>
  <si>
    <t>142,763.73</t>
  </si>
  <si>
    <t>142,827.616</t>
  </si>
  <si>
    <t>139,758.522</t>
  </si>
  <si>
    <t>131,783.255</t>
  </si>
  <si>
    <t>124,480.259</t>
  </si>
  <si>
    <t>114,890.252</t>
  </si>
  <si>
    <t>Weighted Average Diluted Shares Out.</t>
  </si>
  <si>
    <t>57,295.716</t>
  </si>
  <si>
    <t>96,532.104</t>
  </si>
  <si>
    <t>121,263.522</t>
  </si>
  <si>
    <t>143,416.666</t>
  </si>
  <si>
    <t>143,275.01</t>
  </si>
  <si>
    <t>140,139.22</t>
  </si>
  <si>
    <t>131,985.025</t>
  </si>
  <si>
    <t>124,521.641</t>
  </si>
  <si>
    <t>EBITDA</t>
  </si>
  <si>
    <t>-4,947</t>
  </si>
  <si>
    <t>-11,184</t>
  </si>
  <si>
    <t>-7,399</t>
  </si>
  <si>
    <t>-7,277</t>
  </si>
  <si>
    <t>-3,851</t>
  </si>
  <si>
    <t>2,974</t>
  </si>
  <si>
    <t>32,458</t>
  </si>
  <si>
    <t>40,976</t>
  </si>
  <si>
    <t>EBIT</t>
  </si>
  <si>
    <t>-5,032</t>
  </si>
  <si>
    <t>-11,308</t>
  </si>
  <si>
    <t>-7,836</t>
  </si>
  <si>
    <t>-8,906</t>
  </si>
  <si>
    <t>-5,783</t>
  </si>
  <si>
    <t>-4,638</t>
  </si>
  <si>
    <t>-26,307</t>
  </si>
  <si>
    <t>-12,832</t>
  </si>
  <si>
    <t>-17,060</t>
  </si>
  <si>
    <t>Revenue (Reported)</t>
  </si>
  <si>
    <t>Operating Income (Reported)</t>
  </si>
  <si>
    <t>-16,883</t>
  </si>
  <si>
    <t>-30,656</t>
  </si>
  <si>
    <t>-41,044</t>
  </si>
  <si>
    <t>Operating Income (Adjusted)</t>
  </si>
  <si>
    <t>Cash Flow Statement</t>
  </si>
  <si>
    <t>Depreciation &amp; Amortization (CF)</t>
  </si>
  <si>
    <t>1,629</t>
  </si>
  <si>
    <t>1,932</t>
  </si>
  <si>
    <t>4,242</t>
  </si>
  <si>
    <t>31,934</t>
  </si>
  <si>
    <t>47,630</t>
  </si>
  <si>
    <t>61,972</t>
  </si>
  <si>
    <t>Amortization of Deferred Charges (CF)</t>
  </si>
  <si>
    <t>Stock-Based Comp</t>
  </si>
  <si>
    <t>1,805</t>
  </si>
  <si>
    <t>4,421</t>
  </si>
  <si>
    <t>3,837</t>
  </si>
  <si>
    <t>3,056</t>
  </si>
  <si>
    <t>2,223</t>
  </si>
  <si>
    <t>2,181</t>
  </si>
  <si>
    <t>1,991</t>
  </si>
  <si>
    <t>3,120</t>
  </si>
  <si>
    <t>2,013</t>
  </si>
  <si>
    <t>Change In Accounts Receivable</t>
  </si>
  <si>
    <t>-1,025</t>
  </si>
  <si>
    <t>-1,970</t>
  </si>
  <si>
    <t>-3,446</t>
  </si>
  <si>
    <t>-3,201</t>
  </si>
  <si>
    <t>-2,632</t>
  </si>
  <si>
    <t>-10,403</t>
  </si>
  <si>
    <t>20,106</t>
  </si>
  <si>
    <t>6,248</t>
  </si>
  <si>
    <t>-26,418</t>
  </si>
  <si>
    <t>Change In Inventories</t>
  </si>
  <si>
    <t>8,146</t>
  </si>
  <si>
    <t>9,709</t>
  </si>
  <si>
    <t>-17,188</t>
  </si>
  <si>
    <t>-11,428</t>
  </si>
  <si>
    <t>Change in Other Net Operating Assets</t>
  </si>
  <si>
    <t>-24,946</t>
  </si>
  <si>
    <t>-22,753</t>
  </si>
  <si>
    <t>-4,578</t>
  </si>
  <si>
    <t>6,983</t>
  </si>
  <si>
    <t>-5,413</t>
  </si>
  <si>
    <t>Other Operating Activities</t>
  </si>
  <si>
    <t>-125,319</t>
  </si>
  <si>
    <t>-25,609</t>
  </si>
  <si>
    <t>-5,515</t>
  </si>
  <si>
    <t>6,127</t>
  </si>
  <si>
    <t>-6,483</t>
  </si>
  <si>
    <t>8,638</t>
  </si>
  <si>
    <t>-113,575</t>
  </si>
  <si>
    <t>-18,135</t>
  </si>
  <si>
    <t>48,998</t>
  </si>
  <si>
    <t>Cash from Operations</t>
  </si>
  <si>
    <t>9,651</t>
  </si>
  <si>
    <t>14,738</t>
  </si>
  <si>
    <t>23,457</t>
  </si>
  <si>
    <t>-5,739</t>
  </si>
  <si>
    <t>4,596</t>
  </si>
  <si>
    <t>-12,205</t>
  </si>
  <si>
    <t>44,618</t>
  </si>
  <si>
    <t>40,481</t>
  </si>
  <si>
    <t>Capital Expenditures</t>
  </si>
  <si>
    <t>-5,378</t>
  </si>
  <si>
    <t>-3,832</t>
  </si>
  <si>
    <t>-2,885</t>
  </si>
  <si>
    <t>Cash Acquisitions</t>
  </si>
  <si>
    <t>-172,306</t>
  </si>
  <si>
    <t>-170,855</t>
  </si>
  <si>
    <t>Other Investing Activities</t>
  </si>
  <si>
    <t>-49,015</t>
  </si>
  <si>
    <t>-69,099</t>
  </si>
  <si>
    <t>-49,211</t>
  </si>
  <si>
    <t>-39,866</t>
  </si>
  <si>
    <t>-252,112</t>
  </si>
  <si>
    <t>160,555</t>
  </si>
  <si>
    <t>277,586</t>
  </si>
  <si>
    <t>-101,447</t>
  </si>
  <si>
    <t>-60,194</t>
  </si>
  <si>
    <t>Cash from Investing</t>
  </si>
  <si>
    <t>-49,085</t>
  </si>
  <si>
    <t>-49,218</t>
  </si>
  <si>
    <t>-39,992</t>
  </si>
  <si>
    <t>-252,314</t>
  </si>
  <si>
    <t>-11,860</t>
  </si>
  <si>
    <t>101,353</t>
  </si>
  <si>
    <t>-105,279</t>
  </si>
  <si>
    <t>-63,079</t>
  </si>
  <si>
    <t>Dividends Paid (Ex Special Dividends)</t>
  </si>
  <si>
    <t>Special Dividend Paid</t>
  </si>
  <si>
    <t>Long-Term Debt Issued</t>
  </si>
  <si>
    <t>24,581</t>
  </si>
  <si>
    <t>9,423</t>
  </si>
  <si>
    <t>51,783</t>
  </si>
  <si>
    <t>Long-Term Debt Repaid</t>
  </si>
  <si>
    <t>-8,612</t>
  </si>
  <si>
    <t>-17,853</t>
  </si>
  <si>
    <t>-23,615</t>
  </si>
  <si>
    <t>-20,292</t>
  </si>
  <si>
    <t>Repurchase of Common Stock</t>
  </si>
  <si>
    <t>-54,838</t>
  </si>
  <si>
    <t>-36,787</t>
  </si>
  <si>
    <t>-64,415</t>
  </si>
  <si>
    <t>-30,069</t>
  </si>
  <si>
    <t>Other Financing Activities</t>
  </si>
  <si>
    <t>328,721</t>
  </si>
  <si>
    <t>13,862</t>
  </si>
  <si>
    <t>313,329</t>
  </si>
  <si>
    <t>Cash from Financing</t>
  </si>
  <si>
    <t>-62,795</t>
  </si>
  <si>
    <t>-29,233</t>
  </si>
  <si>
    <t>-78,310</t>
  </si>
  <si>
    <t>1,762</t>
  </si>
  <si>
    <t>Beginning Cash (CF)</t>
  </si>
  <si>
    <t>174,268</t>
  </si>
  <si>
    <t>Foreign Exchange Rate Adjustments</t>
  </si>
  <si>
    <t>3,006</t>
  </si>
  <si>
    <t>-1,388</t>
  </si>
  <si>
    <t>-2,693</t>
  </si>
  <si>
    <t>6,088</t>
  </si>
  <si>
    <t>-4,592</t>
  </si>
  <si>
    <t>-4,658</t>
  </si>
  <si>
    <t>6,552</t>
  </si>
  <si>
    <t>Additions / Reductions</t>
  </si>
  <si>
    <t>-45,586</t>
  </si>
  <si>
    <t>278,849</t>
  </si>
  <si>
    <t>-15,789</t>
  </si>
  <si>
    <t>-257,763</t>
  </si>
  <si>
    <t>-70,059</t>
  </si>
  <si>
    <t>59,916</t>
  </si>
  <si>
    <t>-138,971</t>
  </si>
  <si>
    <t>-20,836</t>
  </si>
  <si>
    <t>Ending Cash (CF)</t>
  </si>
  <si>
    <t>Levered Free Cash Flow</t>
  </si>
  <si>
    <t>14,731</t>
  </si>
  <si>
    <t>23,331</t>
  </si>
  <si>
    <t>-5,941</t>
  </si>
  <si>
    <t>4,487</t>
  </si>
  <si>
    <t>-17,583</t>
  </si>
  <si>
    <t>40,786</t>
  </si>
  <si>
    <t>37,596</t>
  </si>
  <si>
    <t>Cash Interest Paid</t>
  </si>
  <si>
    <t>2,206</t>
  </si>
  <si>
    <t>1,969</t>
  </si>
  <si>
    <t>2,636</t>
  </si>
  <si>
    <t>4,519</t>
  </si>
  <si>
    <t>Valuation Ratios</t>
  </si>
  <si>
    <t>Price Close (Split Adjusted)</t>
  </si>
  <si>
    <t>Market Cap</t>
  </si>
  <si>
    <t>628,433.634</t>
  </si>
  <si>
    <t>798,634.965</t>
  </si>
  <si>
    <t>1,518,683.653</t>
  </si>
  <si>
    <t>1,186,719.006</t>
  </si>
  <si>
    <t>1,098,469.367</t>
  </si>
  <si>
    <t>1,028,068.85</t>
  </si>
  <si>
    <t>695,687.956</t>
  </si>
  <si>
    <t>629,563.282</t>
  </si>
  <si>
    <t>583,641.291</t>
  </si>
  <si>
    <t>Total Enterprise Value (TEV)</t>
  </si>
  <si>
    <t>401,210.286</t>
  </si>
  <si>
    <t>343,412.965</t>
  </si>
  <si>
    <t>839,436.653</t>
  </si>
  <si>
    <t>406,071.006</t>
  </si>
  <si>
    <t>298,876.367</t>
  </si>
  <si>
    <t>320,537.85</t>
  </si>
  <si>
    <t>337,073.956</t>
  </si>
  <si>
    <t>510,463.282</t>
  </si>
  <si>
    <t>466,288.291</t>
  </si>
  <si>
    <t>Enterprise Value (EV)</t>
  </si>
  <si>
    <t>387,174.39</t>
  </si>
  <si>
    <t>180,560.965</t>
  </si>
  <si>
    <t>661,249.653</t>
  </si>
  <si>
    <t>245,587.006</t>
  </si>
  <si>
    <t>85,116.367</t>
  </si>
  <si>
    <t>-11,596.15</t>
  </si>
  <si>
    <t>198,720.956</t>
  </si>
  <si>
    <t>358,447.282</t>
  </si>
  <si>
    <t>252,985.63</t>
  </si>
  <si>
    <t>EV/EBITDA</t>
  </si>
  <si>
    <t>NA</t>
  </si>
  <si>
    <t>-15.3x</t>
  </si>
  <si>
    <t>-96.1x</t>
  </si>
  <si>
    <t>-29.3x</t>
  </si>
  <si>
    <t>-19.2x</t>
  </si>
  <si>
    <t>1.5x</t>
  </si>
  <si>
    <t>19.6x</t>
  </si>
  <si>
    <t>12.1x</t>
  </si>
  <si>
    <t>6.2x</t>
  </si>
  <si>
    <t>EV / EBIT</t>
  </si>
  <si>
    <t>-15.2x</t>
  </si>
  <si>
    <t>-91.8x</t>
  </si>
  <si>
    <t>-25.2x</t>
  </si>
  <si>
    <t>-13.5x</t>
  </si>
  <si>
    <t>1.2x</t>
  </si>
  <si>
    <t>-13.7x</t>
  </si>
  <si>
    <t>-57.8x</t>
  </si>
  <si>
    <t>-14.8x</t>
  </si>
  <si>
    <t>EV / LTM EBITDA - CAPEX</t>
  </si>
  <si>
    <t>-18.3x</t>
  </si>
  <si>
    <t>28.7x</t>
  </si>
  <si>
    <t>13.7x</t>
  </si>
  <si>
    <t>6.6x</t>
  </si>
  <si>
    <t>EV / Free Cash Flow</t>
  </si>
  <si>
    <t>1,116.5x</t>
  </si>
  <si>
    <t>-30.1x</t>
  </si>
  <si>
    <t>-138.8x</t>
  </si>
  <si>
    <t>-26.5x</t>
  </si>
  <si>
    <t>31.6x</t>
  </si>
  <si>
    <t>14.9x</t>
  </si>
  <si>
    <t>-3.0x</t>
  </si>
  <si>
    <t>16.1x</t>
  </si>
  <si>
    <t>20.3x</t>
  </si>
  <si>
    <t>EV / Invested Capital</t>
  </si>
  <si>
    <t>0.5x</t>
  </si>
  <si>
    <t>1.0x</t>
  </si>
  <si>
    <t>0.4x</t>
  </si>
  <si>
    <t>0.3x</t>
  </si>
  <si>
    <t>0.6x</t>
  </si>
  <si>
    <t>EV / Revenue</t>
  </si>
  <si>
    <t>224.6x</t>
  </si>
  <si>
    <t>149.0x</t>
  </si>
  <si>
    <t>30.9x</t>
  </si>
  <si>
    <t>7.6x</t>
  </si>
  <si>
    <t>-0.8x</t>
  </si>
  <si>
    <t>1.1x</t>
  </si>
  <si>
    <t>0.9x</t>
  </si>
  <si>
    <t>P/E Ratio</t>
  </si>
  <si>
    <t>5.2x</t>
  </si>
  <si>
    <t>93.9x</t>
  </si>
  <si>
    <t>65.8x</t>
  </si>
  <si>
    <t>35.4x</t>
  </si>
  <si>
    <t>48.0x</t>
  </si>
  <si>
    <t>25.6x</t>
  </si>
  <si>
    <t>19.5x</t>
  </si>
  <si>
    <t>-17.7x</t>
  </si>
  <si>
    <t>Price/Book</t>
  </si>
  <si>
    <t>2.4x</t>
  </si>
  <si>
    <t>1.3x</t>
  </si>
  <si>
    <t>1.7x</t>
  </si>
  <si>
    <t>0.8x</t>
  </si>
  <si>
    <t>0.7x</t>
  </si>
  <si>
    <t>Price / Operating Cash Flow</t>
  </si>
  <si>
    <t>-321.4x</t>
  </si>
  <si>
    <t>62.4x</t>
  </si>
  <si>
    <t>56.3x</t>
  </si>
  <si>
    <t>-283.3x</t>
  </si>
  <si>
    <t>2,979.9x</t>
  </si>
  <si>
    <t>-77.3x</t>
  </si>
  <si>
    <t>14.2x</t>
  </si>
  <si>
    <t>13.1x</t>
  </si>
  <si>
    <t>Price / LTM Sales</t>
  </si>
  <si>
    <t>993.3x</t>
  </si>
  <si>
    <t>342.2x</t>
  </si>
  <si>
    <t>149.6x</t>
  </si>
  <si>
    <t>98.5x</t>
  </si>
  <si>
    <t>73.0x</t>
  </si>
  <si>
    <t>3.8x</t>
  </si>
  <si>
    <t>2.6x</t>
  </si>
  <si>
    <t>1.8x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</si>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</sst>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C020E2C-707D-6E3D-FDD5-5F857C8F211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" sqref="D1:D1048576"/>
    </sheetView>
  </sheetViews>
  <sheetFormatPr defaultColWidth="15" defaultRowHeight="15" customHeight="1" x14ac:dyDescent="0.2"/>
  <cols>
    <col min="1" max="2" width="2" customWidth="1"/>
    <col min="3" max="3" width="25" customWidth="1"/>
    <col min="4" max="4" width="15.28515625" style="8" customWidth="1"/>
  </cols>
  <sheetData>
    <row r="1" spans="3:13" ht="13.5" customHeight="1" x14ac:dyDescent="0.2"/>
    <row r="2" spans="3:13" ht="33" customHeight="1" x14ac:dyDescent="0.4">
      <c r="C2" s="4" t="s">
        <v>0</v>
      </c>
      <c r="D2" s="4"/>
      <c r="E2" s="5"/>
      <c r="F2" s="5"/>
    </row>
    <row r="3" spans="3:13" ht="12.75" x14ac:dyDescent="0.2">
      <c r="C3" s="1" t="s">
        <v>1</v>
      </c>
      <c r="D3" s="9"/>
    </row>
    <row r="4" spans="3:13" ht="12.75" x14ac:dyDescent="0.2"/>
    <row r="5" spans="3:13" ht="12.75" x14ac:dyDescent="0.2"/>
    <row r="6" spans="3:13" x14ac:dyDescent="0.25">
      <c r="C6" s="6" t="s">
        <v>2</v>
      </c>
      <c r="D6" s="6"/>
      <c r="E6" s="7"/>
      <c r="F6" s="2"/>
      <c r="G6" s="2"/>
      <c r="H6" s="2"/>
      <c r="I6" s="2"/>
      <c r="J6" s="2"/>
      <c r="K6" s="2"/>
      <c r="L6" s="2"/>
      <c r="M6" s="2"/>
    </row>
    <row r="7" spans="3:13" ht="12.75" x14ac:dyDescent="0.2"/>
    <row r="8" spans="3:13" ht="33" customHeight="1" x14ac:dyDescent="0.2">
      <c r="C8" s="3" t="s">
        <v>3</v>
      </c>
      <c r="D8" s="10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9" spans="3:13" ht="12.75" x14ac:dyDescent="0.2"/>
    <row r="10" spans="3:13" ht="12.75" x14ac:dyDescent="0.2">
      <c r="C10" s="3" t="s">
        <v>13</v>
      </c>
      <c r="D10" s="10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3:13" ht="12.75" x14ac:dyDescent="0.2"/>
    <row r="12" spans="3:13" ht="12.75" x14ac:dyDescent="0.2">
      <c r="C12" s="3" t="s">
        <v>23</v>
      </c>
      <c r="D12" s="10"/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</row>
    <row r="13" spans="3:13" ht="12.75" x14ac:dyDescent="0.2">
      <c r="C13" s="3" t="s">
        <v>33</v>
      </c>
      <c r="D13" s="10"/>
      <c r="E13" s="3" t="s">
        <v>34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42</v>
      </c>
    </row>
    <row r="14" spans="3:13" ht="12.75" x14ac:dyDescent="0.2">
      <c r="C14" s="3" t="s">
        <v>43</v>
      </c>
      <c r="D14" s="10"/>
      <c r="E14" s="3">
        <v>101</v>
      </c>
      <c r="F14" s="3">
        <v>414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49</v>
      </c>
      <c r="M14" s="3" t="s">
        <v>50</v>
      </c>
    </row>
    <row r="15" spans="3:13" ht="12.75" x14ac:dyDescent="0.2">
      <c r="C15" s="3" t="s">
        <v>51</v>
      </c>
      <c r="D15" s="10"/>
      <c r="E15" s="3">
        <v>602</v>
      </c>
      <c r="F15" s="3" t="s">
        <v>52</v>
      </c>
      <c r="G15" s="3">
        <v>790</v>
      </c>
      <c r="H15" s="3" t="s">
        <v>53</v>
      </c>
      <c r="I15" s="3" t="s">
        <v>54</v>
      </c>
      <c r="J15" s="3" t="s">
        <v>55</v>
      </c>
      <c r="K15" s="3" t="s">
        <v>56</v>
      </c>
      <c r="L15" s="3" t="s">
        <v>57</v>
      </c>
      <c r="M15" s="3" t="s">
        <v>58</v>
      </c>
    </row>
    <row r="16" spans="3:13" ht="12.75" x14ac:dyDescent="0.2">
      <c r="C16" s="3" t="s">
        <v>59</v>
      </c>
      <c r="D16" s="10"/>
      <c r="E16" s="3">
        <v>56</v>
      </c>
      <c r="F16" s="3">
        <v>423</v>
      </c>
      <c r="G16" s="3">
        <v>625</v>
      </c>
      <c r="H16" s="3" t="s">
        <v>60</v>
      </c>
      <c r="I16" s="3">
        <v>138</v>
      </c>
      <c r="J16" s="3" t="s">
        <v>61</v>
      </c>
      <c r="K16" s="3" t="s">
        <v>62</v>
      </c>
      <c r="L16" s="3" t="s">
        <v>63</v>
      </c>
      <c r="M16" s="3" t="s">
        <v>64</v>
      </c>
    </row>
    <row r="17" spans="3:13" ht="12.75" x14ac:dyDescent="0.2">
      <c r="C17" s="3" t="s">
        <v>65</v>
      </c>
      <c r="D17" s="10"/>
      <c r="E17" s="3" t="s">
        <v>66</v>
      </c>
      <c r="F17" s="3" t="s">
        <v>67</v>
      </c>
      <c r="G17" s="3" t="s">
        <v>68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74</v>
      </c>
    </row>
    <row r="18" spans="3:13" ht="12.75" x14ac:dyDescent="0.2">
      <c r="C18" s="3" t="s">
        <v>75</v>
      </c>
      <c r="D18" s="10"/>
      <c r="E18" s="3" t="s">
        <v>76</v>
      </c>
      <c r="F18" s="3" t="s">
        <v>77</v>
      </c>
      <c r="G18" s="3" t="s">
        <v>78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</row>
    <row r="19" spans="3:13" ht="12.75" x14ac:dyDescent="0.2"/>
    <row r="20" spans="3:13" ht="12.75" x14ac:dyDescent="0.2">
      <c r="C20" s="3" t="s">
        <v>85</v>
      </c>
      <c r="D20" s="10"/>
      <c r="E20" s="3">
        <v>48</v>
      </c>
      <c r="F20" s="3">
        <v>18</v>
      </c>
      <c r="G20" s="3">
        <v>32</v>
      </c>
      <c r="H20" s="3">
        <v>633</v>
      </c>
      <c r="I20" s="3">
        <v>794</v>
      </c>
      <c r="J20" s="3" t="s">
        <v>86</v>
      </c>
      <c r="K20" s="3" t="s">
        <v>87</v>
      </c>
      <c r="L20" s="3" t="s">
        <v>88</v>
      </c>
      <c r="M20" s="3" t="s">
        <v>89</v>
      </c>
    </row>
    <row r="21" spans="3:13" ht="12.75" x14ac:dyDescent="0.2">
      <c r="C21" s="3" t="s">
        <v>90</v>
      </c>
      <c r="D21" s="10"/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</row>
    <row r="22" spans="3:13" ht="12.75" x14ac:dyDescent="0.2">
      <c r="C22" s="3" t="s">
        <v>92</v>
      </c>
      <c r="D22" s="10"/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933</v>
      </c>
      <c r="K22" s="3">
        <v>789</v>
      </c>
      <c r="L22" s="3" t="s">
        <v>93</v>
      </c>
      <c r="M22" s="3" t="s">
        <v>94</v>
      </c>
    </row>
    <row r="23" spans="3:13" ht="12.75" x14ac:dyDescent="0.2">
      <c r="C23" s="3" t="s">
        <v>95</v>
      </c>
      <c r="D23" s="10"/>
      <c r="E23" s="3" t="s">
        <v>96</v>
      </c>
      <c r="F23" s="3" t="s">
        <v>97</v>
      </c>
      <c r="G23" s="3" t="s">
        <v>98</v>
      </c>
      <c r="H23" s="3" t="s">
        <v>99</v>
      </c>
      <c r="I23" s="3" t="s">
        <v>100</v>
      </c>
      <c r="J23" s="3" t="s">
        <v>101</v>
      </c>
      <c r="K23" s="3" t="s">
        <v>102</v>
      </c>
      <c r="L23" s="3" t="s">
        <v>103</v>
      </c>
      <c r="M23" s="3" t="s">
        <v>104</v>
      </c>
    </row>
    <row r="24" spans="3:13" ht="12.75" x14ac:dyDescent="0.2">
      <c r="C24" s="3" t="s">
        <v>105</v>
      </c>
      <c r="D24" s="10"/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106</v>
      </c>
      <c r="K24" s="3" t="s">
        <v>107</v>
      </c>
      <c r="L24" s="3" t="s">
        <v>108</v>
      </c>
      <c r="M24" s="3" t="s">
        <v>109</v>
      </c>
    </row>
    <row r="25" spans="3:13" ht="12.75" x14ac:dyDescent="0.2">
      <c r="C25" s="3" t="s">
        <v>110</v>
      </c>
      <c r="D25" s="10"/>
      <c r="E25" s="3">
        <v>846</v>
      </c>
      <c r="F25" s="3" t="s">
        <v>111</v>
      </c>
      <c r="G25" s="3" t="s">
        <v>112</v>
      </c>
      <c r="H25" s="3" t="s">
        <v>113</v>
      </c>
      <c r="I25" s="3" t="s">
        <v>114</v>
      </c>
      <c r="J25" s="3" t="s">
        <v>115</v>
      </c>
      <c r="K25" s="3" t="s">
        <v>116</v>
      </c>
      <c r="L25" s="3" t="s">
        <v>117</v>
      </c>
      <c r="M25" s="3" t="s">
        <v>118</v>
      </c>
    </row>
    <row r="26" spans="3:13" ht="12.75" x14ac:dyDescent="0.2">
      <c r="C26" s="3" t="s">
        <v>119</v>
      </c>
      <c r="D26" s="10"/>
      <c r="E26" s="3" t="s">
        <v>120</v>
      </c>
      <c r="F26" s="3" t="s">
        <v>121</v>
      </c>
      <c r="G26" s="3" t="s">
        <v>122</v>
      </c>
      <c r="H26" s="3" t="s">
        <v>123</v>
      </c>
      <c r="I26" s="3" t="s">
        <v>124</v>
      </c>
      <c r="J26" s="3" t="s">
        <v>125</v>
      </c>
      <c r="K26" s="3" t="s">
        <v>126</v>
      </c>
      <c r="L26" s="3" t="s">
        <v>127</v>
      </c>
      <c r="M26" s="3" t="s">
        <v>128</v>
      </c>
    </row>
    <row r="27" spans="3:13" ht="12.75" x14ac:dyDescent="0.2">
      <c r="C27" s="3" t="s">
        <v>129</v>
      </c>
      <c r="D27" s="10"/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134</v>
      </c>
      <c r="J27" s="3" t="s">
        <v>135</v>
      </c>
      <c r="K27" s="3" t="s">
        <v>136</v>
      </c>
      <c r="L27" s="3" t="s">
        <v>137</v>
      </c>
      <c r="M27" s="3" t="s">
        <v>138</v>
      </c>
    </row>
    <row r="28" spans="3:13" ht="12.75" x14ac:dyDescent="0.2"/>
    <row r="29" spans="3:13" ht="12.75" x14ac:dyDescent="0.2">
      <c r="C29" s="3" t="s">
        <v>139</v>
      </c>
      <c r="D29" s="10"/>
      <c r="E29" s="3">
        <v>591</v>
      </c>
      <c r="F29" s="3">
        <v>39</v>
      </c>
      <c r="G29" s="3">
        <v>748</v>
      </c>
      <c r="H29" s="3">
        <v>541</v>
      </c>
      <c r="I29" s="3">
        <v>752</v>
      </c>
      <c r="J29" s="3" t="s">
        <v>140</v>
      </c>
      <c r="K29" s="3" t="s">
        <v>141</v>
      </c>
      <c r="L29" s="3" t="s">
        <v>142</v>
      </c>
      <c r="M29" s="3" t="s">
        <v>143</v>
      </c>
    </row>
    <row r="30" spans="3:13" ht="12.75" x14ac:dyDescent="0.2">
      <c r="C30" s="3" t="s">
        <v>144</v>
      </c>
      <c r="D30" s="10"/>
      <c r="E30" s="3" t="s">
        <v>145</v>
      </c>
      <c r="F30" s="3" t="s">
        <v>146</v>
      </c>
      <c r="G30" s="3" t="s">
        <v>147</v>
      </c>
      <c r="H30" s="3" t="s">
        <v>148</v>
      </c>
      <c r="I30" s="3" t="s">
        <v>149</v>
      </c>
      <c r="J30" s="3" t="s">
        <v>150</v>
      </c>
      <c r="K30" s="3" t="s">
        <v>91</v>
      </c>
      <c r="L30" s="3" t="s">
        <v>91</v>
      </c>
      <c r="M30" s="3" t="s">
        <v>91</v>
      </c>
    </row>
    <row r="31" spans="3:13" ht="12.75" x14ac:dyDescent="0.2">
      <c r="C31" s="3" t="s">
        <v>151</v>
      </c>
      <c r="D31" s="10"/>
      <c r="E31" s="3" t="s">
        <v>91</v>
      </c>
      <c r="F31" s="3" t="s">
        <v>91</v>
      </c>
      <c r="G31" s="3" t="s">
        <v>91</v>
      </c>
      <c r="H31" s="3" t="s">
        <v>91</v>
      </c>
      <c r="I31" s="3" t="s">
        <v>91</v>
      </c>
      <c r="J31" s="3" t="s">
        <v>91</v>
      </c>
      <c r="K31" s="3" t="s">
        <v>152</v>
      </c>
      <c r="L31" s="3" t="s">
        <v>153</v>
      </c>
      <c r="M31" s="3" t="s">
        <v>154</v>
      </c>
    </row>
    <row r="32" spans="3:13" ht="12.75" x14ac:dyDescent="0.2">
      <c r="C32" s="3" t="s">
        <v>155</v>
      </c>
      <c r="D32" s="10"/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156</v>
      </c>
      <c r="K32" s="3" t="s">
        <v>157</v>
      </c>
      <c r="L32" s="3" t="s">
        <v>158</v>
      </c>
      <c r="M32" s="3" t="s">
        <v>159</v>
      </c>
    </row>
    <row r="33" spans="3:13" ht="12.75" x14ac:dyDescent="0.2">
      <c r="C33" s="3" t="s">
        <v>160</v>
      </c>
      <c r="D33" s="10"/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161</v>
      </c>
      <c r="K33" s="3" t="s">
        <v>162</v>
      </c>
      <c r="L33" s="3" t="s">
        <v>154</v>
      </c>
      <c r="M33" s="3" t="s">
        <v>163</v>
      </c>
    </row>
    <row r="34" spans="3:13" ht="12.75" x14ac:dyDescent="0.2">
      <c r="C34" s="3" t="s">
        <v>164</v>
      </c>
      <c r="D34" s="10"/>
      <c r="E34" s="3" t="s">
        <v>165</v>
      </c>
      <c r="F34" s="3" t="s">
        <v>166</v>
      </c>
      <c r="G34" s="3" t="s">
        <v>167</v>
      </c>
      <c r="H34" s="3" t="s">
        <v>168</v>
      </c>
      <c r="I34" s="3" t="s">
        <v>169</v>
      </c>
      <c r="J34" s="3" t="s">
        <v>170</v>
      </c>
      <c r="K34" s="3" t="s">
        <v>171</v>
      </c>
      <c r="L34" s="3" t="s">
        <v>172</v>
      </c>
      <c r="M34" s="3" t="s">
        <v>173</v>
      </c>
    </row>
    <row r="35" spans="3:13" ht="12.75" x14ac:dyDescent="0.2">
      <c r="C35" s="3" t="s">
        <v>174</v>
      </c>
      <c r="D35" s="10"/>
      <c r="E35" s="3" t="s">
        <v>175</v>
      </c>
      <c r="F35" s="3" t="s">
        <v>176</v>
      </c>
      <c r="G35" s="3" t="s">
        <v>177</v>
      </c>
      <c r="H35" s="3" t="s">
        <v>178</v>
      </c>
      <c r="I35" s="3" t="s">
        <v>179</v>
      </c>
      <c r="J35" s="3" t="s">
        <v>180</v>
      </c>
      <c r="K35" s="3" t="s">
        <v>181</v>
      </c>
      <c r="L35" s="3" t="s">
        <v>182</v>
      </c>
      <c r="M35" s="3" t="s">
        <v>183</v>
      </c>
    </row>
    <row r="36" spans="3:13" ht="12.75" x14ac:dyDescent="0.2"/>
    <row r="37" spans="3:13" ht="12.75" x14ac:dyDescent="0.2">
      <c r="C37" s="3" t="s">
        <v>184</v>
      </c>
      <c r="D37" s="10"/>
      <c r="E37" s="3" t="s">
        <v>91</v>
      </c>
      <c r="F37" s="3" t="s">
        <v>91</v>
      </c>
      <c r="G37" s="3" t="s">
        <v>91</v>
      </c>
      <c r="H37" s="3" t="s">
        <v>91</v>
      </c>
      <c r="I37" s="3" t="s">
        <v>91</v>
      </c>
      <c r="J37" s="3" t="s">
        <v>185</v>
      </c>
      <c r="K37" s="3" t="s">
        <v>91</v>
      </c>
      <c r="L37" s="3" t="s">
        <v>186</v>
      </c>
      <c r="M37" s="3" t="s">
        <v>187</v>
      </c>
    </row>
    <row r="38" spans="3:13" ht="12.75" x14ac:dyDescent="0.2">
      <c r="C38" s="3" t="s">
        <v>188</v>
      </c>
      <c r="D38" s="10"/>
      <c r="E38" s="3" t="s">
        <v>91</v>
      </c>
      <c r="F38" s="3" t="s">
        <v>91</v>
      </c>
      <c r="G38" s="3" t="s">
        <v>91</v>
      </c>
      <c r="H38" s="3" t="s">
        <v>91</v>
      </c>
      <c r="I38" s="3" t="s">
        <v>91</v>
      </c>
      <c r="J38" s="3" t="s">
        <v>189</v>
      </c>
      <c r="K38" s="3" t="s">
        <v>190</v>
      </c>
      <c r="L38" s="3" t="s">
        <v>191</v>
      </c>
      <c r="M38" s="3" t="s">
        <v>192</v>
      </c>
    </row>
    <row r="39" spans="3:13" ht="12.75" x14ac:dyDescent="0.2">
      <c r="C39" s="3" t="s">
        <v>193</v>
      </c>
      <c r="D39" s="10"/>
      <c r="E39" s="3">
        <v>0</v>
      </c>
      <c r="F39" s="3">
        <v>186</v>
      </c>
      <c r="G39" s="3" t="s">
        <v>194</v>
      </c>
      <c r="H39" s="3">
        <v>515</v>
      </c>
      <c r="I39" s="3" t="s">
        <v>195</v>
      </c>
      <c r="J39" s="3" t="s">
        <v>196</v>
      </c>
      <c r="K39" s="3" t="s">
        <v>197</v>
      </c>
      <c r="L39" s="3" t="s">
        <v>198</v>
      </c>
      <c r="M39" s="3" t="s">
        <v>199</v>
      </c>
    </row>
    <row r="40" spans="3:13" ht="12.75" x14ac:dyDescent="0.2">
      <c r="C40" s="3" t="s">
        <v>200</v>
      </c>
      <c r="D40" s="10"/>
      <c r="E40" s="3" t="s">
        <v>175</v>
      </c>
      <c r="F40" s="3" t="s">
        <v>201</v>
      </c>
      <c r="G40" s="3" t="s">
        <v>202</v>
      </c>
      <c r="H40" s="3" t="s">
        <v>203</v>
      </c>
      <c r="I40" s="3" t="s">
        <v>204</v>
      </c>
      <c r="J40" s="3" t="s">
        <v>205</v>
      </c>
      <c r="K40" s="3" t="s">
        <v>206</v>
      </c>
      <c r="L40" s="3" t="s">
        <v>207</v>
      </c>
      <c r="M40" s="3" t="s">
        <v>208</v>
      </c>
    </row>
    <row r="41" spans="3:13" ht="12.75" x14ac:dyDescent="0.2"/>
    <row r="42" spans="3:13" ht="12.75" x14ac:dyDescent="0.2">
      <c r="C42" s="3" t="s">
        <v>209</v>
      </c>
      <c r="D42" s="10"/>
      <c r="E42" s="3" t="s">
        <v>210</v>
      </c>
      <c r="F42" s="3" t="s">
        <v>211</v>
      </c>
      <c r="G42" s="3" t="s">
        <v>212</v>
      </c>
      <c r="H42" s="3" t="s">
        <v>213</v>
      </c>
      <c r="I42" s="3" t="s">
        <v>214</v>
      </c>
      <c r="J42" s="3" t="s">
        <v>215</v>
      </c>
      <c r="K42" s="3" t="s">
        <v>216</v>
      </c>
      <c r="L42" s="3" t="s">
        <v>217</v>
      </c>
      <c r="M42" s="3" t="s">
        <v>218</v>
      </c>
    </row>
    <row r="43" spans="3:13" ht="12.75" x14ac:dyDescent="0.2">
      <c r="C43" s="3" t="s">
        <v>219</v>
      </c>
      <c r="D43" s="10"/>
      <c r="E43" s="3" t="s">
        <v>220</v>
      </c>
      <c r="F43" s="3" t="s">
        <v>221</v>
      </c>
      <c r="G43" s="3" t="s">
        <v>222</v>
      </c>
      <c r="H43" s="3" t="s">
        <v>223</v>
      </c>
      <c r="I43" s="3" t="s">
        <v>224</v>
      </c>
      <c r="J43" s="3" t="s">
        <v>225</v>
      </c>
      <c r="K43" s="3" t="s">
        <v>226</v>
      </c>
      <c r="L43" s="3" t="s">
        <v>227</v>
      </c>
      <c r="M43" s="3" t="s">
        <v>228</v>
      </c>
    </row>
    <row r="44" spans="3:13" ht="12.75" x14ac:dyDescent="0.2">
      <c r="C44" s="3" t="s">
        <v>229</v>
      </c>
      <c r="D44" s="10"/>
      <c r="E44" s="3" t="s">
        <v>230</v>
      </c>
      <c r="F44" s="3" t="s">
        <v>231</v>
      </c>
      <c r="G44" s="3" t="s">
        <v>232</v>
      </c>
      <c r="H44" s="3" t="s">
        <v>233</v>
      </c>
      <c r="I44" s="3" t="s">
        <v>234</v>
      </c>
      <c r="J44" s="3" t="s">
        <v>235</v>
      </c>
      <c r="K44" s="3" t="s">
        <v>236</v>
      </c>
      <c r="L44" s="3" t="s">
        <v>237</v>
      </c>
      <c r="M44" s="3" t="s">
        <v>238</v>
      </c>
    </row>
    <row r="45" spans="3:13" ht="12.75" x14ac:dyDescent="0.2">
      <c r="C45" s="3" t="s">
        <v>239</v>
      </c>
      <c r="D45" s="10"/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</row>
    <row r="46" spans="3:13" ht="12.75" x14ac:dyDescent="0.2">
      <c r="C46" s="3" t="s">
        <v>240</v>
      </c>
      <c r="D46" s="10"/>
      <c r="E46" s="3" t="s">
        <v>241</v>
      </c>
      <c r="F46" s="3" t="s">
        <v>242</v>
      </c>
      <c r="G46" s="3" t="s">
        <v>243</v>
      </c>
      <c r="H46" s="3" t="s">
        <v>244</v>
      </c>
      <c r="I46" s="3" t="s">
        <v>245</v>
      </c>
      <c r="J46" s="3" t="s">
        <v>246</v>
      </c>
      <c r="K46" s="3" t="s">
        <v>247</v>
      </c>
      <c r="L46" s="3">
        <v>-259</v>
      </c>
      <c r="M46" s="3" t="s">
        <v>248</v>
      </c>
    </row>
    <row r="47" spans="3:13" ht="12.75" x14ac:dyDescent="0.2">
      <c r="C47" s="3" t="s">
        <v>249</v>
      </c>
      <c r="D47" s="10"/>
      <c r="E47" s="3" t="s">
        <v>250</v>
      </c>
      <c r="F47" s="3" t="s">
        <v>251</v>
      </c>
      <c r="G47" s="3" t="s">
        <v>252</v>
      </c>
      <c r="H47" s="3" t="s">
        <v>253</v>
      </c>
      <c r="I47" s="3" t="s">
        <v>254</v>
      </c>
      <c r="J47" s="3" t="s">
        <v>255</v>
      </c>
      <c r="K47" s="3" t="s">
        <v>256</v>
      </c>
      <c r="L47" s="3" t="s">
        <v>257</v>
      </c>
      <c r="M47" s="3" t="s">
        <v>258</v>
      </c>
    </row>
    <row r="48" spans="3:13" ht="12.75" x14ac:dyDescent="0.2">
      <c r="C48" s="3" t="s">
        <v>259</v>
      </c>
      <c r="D48" s="10"/>
      <c r="E48" s="3" t="s">
        <v>91</v>
      </c>
      <c r="F48" s="3" t="s">
        <v>91</v>
      </c>
      <c r="G48" s="3" t="s">
        <v>91</v>
      </c>
      <c r="H48" s="3" t="s">
        <v>91</v>
      </c>
      <c r="I48" s="3" t="s">
        <v>91</v>
      </c>
      <c r="J48" s="3" t="s">
        <v>91</v>
      </c>
      <c r="K48" s="3" t="s">
        <v>91</v>
      </c>
      <c r="L48" s="3" t="s">
        <v>91</v>
      </c>
      <c r="M48" s="3" t="s">
        <v>91</v>
      </c>
    </row>
    <row r="49" spans="3:13" ht="12.75" x14ac:dyDescent="0.2">
      <c r="C49" s="3" t="s">
        <v>260</v>
      </c>
      <c r="D49" s="10"/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261</v>
      </c>
      <c r="K49" s="3" t="s">
        <v>91</v>
      </c>
      <c r="L49" s="3" t="s">
        <v>91</v>
      </c>
      <c r="M49" s="3" t="s">
        <v>91</v>
      </c>
    </row>
    <row r="50" spans="3:13" ht="12.75" x14ac:dyDescent="0.2">
      <c r="C50" s="3" t="s">
        <v>262</v>
      </c>
      <c r="D50" s="10"/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263</v>
      </c>
      <c r="D51" s="10"/>
      <c r="E51" s="3" t="s">
        <v>250</v>
      </c>
      <c r="F51" s="3" t="s">
        <v>251</v>
      </c>
      <c r="G51" s="3" t="s">
        <v>252</v>
      </c>
      <c r="H51" s="3" t="s">
        <v>253</v>
      </c>
      <c r="I51" s="3" t="s">
        <v>254</v>
      </c>
      <c r="J51" s="3" t="s">
        <v>264</v>
      </c>
      <c r="K51" s="3" t="s">
        <v>256</v>
      </c>
      <c r="L51" s="3" t="s">
        <v>257</v>
      </c>
      <c r="M51" s="3" t="s">
        <v>258</v>
      </c>
    </row>
    <row r="52" spans="3:13" ht="12.75" x14ac:dyDescent="0.2"/>
    <row r="53" spans="3:13" ht="12.75" x14ac:dyDescent="0.2">
      <c r="C53" s="3" t="s">
        <v>265</v>
      </c>
      <c r="D53" s="10"/>
      <c r="E53" s="3" t="s">
        <v>130</v>
      </c>
      <c r="F53" s="3" t="s">
        <v>131</v>
      </c>
      <c r="G53" s="3" t="s">
        <v>132</v>
      </c>
      <c r="H53" s="3" t="s">
        <v>133</v>
      </c>
      <c r="I53" s="3" t="s">
        <v>134</v>
      </c>
      <c r="J53" s="3" t="s">
        <v>135</v>
      </c>
      <c r="K53" s="3" t="s">
        <v>136</v>
      </c>
      <c r="L53" s="3" t="s">
        <v>137</v>
      </c>
      <c r="M53" s="3" t="s">
        <v>138</v>
      </c>
    </row>
    <row r="54" spans="3:13" ht="12.75" x14ac:dyDescent="0.2"/>
    <row r="55" spans="3:13" ht="12.75" x14ac:dyDescent="0.2">
      <c r="C55" s="3" t="s">
        <v>266</v>
      </c>
      <c r="D55" s="10"/>
      <c r="E55" s="3" t="s">
        <v>267</v>
      </c>
      <c r="F55" s="3" t="s">
        <v>268</v>
      </c>
      <c r="G55" s="3" t="s">
        <v>269</v>
      </c>
      <c r="H55" s="3" t="s">
        <v>270</v>
      </c>
      <c r="I55" s="3" t="s">
        <v>271</v>
      </c>
      <c r="J55" s="3" t="s">
        <v>272</v>
      </c>
      <c r="K55" s="3" t="s">
        <v>273</v>
      </c>
      <c r="L55" s="3" t="s">
        <v>274</v>
      </c>
      <c r="M55" s="3" t="s">
        <v>275</v>
      </c>
    </row>
    <row r="56" spans="3:13" ht="12.75" x14ac:dyDescent="0.2">
      <c r="C56" s="3" t="s">
        <v>276</v>
      </c>
      <c r="D56" s="10"/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 t="s">
        <v>277</v>
      </c>
      <c r="K56" s="3" t="s">
        <v>278</v>
      </c>
      <c r="L56" s="3" t="s">
        <v>279</v>
      </c>
      <c r="M56" s="3" t="s">
        <v>280</v>
      </c>
    </row>
  </sheetData>
  <mergeCells count="2">
    <mergeCell ref="C2:F2"/>
    <mergeCell ref="C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4AA6-68F0-4E6F-B560-371595712627}">
  <dimension ref="C1:M48"/>
  <sheetViews>
    <sheetView workbookViewId="0">
      <selection activeCell="D1" sqref="D1:D1048576"/>
    </sheetView>
  </sheetViews>
  <sheetFormatPr defaultColWidth="15" defaultRowHeight="12.75" x14ac:dyDescent="0.2"/>
  <cols>
    <col min="1" max="2" width="2" customWidth="1"/>
    <col min="3" max="3" width="25" customWidth="1"/>
    <col min="4" max="4" width="16.28515625" style="8" customWidth="1"/>
  </cols>
  <sheetData>
    <row r="1" spans="3:13" ht="13.5" customHeight="1" x14ac:dyDescent="0.2"/>
    <row r="2" spans="3:13" ht="26.25" x14ac:dyDescent="0.4">
      <c r="C2" s="4" t="s">
        <v>0</v>
      </c>
      <c r="D2" s="4"/>
      <c r="E2" s="5"/>
      <c r="F2" s="5"/>
    </row>
    <row r="3" spans="3:13" x14ac:dyDescent="0.2">
      <c r="C3" s="1" t="s">
        <v>1</v>
      </c>
      <c r="D3" s="9"/>
    </row>
    <row r="6" spans="3:13" ht="15" x14ac:dyDescent="0.25">
      <c r="C6" s="6" t="s">
        <v>281</v>
      </c>
      <c r="D6" s="6"/>
      <c r="E6" s="7"/>
      <c r="F6" s="2"/>
      <c r="G6" s="2"/>
      <c r="H6" s="2"/>
      <c r="I6" s="2"/>
      <c r="J6" s="2"/>
      <c r="K6" s="2"/>
      <c r="L6" s="2"/>
      <c r="M6" s="2"/>
    </row>
    <row r="8" spans="3:13" ht="33" customHeight="1" x14ac:dyDescent="0.2">
      <c r="C8" s="3" t="s">
        <v>3</v>
      </c>
      <c r="D8" s="10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10" spans="3:13" x14ac:dyDescent="0.2">
      <c r="C10" s="3" t="s">
        <v>13</v>
      </c>
      <c r="D10" s="10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2" spans="3:13" x14ac:dyDescent="0.2">
      <c r="C12" s="3" t="s">
        <v>282</v>
      </c>
      <c r="D12" s="10"/>
      <c r="E12" s="3">
        <v>365</v>
      </c>
      <c r="F12" s="3" t="s">
        <v>283</v>
      </c>
      <c r="G12" s="3" t="s">
        <v>284</v>
      </c>
      <c r="H12" s="3" t="s">
        <v>285</v>
      </c>
      <c r="I12" s="3" t="s">
        <v>286</v>
      </c>
      <c r="J12" s="3" t="s">
        <v>287</v>
      </c>
      <c r="K12" s="3" t="s">
        <v>288</v>
      </c>
      <c r="L12" s="3" t="s">
        <v>289</v>
      </c>
      <c r="M12" s="3" t="s">
        <v>290</v>
      </c>
    </row>
    <row r="13" spans="3:13" x14ac:dyDescent="0.2">
      <c r="C13" s="3" t="s">
        <v>291</v>
      </c>
      <c r="D13" s="10"/>
      <c r="E13" s="3" t="s">
        <v>292</v>
      </c>
      <c r="F13" s="3" t="s">
        <v>293</v>
      </c>
      <c r="G13" s="3" t="s">
        <v>294</v>
      </c>
      <c r="H13" s="3" t="s">
        <v>295</v>
      </c>
      <c r="I13" s="3" t="s">
        <v>296</v>
      </c>
      <c r="J13" s="3" t="s">
        <v>297</v>
      </c>
      <c r="K13" s="3" t="s">
        <v>298</v>
      </c>
      <c r="L13" s="3" t="s">
        <v>299</v>
      </c>
      <c r="M13" s="3" t="s">
        <v>300</v>
      </c>
    </row>
    <row r="15" spans="3:13" x14ac:dyDescent="0.2">
      <c r="C15" s="3" t="s">
        <v>301</v>
      </c>
      <c r="D15" s="10"/>
      <c r="E15" s="3">
        <v>0</v>
      </c>
      <c r="F15" s="3">
        <v>-428</v>
      </c>
      <c r="G15" s="3" t="s">
        <v>302</v>
      </c>
      <c r="H15" s="3" t="s">
        <v>303</v>
      </c>
      <c r="I15" s="3" t="s">
        <v>304</v>
      </c>
      <c r="J15" s="3" t="s">
        <v>305</v>
      </c>
      <c r="K15" s="3" t="s">
        <v>306</v>
      </c>
      <c r="L15" s="3" t="s">
        <v>307</v>
      </c>
      <c r="M15" s="3" t="s">
        <v>308</v>
      </c>
    </row>
    <row r="16" spans="3:13" x14ac:dyDescent="0.2">
      <c r="C16" s="3" t="s">
        <v>309</v>
      </c>
      <c r="D16" s="10"/>
      <c r="E16" s="3">
        <v>365</v>
      </c>
      <c r="F16" s="3">
        <v>609</v>
      </c>
      <c r="G16" s="3" t="s">
        <v>310</v>
      </c>
      <c r="H16" s="3" t="s">
        <v>311</v>
      </c>
      <c r="I16" s="3" t="s">
        <v>312</v>
      </c>
      <c r="J16" s="3" t="s">
        <v>313</v>
      </c>
      <c r="K16" s="3" t="s">
        <v>314</v>
      </c>
      <c r="L16" s="3" t="s">
        <v>315</v>
      </c>
      <c r="M16" s="3" t="s">
        <v>316</v>
      </c>
    </row>
    <row r="17" spans="3:13" x14ac:dyDescent="0.2">
      <c r="C17" s="3" t="s">
        <v>317</v>
      </c>
      <c r="D17" s="10"/>
      <c r="E17" s="3" t="s">
        <v>318</v>
      </c>
      <c r="F17" s="3" t="s">
        <v>319</v>
      </c>
      <c r="G17" s="3" t="s">
        <v>320</v>
      </c>
      <c r="H17" s="3" t="s">
        <v>321</v>
      </c>
      <c r="I17" s="3" t="s">
        <v>322</v>
      </c>
      <c r="J17" s="3" t="s">
        <v>323</v>
      </c>
      <c r="K17" s="3" t="s">
        <v>324</v>
      </c>
      <c r="L17" s="3" t="s">
        <v>325</v>
      </c>
      <c r="M17" s="3" t="s">
        <v>326</v>
      </c>
    </row>
    <row r="19" spans="3:13" x14ac:dyDescent="0.2">
      <c r="C19" s="3" t="s">
        <v>327</v>
      </c>
      <c r="D19" s="10"/>
      <c r="E19" s="3" t="s">
        <v>328</v>
      </c>
      <c r="F19" s="3" t="s">
        <v>329</v>
      </c>
      <c r="G19" s="3" t="s">
        <v>330</v>
      </c>
      <c r="H19" s="3" t="s">
        <v>331</v>
      </c>
      <c r="I19" s="3" t="s">
        <v>332</v>
      </c>
      <c r="J19" s="3" t="s">
        <v>333</v>
      </c>
      <c r="K19" s="3" t="s">
        <v>334</v>
      </c>
      <c r="L19" s="3" t="s">
        <v>335</v>
      </c>
      <c r="M19" s="3" t="s">
        <v>336</v>
      </c>
    </row>
    <row r="20" spans="3:13" x14ac:dyDescent="0.2">
      <c r="C20" s="3" t="s">
        <v>337</v>
      </c>
      <c r="D20" s="10"/>
      <c r="E20" s="3">
        <v>0</v>
      </c>
      <c r="F20" s="3">
        <v>0</v>
      </c>
      <c r="G20" s="3">
        <v>-532</v>
      </c>
      <c r="H20" s="3" t="s">
        <v>338</v>
      </c>
      <c r="I20" s="3" t="s">
        <v>339</v>
      </c>
      <c r="J20" s="3" t="s">
        <v>340</v>
      </c>
      <c r="K20" s="3" t="s">
        <v>341</v>
      </c>
      <c r="L20" s="3" t="s">
        <v>342</v>
      </c>
      <c r="M20" s="3" t="s">
        <v>343</v>
      </c>
    </row>
    <row r="21" spans="3:13" x14ac:dyDescent="0.2">
      <c r="C21" s="3" t="s">
        <v>344</v>
      </c>
      <c r="D21" s="10"/>
      <c r="E21" s="3" t="s">
        <v>345</v>
      </c>
      <c r="F21" s="3" t="s">
        <v>346</v>
      </c>
      <c r="G21" s="3" t="s">
        <v>347</v>
      </c>
      <c r="H21" s="3" t="s">
        <v>348</v>
      </c>
      <c r="I21" s="3" t="s">
        <v>349</v>
      </c>
      <c r="J21" s="3" t="s">
        <v>350</v>
      </c>
      <c r="K21" s="3" t="s">
        <v>351</v>
      </c>
      <c r="L21" s="3" t="s">
        <v>352</v>
      </c>
      <c r="M21" s="3" t="s">
        <v>353</v>
      </c>
    </row>
    <row r="22" spans="3:13" x14ac:dyDescent="0.2">
      <c r="C22" s="3" t="s">
        <v>354</v>
      </c>
      <c r="D22" s="10"/>
      <c r="E22" s="3" t="s">
        <v>355</v>
      </c>
      <c r="F22" s="3" t="s">
        <v>356</v>
      </c>
      <c r="G22" s="3" t="s">
        <v>357</v>
      </c>
      <c r="H22" s="3" t="s">
        <v>358</v>
      </c>
      <c r="I22" s="3" t="s">
        <v>359</v>
      </c>
      <c r="J22" s="3">
        <v>835</v>
      </c>
      <c r="K22" s="3" t="s">
        <v>360</v>
      </c>
      <c r="L22" s="3" t="s">
        <v>361</v>
      </c>
      <c r="M22" s="3" t="s">
        <v>362</v>
      </c>
    </row>
    <row r="23" spans="3:13" x14ac:dyDescent="0.2">
      <c r="C23" s="3" t="s">
        <v>363</v>
      </c>
      <c r="D23" s="10"/>
      <c r="E23" s="3" t="s">
        <v>364</v>
      </c>
      <c r="F23" s="3" t="s">
        <v>365</v>
      </c>
      <c r="G23" s="3" t="s">
        <v>366</v>
      </c>
      <c r="H23" s="3" t="s">
        <v>367</v>
      </c>
      <c r="I23" s="3" t="s">
        <v>368</v>
      </c>
      <c r="J23" s="3" t="s">
        <v>369</v>
      </c>
      <c r="K23" s="3" t="s">
        <v>370</v>
      </c>
      <c r="L23" s="3" t="s">
        <v>371</v>
      </c>
      <c r="M23" s="3" t="s">
        <v>372</v>
      </c>
    </row>
    <row r="24" spans="3:13" x14ac:dyDescent="0.2">
      <c r="C24" s="3" t="s">
        <v>373</v>
      </c>
      <c r="D24" s="10"/>
      <c r="E24" s="3" t="s">
        <v>374</v>
      </c>
      <c r="F24" s="3" t="s">
        <v>375</v>
      </c>
      <c r="G24" s="3">
        <v>-941</v>
      </c>
      <c r="H24" s="3" t="s">
        <v>376</v>
      </c>
      <c r="I24" s="3" t="s">
        <v>377</v>
      </c>
      <c r="J24" s="3">
        <v>-390</v>
      </c>
      <c r="K24" s="3" t="s">
        <v>378</v>
      </c>
      <c r="L24" s="3" t="s">
        <v>379</v>
      </c>
      <c r="M24" s="3" t="s">
        <v>380</v>
      </c>
    </row>
    <row r="26" spans="3:13" x14ac:dyDescent="0.2">
      <c r="C26" s="3" t="s">
        <v>381</v>
      </c>
      <c r="D26" s="10"/>
      <c r="E26" s="3" t="s">
        <v>382</v>
      </c>
      <c r="F26" s="3" t="s">
        <v>383</v>
      </c>
      <c r="G26" s="3" t="s">
        <v>384</v>
      </c>
      <c r="H26" s="3" t="s">
        <v>385</v>
      </c>
      <c r="I26" s="3" t="s">
        <v>386</v>
      </c>
      <c r="J26" s="3" t="s">
        <v>387</v>
      </c>
      <c r="K26" s="3" t="s">
        <v>388</v>
      </c>
      <c r="L26" s="3" t="s">
        <v>389</v>
      </c>
      <c r="M26" s="3" t="s">
        <v>390</v>
      </c>
    </row>
    <row r="27" spans="3:13" x14ac:dyDescent="0.2">
      <c r="C27" s="3" t="s">
        <v>391</v>
      </c>
      <c r="D27" s="10"/>
      <c r="E27" s="3" t="s">
        <v>392</v>
      </c>
      <c r="F27" s="3" t="s">
        <v>393</v>
      </c>
      <c r="G27" s="3" t="s">
        <v>394</v>
      </c>
      <c r="H27" s="3" t="s">
        <v>395</v>
      </c>
      <c r="I27" s="3" t="s">
        <v>396</v>
      </c>
      <c r="J27" s="3" t="s">
        <v>397</v>
      </c>
      <c r="K27" s="3" t="s">
        <v>398</v>
      </c>
      <c r="L27" s="3" t="s">
        <v>399</v>
      </c>
      <c r="M27" s="3" t="s">
        <v>400</v>
      </c>
    </row>
    <row r="28" spans="3:13" x14ac:dyDescent="0.2">
      <c r="C28" s="3" t="s">
        <v>401</v>
      </c>
      <c r="D28" s="10"/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402</v>
      </c>
      <c r="D29" s="10"/>
      <c r="E29" s="3" t="s">
        <v>403</v>
      </c>
      <c r="F29" s="3" t="s">
        <v>404</v>
      </c>
      <c r="G29" s="3" t="s">
        <v>405</v>
      </c>
      <c r="H29" s="3" t="s">
        <v>406</v>
      </c>
      <c r="I29" s="3" t="s">
        <v>407</v>
      </c>
      <c r="J29" s="3" t="s">
        <v>408</v>
      </c>
      <c r="K29" s="3">
        <v>-325</v>
      </c>
      <c r="L29" s="3" t="s">
        <v>409</v>
      </c>
      <c r="M29" s="3" t="s">
        <v>410</v>
      </c>
    </row>
    <row r="30" spans="3:13" x14ac:dyDescent="0.2">
      <c r="C30" s="3" t="s">
        <v>411</v>
      </c>
      <c r="D30" s="10"/>
      <c r="E30" s="3" t="s">
        <v>230</v>
      </c>
      <c r="F30" s="3" t="s">
        <v>412</v>
      </c>
      <c r="G30" s="3" t="s">
        <v>413</v>
      </c>
      <c r="H30" s="3" t="s">
        <v>414</v>
      </c>
      <c r="I30" s="3" t="s">
        <v>415</v>
      </c>
      <c r="J30" s="3" t="s">
        <v>416</v>
      </c>
      <c r="K30" s="3" t="s">
        <v>417</v>
      </c>
      <c r="L30" s="3" t="s">
        <v>418</v>
      </c>
      <c r="M30" s="3" t="s">
        <v>419</v>
      </c>
    </row>
    <row r="32" spans="3:13" x14ac:dyDescent="0.2">
      <c r="C32" s="3" t="s">
        <v>420</v>
      </c>
      <c r="D32" s="10"/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421</v>
      </c>
      <c r="K32" s="3" t="s">
        <v>422</v>
      </c>
      <c r="L32" s="3" t="s">
        <v>3</v>
      </c>
      <c r="M32" s="3" t="s">
        <v>3</v>
      </c>
    </row>
    <row r="33" spans="3:13" x14ac:dyDescent="0.2">
      <c r="C33" s="3" t="s">
        <v>423</v>
      </c>
      <c r="D33" s="10"/>
      <c r="E33" s="3" t="s">
        <v>230</v>
      </c>
      <c r="F33" s="3" t="s">
        <v>412</v>
      </c>
      <c r="G33" s="3" t="s">
        <v>413</v>
      </c>
      <c r="H33" s="3" t="s">
        <v>414</v>
      </c>
      <c r="I33" s="3" t="s">
        <v>415</v>
      </c>
      <c r="J33" s="3" t="s">
        <v>424</v>
      </c>
      <c r="K33" s="3" t="s">
        <v>425</v>
      </c>
      <c r="L33" s="3" t="s">
        <v>418</v>
      </c>
      <c r="M33" s="3" t="s">
        <v>419</v>
      </c>
    </row>
    <row r="35" spans="3:13" x14ac:dyDescent="0.2">
      <c r="C35" s="3" t="s">
        <v>426</v>
      </c>
      <c r="D35" s="10"/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427</v>
      </c>
      <c r="D36" s="10"/>
      <c r="E36" s="3" t="s">
        <v>230</v>
      </c>
      <c r="F36" s="3" t="s">
        <v>412</v>
      </c>
      <c r="G36" s="3" t="s">
        <v>413</v>
      </c>
      <c r="H36" s="3" t="s">
        <v>414</v>
      </c>
      <c r="I36" s="3" t="s">
        <v>415</v>
      </c>
      <c r="J36" s="3" t="s">
        <v>424</v>
      </c>
      <c r="K36" s="3" t="s">
        <v>425</v>
      </c>
      <c r="L36" s="3" t="s">
        <v>418</v>
      </c>
      <c r="M36" s="3" t="s">
        <v>419</v>
      </c>
    </row>
    <row r="38" spans="3:13" x14ac:dyDescent="0.2">
      <c r="C38" s="3" t="s">
        <v>428</v>
      </c>
      <c r="D38" s="10"/>
      <c r="E38" s="3">
        <v>2.2000000000000002</v>
      </c>
      <c r="F38" s="3">
        <v>0.36</v>
      </c>
      <c r="G38" s="3">
        <v>0.15</v>
      </c>
      <c r="H38" s="3">
        <v>0.12</v>
      </c>
      <c r="I38" s="3">
        <v>0.17</v>
      </c>
      <c r="J38" s="3">
        <v>0.1</v>
      </c>
      <c r="K38" s="3">
        <v>0.32</v>
      </c>
      <c r="L38" s="3">
        <v>0.13</v>
      </c>
      <c r="M38" s="3">
        <v>-0.26</v>
      </c>
    </row>
    <row r="39" spans="3:13" x14ac:dyDescent="0.2">
      <c r="C39" s="3" t="s">
        <v>429</v>
      </c>
      <c r="D39" s="10"/>
      <c r="E39" s="3">
        <v>2.2000000000000002</v>
      </c>
      <c r="F39" s="3">
        <v>0.35</v>
      </c>
      <c r="G39" s="3">
        <v>0.15</v>
      </c>
      <c r="H39" s="3">
        <v>0.12</v>
      </c>
      <c r="I39" s="3">
        <v>0.17</v>
      </c>
      <c r="J39" s="3">
        <v>0.1</v>
      </c>
      <c r="K39" s="3">
        <v>0.32</v>
      </c>
      <c r="L39" s="3">
        <v>0.13</v>
      </c>
      <c r="M39" s="3">
        <v>-0.26</v>
      </c>
    </row>
    <row r="40" spans="3:13" x14ac:dyDescent="0.2">
      <c r="C40" s="3" t="s">
        <v>430</v>
      </c>
      <c r="D40" s="10"/>
      <c r="E40" s="3" t="s">
        <v>431</v>
      </c>
      <c r="F40" s="3" t="s">
        <v>432</v>
      </c>
      <c r="G40" s="3" t="s">
        <v>433</v>
      </c>
      <c r="H40" s="3" t="s">
        <v>434</v>
      </c>
      <c r="I40" s="3" t="s">
        <v>435</v>
      </c>
      <c r="J40" s="3" t="s">
        <v>436</v>
      </c>
      <c r="K40" s="3" t="s">
        <v>437</v>
      </c>
      <c r="L40" s="3" t="s">
        <v>438</v>
      </c>
      <c r="M40" s="3" t="s">
        <v>439</v>
      </c>
    </row>
    <row r="41" spans="3:13" x14ac:dyDescent="0.2">
      <c r="C41" s="3" t="s">
        <v>440</v>
      </c>
      <c r="D41" s="10"/>
      <c r="E41" s="3" t="s">
        <v>441</v>
      </c>
      <c r="F41" s="3" t="s">
        <v>442</v>
      </c>
      <c r="G41" s="3" t="s">
        <v>443</v>
      </c>
      <c r="H41" s="3" t="s">
        <v>444</v>
      </c>
      <c r="I41" s="3" t="s">
        <v>445</v>
      </c>
      <c r="J41" s="3" t="s">
        <v>446</v>
      </c>
      <c r="K41" s="3" t="s">
        <v>447</v>
      </c>
      <c r="L41" s="3" t="s">
        <v>448</v>
      </c>
      <c r="M41" s="3" t="s">
        <v>439</v>
      </c>
    </row>
    <row r="43" spans="3:13" x14ac:dyDescent="0.2">
      <c r="C43" s="3" t="s">
        <v>449</v>
      </c>
      <c r="D43" s="10"/>
      <c r="E43" s="3" t="s">
        <v>450</v>
      </c>
      <c r="F43" s="3" t="s">
        <v>451</v>
      </c>
      <c r="G43" s="3" t="s">
        <v>452</v>
      </c>
      <c r="H43" s="3" t="s">
        <v>453</v>
      </c>
      <c r="I43" s="3" t="s">
        <v>454</v>
      </c>
      <c r="J43" s="3">
        <v>-904</v>
      </c>
      <c r="K43" s="3" t="s">
        <v>455</v>
      </c>
      <c r="L43" s="3" t="s">
        <v>456</v>
      </c>
      <c r="M43" s="3" t="s">
        <v>457</v>
      </c>
    </row>
    <row r="44" spans="3:13" x14ac:dyDescent="0.2">
      <c r="C44" s="3" t="s">
        <v>458</v>
      </c>
      <c r="D44" s="10"/>
      <c r="E44" s="3" t="s">
        <v>459</v>
      </c>
      <c r="F44" s="3" t="s">
        <v>460</v>
      </c>
      <c r="G44" s="3" t="s">
        <v>461</v>
      </c>
      <c r="H44" s="3" t="s">
        <v>462</v>
      </c>
      <c r="I44" s="3" t="s">
        <v>463</v>
      </c>
      <c r="J44" s="3" t="s">
        <v>464</v>
      </c>
      <c r="K44" s="3" t="s">
        <v>465</v>
      </c>
      <c r="L44" s="3" t="s">
        <v>466</v>
      </c>
      <c r="M44" s="3" t="s">
        <v>467</v>
      </c>
    </row>
    <row r="46" spans="3:13" x14ac:dyDescent="0.2">
      <c r="C46" s="3" t="s">
        <v>468</v>
      </c>
      <c r="D46" s="10"/>
      <c r="E46" s="3">
        <v>365</v>
      </c>
      <c r="F46" s="3" t="s">
        <v>283</v>
      </c>
      <c r="G46" s="3" t="s">
        <v>284</v>
      </c>
      <c r="H46" s="3" t="s">
        <v>285</v>
      </c>
      <c r="I46" s="3" t="s">
        <v>286</v>
      </c>
      <c r="J46" s="3" t="s">
        <v>287</v>
      </c>
      <c r="K46" s="3" t="s">
        <v>288</v>
      </c>
      <c r="L46" s="3" t="s">
        <v>289</v>
      </c>
      <c r="M46" s="3" t="s">
        <v>290</v>
      </c>
    </row>
    <row r="47" spans="3:13" x14ac:dyDescent="0.2">
      <c r="C47" s="3" t="s">
        <v>469</v>
      </c>
      <c r="D47" s="10"/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470</v>
      </c>
      <c r="K47" s="3" t="s">
        <v>471</v>
      </c>
      <c r="L47" s="3" t="s">
        <v>466</v>
      </c>
      <c r="M47" s="3" t="s">
        <v>472</v>
      </c>
    </row>
    <row r="48" spans="3:13" x14ac:dyDescent="0.2">
      <c r="C48" s="3" t="s">
        <v>473</v>
      </c>
      <c r="D48" s="10"/>
      <c r="E48" s="3" t="s">
        <v>459</v>
      </c>
      <c r="F48" s="3" t="s">
        <v>460</v>
      </c>
      <c r="G48" s="3" t="s">
        <v>461</v>
      </c>
      <c r="H48" s="3" t="s">
        <v>462</v>
      </c>
      <c r="I48" s="3" t="s">
        <v>463</v>
      </c>
      <c r="J48" s="3" t="s">
        <v>464</v>
      </c>
      <c r="K48" s="3" t="s">
        <v>465</v>
      </c>
      <c r="L48" s="3" t="s">
        <v>466</v>
      </c>
      <c r="M48" s="3" t="s">
        <v>467</v>
      </c>
    </row>
  </sheetData>
  <mergeCells count="2">
    <mergeCell ref="C2:F2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A7EA-C801-4ED1-9C4B-80E8A1026C77}">
  <dimension ref="C1:M41"/>
  <sheetViews>
    <sheetView topLeftCell="A2" workbookViewId="0">
      <selection activeCell="I27" sqref="I27"/>
    </sheetView>
  </sheetViews>
  <sheetFormatPr defaultColWidth="15" defaultRowHeight="12.75" x14ac:dyDescent="0.2"/>
  <cols>
    <col min="1" max="2" width="2" customWidth="1"/>
    <col min="3" max="3" width="25" customWidth="1"/>
    <col min="4" max="4" width="18.5703125" style="8" customWidth="1"/>
  </cols>
  <sheetData>
    <row r="1" spans="3:13" ht="13.5" customHeight="1" x14ac:dyDescent="0.2"/>
    <row r="2" spans="3:13" ht="26.25" x14ac:dyDescent="0.4">
      <c r="C2" s="4" t="s">
        <v>0</v>
      </c>
      <c r="D2" s="4"/>
      <c r="E2" s="5"/>
      <c r="F2" s="5"/>
    </row>
    <row r="3" spans="3:13" x14ac:dyDescent="0.2">
      <c r="C3" s="1" t="s">
        <v>1</v>
      </c>
      <c r="D3" s="9"/>
    </row>
    <row r="6" spans="3:13" ht="15" x14ac:dyDescent="0.25">
      <c r="C6" s="6" t="s">
        <v>474</v>
      </c>
      <c r="D6" s="6"/>
      <c r="E6" s="7"/>
      <c r="F6" s="2"/>
      <c r="G6" s="2"/>
      <c r="H6" s="2"/>
      <c r="I6" s="2"/>
      <c r="J6" s="2"/>
      <c r="K6" s="2"/>
      <c r="L6" s="2"/>
      <c r="M6" s="2"/>
    </row>
    <row r="8" spans="3:13" ht="33" customHeight="1" x14ac:dyDescent="0.2">
      <c r="C8" s="3" t="s">
        <v>3</v>
      </c>
      <c r="D8" s="10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10" spans="3:13" x14ac:dyDescent="0.2">
      <c r="C10" s="3" t="s">
        <v>13</v>
      </c>
      <c r="D10" s="10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2" spans="3:13" x14ac:dyDescent="0.2">
      <c r="C12" s="3" t="s">
        <v>423</v>
      </c>
      <c r="D12" s="10"/>
      <c r="E12" s="3" t="s">
        <v>230</v>
      </c>
      <c r="F12" s="3" t="s">
        <v>412</v>
      </c>
      <c r="G12" s="3" t="s">
        <v>413</v>
      </c>
      <c r="H12" s="3" t="s">
        <v>414</v>
      </c>
      <c r="I12" s="3" t="s">
        <v>415</v>
      </c>
      <c r="J12" s="3" t="s">
        <v>424</v>
      </c>
      <c r="K12" s="3" t="s">
        <v>425</v>
      </c>
      <c r="L12" s="3" t="s">
        <v>418</v>
      </c>
      <c r="M12" s="3" t="s">
        <v>419</v>
      </c>
    </row>
    <row r="13" spans="3:13" x14ac:dyDescent="0.2">
      <c r="C13" s="3" t="s">
        <v>475</v>
      </c>
      <c r="D13" s="10"/>
      <c r="E13" s="3">
        <v>85</v>
      </c>
      <c r="F13" s="3">
        <v>124</v>
      </c>
      <c r="G13" s="3">
        <v>437</v>
      </c>
      <c r="H13" s="3" t="s">
        <v>476</v>
      </c>
      <c r="I13" s="3" t="s">
        <v>477</v>
      </c>
      <c r="J13" s="3" t="s">
        <v>478</v>
      </c>
      <c r="K13" s="3" t="s">
        <v>479</v>
      </c>
      <c r="L13" s="3" t="s">
        <v>480</v>
      </c>
      <c r="M13" s="3" t="s">
        <v>481</v>
      </c>
    </row>
    <row r="14" spans="3:13" x14ac:dyDescent="0.2">
      <c r="C14" s="3" t="s">
        <v>482</v>
      </c>
      <c r="D14" s="10"/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28</v>
      </c>
      <c r="K14" s="3">
        <v>141</v>
      </c>
      <c r="L14" s="3">
        <v>285</v>
      </c>
      <c r="M14" s="3">
        <v>649</v>
      </c>
    </row>
    <row r="15" spans="3:13" x14ac:dyDescent="0.2">
      <c r="C15" s="3" t="s">
        <v>483</v>
      </c>
      <c r="D15" s="10"/>
      <c r="E15" s="3" t="s">
        <v>484</v>
      </c>
      <c r="F15" s="3" t="s">
        <v>485</v>
      </c>
      <c r="G15" s="3" t="s">
        <v>486</v>
      </c>
      <c r="H15" s="3" t="s">
        <v>487</v>
      </c>
      <c r="I15" s="3" t="s">
        <v>488</v>
      </c>
      <c r="J15" s="3" t="s">
        <v>489</v>
      </c>
      <c r="K15" s="3" t="s">
        <v>490</v>
      </c>
      <c r="L15" s="3" t="s">
        <v>491</v>
      </c>
      <c r="M15" s="3" t="s">
        <v>492</v>
      </c>
    </row>
    <row r="16" spans="3:13" x14ac:dyDescent="0.2">
      <c r="C16" s="3" t="s">
        <v>493</v>
      </c>
      <c r="D16" s="10"/>
      <c r="E16" s="3" t="s">
        <v>494</v>
      </c>
      <c r="F16" s="3" t="s">
        <v>495</v>
      </c>
      <c r="G16" s="3" t="s">
        <v>496</v>
      </c>
      <c r="H16" s="3" t="s">
        <v>497</v>
      </c>
      <c r="I16" s="3" t="s">
        <v>498</v>
      </c>
      <c r="J16" s="3" t="s">
        <v>499</v>
      </c>
      <c r="K16" s="3" t="s">
        <v>500</v>
      </c>
      <c r="L16" s="3" t="s">
        <v>501</v>
      </c>
      <c r="M16" s="3" t="s">
        <v>502</v>
      </c>
    </row>
    <row r="17" spans="3:13" x14ac:dyDescent="0.2">
      <c r="C17" s="3" t="s">
        <v>503</v>
      </c>
      <c r="D17" s="10"/>
      <c r="E17" s="3">
        <v>-602</v>
      </c>
      <c r="F17" s="3">
        <v>-858</v>
      </c>
      <c r="G17" s="3">
        <v>670</v>
      </c>
      <c r="H17" s="3">
        <v>-434</v>
      </c>
      <c r="I17" s="3">
        <v>88</v>
      </c>
      <c r="J17" s="3" t="s">
        <v>504</v>
      </c>
      <c r="K17" s="3" t="s">
        <v>505</v>
      </c>
      <c r="L17" s="3" t="s">
        <v>506</v>
      </c>
      <c r="M17" s="3" t="s">
        <v>507</v>
      </c>
    </row>
    <row r="18" spans="3:13" x14ac:dyDescent="0.2">
      <c r="C18" s="3" t="s">
        <v>508</v>
      </c>
      <c r="D18" s="10"/>
      <c r="E18" s="3" t="s">
        <v>3</v>
      </c>
      <c r="F18" s="3">
        <v>-624</v>
      </c>
      <c r="G18" s="3">
        <v>195</v>
      </c>
      <c r="H18" s="3">
        <v>-964</v>
      </c>
      <c r="I18" s="3" t="s">
        <v>509</v>
      </c>
      <c r="J18" s="3" t="s">
        <v>510</v>
      </c>
      <c r="K18" s="3" t="s">
        <v>511</v>
      </c>
      <c r="L18" s="3" t="s">
        <v>512</v>
      </c>
      <c r="M18" s="3" t="s">
        <v>513</v>
      </c>
    </row>
    <row r="19" spans="3:13" x14ac:dyDescent="0.2">
      <c r="C19" s="3" t="s">
        <v>514</v>
      </c>
      <c r="D19" s="10"/>
      <c r="E19" s="3" t="s">
        <v>515</v>
      </c>
      <c r="F19" s="3" t="s">
        <v>516</v>
      </c>
      <c r="G19" s="3" t="s">
        <v>517</v>
      </c>
      <c r="H19" s="3" t="s">
        <v>518</v>
      </c>
      <c r="I19" s="3" t="s">
        <v>519</v>
      </c>
      <c r="J19" s="3" t="s">
        <v>520</v>
      </c>
      <c r="K19" s="3" t="s">
        <v>521</v>
      </c>
      <c r="L19" s="3" t="s">
        <v>522</v>
      </c>
      <c r="M19" s="3" t="s">
        <v>523</v>
      </c>
    </row>
    <row r="20" spans="3:13" x14ac:dyDescent="0.2">
      <c r="C20" s="3" t="s">
        <v>524</v>
      </c>
      <c r="D20" s="10"/>
      <c r="E20" s="3">
        <v>803</v>
      </c>
      <c r="F20" s="3" t="s">
        <v>525</v>
      </c>
      <c r="G20" s="3" t="s">
        <v>526</v>
      </c>
      <c r="H20" s="3" t="s">
        <v>527</v>
      </c>
      <c r="I20" s="3" t="s">
        <v>528</v>
      </c>
      <c r="J20" s="3" t="s">
        <v>529</v>
      </c>
      <c r="K20" s="3" t="s">
        <v>530</v>
      </c>
      <c r="L20" s="3" t="s">
        <v>531</v>
      </c>
      <c r="M20" s="3" t="s">
        <v>532</v>
      </c>
    </row>
    <row r="22" spans="3:13" x14ac:dyDescent="0.2">
      <c r="C22" s="3" t="s">
        <v>533</v>
      </c>
      <c r="D22" s="10"/>
      <c r="E22" s="3">
        <v>-70</v>
      </c>
      <c r="F22" s="3">
        <v>0</v>
      </c>
      <c r="G22" s="3">
        <v>-7</v>
      </c>
      <c r="H22" s="3">
        <v>-126</v>
      </c>
      <c r="I22" s="3">
        <v>-202</v>
      </c>
      <c r="J22" s="3">
        <v>-109</v>
      </c>
      <c r="K22" s="3" t="s">
        <v>534</v>
      </c>
      <c r="L22" s="3" t="s">
        <v>535</v>
      </c>
      <c r="M22" s="3" t="s">
        <v>536</v>
      </c>
    </row>
    <row r="23" spans="3:13" x14ac:dyDescent="0.2">
      <c r="C23" s="3" t="s">
        <v>537</v>
      </c>
      <c r="D23" s="10"/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538</v>
      </c>
      <c r="K23" s="3" t="s">
        <v>539</v>
      </c>
      <c r="L23" s="3" t="s">
        <v>3</v>
      </c>
      <c r="M23" s="3" t="s">
        <v>3</v>
      </c>
    </row>
    <row r="24" spans="3:13" x14ac:dyDescent="0.2">
      <c r="C24" s="3" t="s">
        <v>540</v>
      </c>
      <c r="D24" s="10"/>
      <c r="E24" s="3" t="s">
        <v>541</v>
      </c>
      <c r="F24" s="3" t="s">
        <v>542</v>
      </c>
      <c r="G24" s="3" t="s">
        <v>543</v>
      </c>
      <c r="H24" s="3" t="s">
        <v>544</v>
      </c>
      <c r="I24" s="3" t="s">
        <v>545</v>
      </c>
      <c r="J24" s="3" t="s">
        <v>546</v>
      </c>
      <c r="K24" s="3" t="s">
        <v>547</v>
      </c>
      <c r="L24" s="3" t="s">
        <v>548</v>
      </c>
      <c r="M24" s="3" t="s">
        <v>549</v>
      </c>
    </row>
    <row r="25" spans="3:13" x14ac:dyDescent="0.2">
      <c r="C25" s="3" t="s">
        <v>550</v>
      </c>
      <c r="D25" s="10"/>
      <c r="E25" s="3" t="s">
        <v>551</v>
      </c>
      <c r="F25" s="3" t="s">
        <v>542</v>
      </c>
      <c r="G25" s="3" t="s">
        <v>552</v>
      </c>
      <c r="H25" s="3" t="s">
        <v>553</v>
      </c>
      <c r="I25" s="3" t="s">
        <v>554</v>
      </c>
      <c r="J25" s="3" t="s">
        <v>555</v>
      </c>
      <c r="K25" s="3" t="s">
        <v>556</v>
      </c>
      <c r="L25" s="3" t="s">
        <v>557</v>
      </c>
      <c r="M25" s="3" t="s">
        <v>558</v>
      </c>
    </row>
    <row r="27" spans="3:13" x14ac:dyDescent="0.2">
      <c r="C27" s="3" t="s">
        <v>559</v>
      </c>
      <c r="D27" s="10"/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560</v>
      </c>
      <c r="D28" s="10"/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561</v>
      </c>
      <c r="D29" s="10"/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562</v>
      </c>
      <c r="L29" s="3" t="s">
        <v>563</v>
      </c>
      <c r="M29" s="3" t="s">
        <v>564</v>
      </c>
    </row>
    <row r="30" spans="3:13" x14ac:dyDescent="0.2">
      <c r="C30" s="3" t="s">
        <v>565</v>
      </c>
      <c r="D30" s="10"/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3" t="s">
        <v>566</v>
      </c>
      <c r="K30" s="3" t="s">
        <v>567</v>
      </c>
      <c r="L30" s="3" t="s">
        <v>568</v>
      </c>
      <c r="M30" s="3" t="s">
        <v>569</v>
      </c>
    </row>
    <row r="31" spans="3:13" x14ac:dyDescent="0.2">
      <c r="C31" s="3" t="s">
        <v>570</v>
      </c>
      <c r="D31" s="10"/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571</v>
      </c>
      <c r="K31" s="3" t="s">
        <v>572</v>
      </c>
      <c r="L31" s="3" t="s">
        <v>573</v>
      </c>
      <c r="M31" s="3" t="s">
        <v>574</v>
      </c>
    </row>
    <row r="32" spans="3:13" x14ac:dyDescent="0.2">
      <c r="C32" s="3" t="s">
        <v>575</v>
      </c>
      <c r="D32" s="10"/>
      <c r="E32" s="3" t="s">
        <v>576</v>
      </c>
      <c r="F32" s="3" t="s">
        <v>577</v>
      </c>
      <c r="G32" s="3" t="s">
        <v>578</v>
      </c>
      <c r="H32" s="3">
        <v>746</v>
      </c>
      <c r="I32" s="3">
        <v>290</v>
      </c>
      <c r="J32" s="3">
        <v>655</v>
      </c>
      <c r="K32" s="3">
        <v>826</v>
      </c>
      <c r="L32" s="3">
        <v>297</v>
      </c>
      <c r="M32" s="3">
        <v>340</v>
      </c>
    </row>
    <row r="33" spans="3:13" x14ac:dyDescent="0.2">
      <c r="C33" s="3" t="s">
        <v>579</v>
      </c>
      <c r="D33" s="10"/>
      <c r="E33" s="3" t="s">
        <v>576</v>
      </c>
      <c r="F33" s="3" t="s">
        <v>577</v>
      </c>
      <c r="G33" s="3" t="s">
        <v>578</v>
      </c>
      <c r="H33" s="3">
        <v>746</v>
      </c>
      <c r="I33" s="3">
        <v>290</v>
      </c>
      <c r="J33" s="3" t="s">
        <v>580</v>
      </c>
      <c r="K33" s="3" t="s">
        <v>581</v>
      </c>
      <c r="L33" s="3" t="s">
        <v>582</v>
      </c>
      <c r="M33" s="3" t="s">
        <v>583</v>
      </c>
    </row>
    <row r="35" spans="3:13" x14ac:dyDescent="0.2">
      <c r="C35" s="3" t="s">
        <v>584</v>
      </c>
      <c r="D35" s="10"/>
      <c r="E35" s="3" t="s">
        <v>3</v>
      </c>
      <c r="F35" s="3" t="s">
        <v>24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585</v>
      </c>
      <c r="L35" s="3" t="s">
        <v>30</v>
      </c>
      <c r="M35" s="3" t="s">
        <v>31</v>
      </c>
    </row>
    <row r="36" spans="3:13" x14ac:dyDescent="0.2">
      <c r="C36" s="3" t="s">
        <v>586</v>
      </c>
      <c r="D36" s="10"/>
      <c r="E36" s="3" t="s">
        <v>587</v>
      </c>
      <c r="F36" s="3">
        <v>-378</v>
      </c>
      <c r="G36" s="3" t="s">
        <v>588</v>
      </c>
      <c r="H36" s="3" t="s">
        <v>589</v>
      </c>
      <c r="I36" s="3" t="s">
        <v>590</v>
      </c>
      <c r="J36" s="3">
        <v>-458</v>
      </c>
      <c r="K36" s="3" t="s">
        <v>591</v>
      </c>
      <c r="L36" s="3" t="s">
        <v>592</v>
      </c>
      <c r="M36" s="3" t="s">
        <v>593</v>
      </c>
    </row>
    <row r="37" spans="3:13" x14ac:dyDescent="0.2">
      <c r="C37" s="3" t="s">
        <v>594</v>
      </c>
      <c r="D37" s="10"/>
      <c r="E37" s="3" t="s">
        <v>3</v>
      </c>
      <c r="F37" s="3" t="s">
        <v>595</v>
      </c>
      <c r="G37" s="3" t="s">
        <v>596</v>
      </c>
      <c r="H37" s="3" t="s">
        <v>597</v>
      </c>
      <c r="I37" s="3" t="s">
        <v>598</v>
      </c>
      <c r="J37" s="3" t="s">
        <v>599</v>
      </c>
      <c r="K37" s="3" t="s">
        <v>600</v>
      </c>
      <c r="L37" s="3" t="s">
        <v>601</v>
      </c>
      <c r="M37" s="3" t="s">
        <v>602</v>
      </c>
    </row>
    <row r="38" spans="3:13" x14ac:dyDescent="0.2">
      <c r="C38" s="3" t="s">
        <v>603</v>
      </c>
      <c r="D38" s="10"/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585</v>
      </c>
      <c r="K38" s="3" t="s">
        <v>30</v>
      </c>
      <c r="L38" s="3" t="s">
        <v>31</v>
      </c>
      <c r="M38" s="3" t="s">
        <v>32</v>
      </c>
    </row>
    <row r="40" spans="3:13" x14ac:dyDescent="0.2">
      <c r="C40" s="3" t="s">
        <v>604</v>
      </c>
      <c r="D40" s="10"/>
      <c r="E40" s="3">
        <v>733</v>
      </c>
      <c r="F40" s="3" t="s">
        <v>525</v>
      </c>
      <c r="G40" s="3" t="s">
        <v>605</v>
      </c>
      <c r="H40" s="3" t="s">
        <v>606</v>
      </c>
      <c r="I40" s="3" t="s">
        <v>607</v>
      </c>
      <c r="J40" s="3" t="s">
        <v>608</v>
      </c>
      <c r="K40" s="3" t="s">
        <v>609</v>
      </c>
      <c r="L40" s="3" t="s">
        <v>610</v>
      </c>
      <c r="M40" s="3" t="s">
        <v>611</v>
      </c>
    </row>
    <row r="41" spans="3:13" x14ac:dyDescent="0.2">
      <c r="C41" s="3" t="s">
        <v>612</v>
      </c>
      <c r="D41" s="10"/>
      <c r="E41" s="3">
        <v>23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613</v>
      </c>
      <c r="K41" s="3" t="s">
        <v>614</v>
      </c>
      <c r="L41" s="3" t="s">
        <v>615</v>
      </c>
      <c r="M41" s="3" t="s">
        <v>616</v>
      </c>
    </row>
  </sheetData>
  <mergeCells count="2">
    <mergeCell ref="C2:F2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A544-56B6-4134-ABF8-4C9A1FB1B17F}">
  <dimension ref="C1:M32"/>
  <sheetViews>
    <sheetView workbookViewId="0">
      <selection activeCell="D1" sqref="D1:D1048576"/>
    </sheetView>
  </sheetViews>
  <sheetFormatPr defaultColWidth="15" defaultRowHeight="15" customHeight="1" x14ac:dyDescent="0.2"/>
  <cols>
    <col min="1" max="2" width="2" customWidth="1"/>
    <col min="3" max="3" width="25" customWidth="1"/>
    <col min="4" max="4" width="12.7109375" style="8" customWidth="1"/>
  </cols>
  <sheetData>
    <row r="1" spans="3:13" ht="13.5" customHeight="1" x14ac:dyDescent="0.2"/>
    <row r="2" spans="3:13" ht="26.25" x14ac:dyDescent="0.4">
      <c r="C2" s="4" t="s">
        <v>0</v>
      </c>
      <c r="D2" s="4"/>
      <c r="E2" s="5"/>
      <c r="F2" s="5"/>
    </row>
    <row r="3" spans="3:13" ht="12.75" x14ac:dyDescent="0.2">
      <c r="C3" s="1" t="s">
        <v>1</v>
      </c>
      <c r="D3" s="9"/>
    </row>
    <row r="4" spans="3:13" ht="12.75" x14ac:dyDescent="0.2"/>
    <row r="5" spans="3:13" ht="12.75" x14ac:dyDescent="0.2"/>
    <row r="6" spans="3:13" x14ac:dyDescent="0.25">
      <c r="C6" s="6" t="s">
        <v>617</v>
      </c>
      <c r="D6" s="6"/>
      <c r="E6" s="7"/>
      <c r="F6" s="2"/>
      <c r="G6" s="2"/>
      <c r="H6" s="2"/>
      <c r="I6" s="2"/>
      <c r="J6" s="2"/>
      <c r="K6" s="2"/>
      <c r="L6" s="2"/>
      <c r="M6" s="2"/>
    </row>
    <row r="7" spans="3:13" ht="12.75" x14ac:dyDescent="0.2"/>
    <row r="8" spans="3:13" ht="33" customHeight="1" x14ac:dyDescent="0.2">
      <c r="C8" s="3" t="s">
        <v>3</v>
      </c>
      <c r="D8" s="10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</row>
    <row r="9" spans="3:13" ht="12.75" x14ac:dyDescent="0.2"/>
    <row r="10" spans="3:13" ht="12.75" x14ac:dyDescent="0.2">
      <c r="C10" s="3" t="s">
        <v>13</v>
      </c>
      <c r="D10" s="10">
        <v>2013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3:13" ht="12.75" x14ac:dyDescent="0.2"/>
    <row r="12" spans="3:13" ht="12.75" x14ac:dyDescent="0.2">
      <c r="C12" s="3" t="s">
        <v>618</v>
      </c>
      <c r="D12" s="10"/>
      <c r="E12" s="3">
        <v>6.92</v>
      </c>
      <c r="F12" s="3">
        <v>7.72</v>
      </c>
      <c r="G12" s="3">
        <v>10.74</v>
      </c>
      <c r="H12" s="3">
        <v>8.31</v>
      </c>
      <c r="I12" s="3">
        <v>7.69</v>
      </c>
      <c r="J12" s="3">
        <v>7.58</v>
      </c>
      <c r="K12" s="3">
        <v>5.35</v>
      </c>
      <c r="L12" s="3">
        <v>5.3</v>
      </c>
      <c r="M12" s="3">
        <v>5.18</v>
      </c>
    </row>
    <row r="13" spans="3:13" ht="12.75" x14ac:dyDescent="0.2">
      <c r="C13" s="3" t="s">
        <v>619</v>
      </c>
      <c r="D13" s="10"/>
      <c r="E13" s="3" t="s">
        <v>620</v>
      </c>
      <c r="F13" s="3" t="s">
        <v>621</v>
      </c>
      <c r="G13" s="3" t="s">
        <v>622</v>
      </c>
      <c r="H13" s="3" t="s">
        <v>623</v>
      </c>
      <c r="I13" s="3" t="s">
        <v>624</v>
      </c>
      <c r="J13" s="3" t="s">
        <v>625</v>
      </c>
      <c r="K13" s="3" t="s">
        <v>626</v>
      </c>
      <c r="L13" s="3" t="s">
        <v>627</v>
      </c>
      <c r="M13" s="3" t="s">
        <v>628</v>
      </c>
    </row>
    <row r="14" spans="3:13" ht="12.75" x14ac:dyDescent="0.2"/>
    <row r="15" spans="3:13" ht="12.75" x14ac:dyDescent="0.2">
      <c r="C15" s="3" t="s">
        <v>629</v>
      </c>
      <c r="D15" s="10"/>
      <c r="E15" s="3" t="s">
        <v>630</v>
      </c>
      <c r="F15" s="3" t="s">
        <v>631</v>
      </c>
      <c r="G15" s="3" t="s">
        <v>632</v>
      </c>
      <c r="H15" s="3" t="s">
        <v>633</v>
      </c>
      <c r="I15" s="3" t="s">
        <v>634</v>
      </c>
      <c r="J15" s="3" t="s">
        <v>635</v>
      </c>
      <c r="K15" s="3" t="s">
        <v>636</v>
      </c>
      <c r="L15" s="3" t="s">
        <v>637</v>
      </c>
      <c r="M15" s="3" t="s">
        <v>638</v>
      </c>
    </row>
    <row r="16" spans="3:13" ht="12.75" x14ac:dyDescent="0.2">
      <c r="C16" s="3" t="s">
        <v>639</v>
      </c>
      <c r="D16" s="10"/>
      <c r="E16" s="3" t="s">
        <v>640</v>
      </c>
      <c r="F16" s="3" t="s">
        <v>641</v>
      </c>
      <c r="G16" s="3" t="s">
        <v>642</v>
      </c>
      <c r="H16" s="3" t="s">
        <v>643</v>
      </c>
      <c r="I16" s="3" t="s">
        <v>644</v>
      </c>
      <c r="J16" s="3" t="s">
        <v>645</v>
      </c>
      <c r="K16" s="3" t="s">
        <v>646</v>
      </c>
      <c r="L16" s="3" t="s">
        <v>647</v>
      </c>
      <c r="M16" s="3" t="s">
        <v>648</v>
      </c>
    </row>
    <row r="17" spans="3:13" ht="12.75" x14ac:dyDescent="0.2">
      <c r="C17" s="3" t="s">
        <v>649</v>
      </c>
      <c r="D17" s="10"/>
      <c r="E17" s="3" t="s">
        <v>650</v>
      </c>
      <c r="F17" s="3" t="s">
        <v>651</v>
      </c>
      <c r="G17" s="3" t="s">
        <v>652</v>
      </c>
      <c r="H17" s="3" t="s">
        <v>653</v>
      </c>
      <c r="I17" s="3" t="s">
        <v>654</v>
      </c>
      <c r="J17" s="3" t="s">
        <v>655</v>
      </c>
      <c r="K17" s="3" t="s">
        <v>656</v>
      </c>
      <c r="L17" s="3" t="s">
        <v>657</v>
      </c>
      <c r="M17" s="3" t="s">
        <v>658</v>
      </c>
    </row>
    <row r="18" spans="3:13" ht="12.75" x14ac:dyDescent="0.2">
      <c r="C18" s="3" t="s">
        <v>659</v>
      </c>
      <c r="D18" s="10"/>
      <c r="E18" s="3" t="s">
        <v>650</v>
      </c>
      <c r="F18" s="3" t="s">
        <v>660</v>
      </c>
      <c r="G18" s="3" t="s">
        <v>661</v>
      </c>
      <c r="H18" s="3" t="s">
        <v>662</v>
      </c>
      <c r="I18" s="3" t="s">
        <v>663</v>
      </c>
      <c r="J18" s="3" t="s">
        <v>664</v>
      </c>
      <c r="K18" s="3" t="s">
        <v>665</v>
      </c>
      <c r="L18" s="3" t="s">
        <v>666</v>
      </c>
      <c r="M18" s="3" t="s">
        <v>667</v>
      </c>
    </row>
    <row r="19" spans="3:13" ht="12.75" x14ac:dyDescent="0.2">
      <c r="C19" s="3" t="s">
        <v>668</v>
      </c>
      <c r="D19" s="10"/>
      <c r="E19" s="3" t="s">
        <v>650</v>
      </c>
      <c r="F19" s="3" t="s">
        <v>651</v>
      </c>
      <c r="G19" s="3" t="s">
        <v>652</v>
      </c>
      <c r="H19" s="3" t="s">
        <v>653</v>
      </c>
      <c r="I19" s="3" t="s">
        <v>669</v>
      </c>
      <c r="J19" s="3" t="s">
        <v>655</v>
      </c>
      <c r="K19" s="3" t="s">
        <v>670</v>
      </c>
      <c r="L19" s="3" t="s">
        <v>671</v>
      </c>
      <c r="M19" s="3" t="s">
        <v>672</v>
      </c>
    </row>
    <row r="20" spans="3:13" ht="12.75" x14ac:dyDescent="0.2">
      <c r="C20" s="3" t="s">
        <v>673</v>
      </c>
      <c r="D20" s="10"/>
      <c r="E20" s="3" t="s">
        <v>674</v>
      </c>
      <c r="F20" s="3" t="s">
        <v>675</v>
      </c>
      <c r="G20" s="3" t="s">
        <v>676</v>
      </c>
      <c r="H20" s="3" t="s">
        <v>677</v>
      </c>
      <c r="I20" s="3" t="s">
        <v>678</v>
      </c>
      <c r="J20" s="3" t="s">
        <v>679</v>
      </c>
      <c r="K20" s="3" t="s">
        <v>680</v>
      </c>
      <c r="L20" s="3" t="s">
        <v>681</v>
      </c>
      <c r="M20" s="3" t="s">
        <v>682</v>
      </c>
    </row>
    <row r="21" spans="3:13" ht="12.75" x14ac:dyDescent="0.2">
      <c r="C21" s="3" t="s">
        <v>683</v>
      </c>
      <c r="D21" s="10"/>
      <c r="E21" s="3" t="s">
        <v>655</v>
      </c>
      <c r="F21" s="3" t="s">
        <v>684</v>
      </c>
      <c r="G21" s="3" t="s">
        <v>685</v>
      </c>
      <c r="H21" s="3" t="s">
        <v>686</v>
      </c>
      <c r="I21" s="3" t="s">
        <v>687</v>
      </c>
      <c r="J21" s="3" t="s">
        <v>687</v>
      </c>
      <c r="K21" s="3" t="s">
        <v>686</v>
      </c>
      <c r="L21" s="3" t="s">
        <v>688</v>
      </c>
      <c r="M21" s="3" t="s">
        <v>686</v>
      </c>
    </row>
    <row r="22" spans="3:13" ht="12.75" x14ac:dyDescent="0.2">
      <c r="C22" s="3" t="s">
        <v>689</v>
      </c>
      <c r="D22" s="10"/>
      <c r="E22" s="3" t="s">
        <v>650</v>
      </c>
      <c r="F22" s="3" t="s">
        <v>690</v>
      </c>
      <c r="G22" s="3" t="s">
        <v>691</v>
      </c>
      <c r="H22" s="3" t="s">
        <v>692</v>
      </c>
      <c r="I22" s="3" t="s">
        <v>693</v>
      </c>
      <c r="J22" s="3" t="s">
        <v>694</v>
      </c>
      <c r="K22" s="3" t="s">
        <v>695</v>
      </c>
      <c r="L22" s="3" t="s">
        <v>655</v>
      </c>
      <c r="M22" s="3" t="s">
        <v>696</v>
      </c>
    </row>
    <row r="23" spans="3:13" ht="12.75" x14ac:dyDescent="0.2"/>
    <row r="24" spans="3:13" ht="12.75" x14ac:dyDescent="0.2">
      <c r="C24" s="3" t="s">
        <v>697</v>
      </c>
      <c r="D24" s="10"/>
      <c r="E24" s="3" t="s">
        <v>650</v>
      </c>
      <c r="F24" s="3" t="s">
        <v>698</v>
      </c>
      <c r="G24" s="3" t="s">
        <v>699</v>
      </c>
      <c r="H24" s="3" t="s">
        <v>700</v>
      </c>
      <c r="I24" s="3" t="s">
        <v>701</v>
      </c>
      <c r="J24" s="3" t="s">
        <v>702</v>
      </c>
      <c r="K24" s="3" t="s">
        <v>703</v>
      </c>
      <c r="L24" s="3" t="s">
        <v>704</v>
      </c>
      <c r="M24" s="3" t="s">
        <v>705</v>
      </c>
    </row>
    <row r="25" spans="3:13" ht="12.75" x14ac:dyDescent="0.2">
      <c r="C25" s="3" t="s">
        <v>706</v>
      </c>
      <c r="D25" s="10"/>
      <c r="E25" s="3" t="s">
        <v>707</v>
      </c>
      <c r="F25" s="3" t="s">
        <v>708</v>
      </c>
      <c r="G25" s="3" t="s">
        <v>709</v>
      </c>
      <c r="H25" s="3" t="s">
        <v>664</v>
      </c>
      <c r="I25" s="3" t="s">
        <v>695</v>
      </c>
      <c r="J25" s="3" t="s">
        <v>695</v>
      </c>
      <c r="K25" s="3" t="s">
        <v>710</v>
      </c>
      <c r="L25" s="3" t="s">
        <v>711</v>
      </c>
      <c r="M25" s="3" t="s">
        <v>688</v>
      </c>
    </row>
    <row r="26" spans="3:13" ht="12.75" x14ac:dyDescent="0.2">
      <c r="C26" s="3" t="s">
        <v>712</v>
      </c>
      <c r="D26" s="10"/>
      <c r="E26" s="3" t="s">
        <v>650</v>
      </c>
      <c r="F26" s="3" t="s">
        <v>713</v>
      </c>
      <c r="G26" s="3" t="s">
        <v>714</v>
      </c>
      <c r="H26" s="3" t="s">
        <v>715</v>
      </c>
      <c r="I26" s="3" t="s">
        <v>716</v>
      </c>
      <c r="J26" s="3" t="s">
        <v>717</v>
      </c>
      <c r="K26" s="3" t="s">
        <v>718</v>
      </c>
      <c r="L26" s="3" t="s">
        <v>719</v>
      </c>
      <c r="M26" s="3" t="s">
        <v>720</v>
      </c>
    </row>
    <row r="27" spans="3:13" ht="12.75" x14ac:dyDescent="0.2">
      <c r="C27" s="3" t="s">
        <v>721</v>
      </c>
      <c r="D27" s="10"/>
      <c r="E27" s="3" t="s">
        <v>650</v>
      </c>
      <c r="F27" s="3" t="s">
        <v>722</v>
      </c>
      <c r="G27" s="3" t="s">
        <v>723</v>
      </c>
      <c r="H27" s="3" t="s">
        <v>724</v>
      </c>
      <c r="I27" s="3" t="s">
        <v>725</v>
      </c>
      <c r="J27" s="3" t="s">
        <v>726</v>
      </c>
      <c r="K27" s="3" t="s">
        <v>727</v>
      </c>
      <c r="L27" s="3" t="s">
        <v>728</v>
      </c>
      <c r="M27" s="3" t="s">
        <v>729</v>
      </c>
    </row>
    <row r="28" spans="3:13" ht="12.75" x14ac:dyDescent="0.2"/>
    <row r="29" spans="3:13" ht="12.75" x14ac:dyDescent="0.2">
      <c r="C29" s="3" t="s">
        <v>730</v>
      </c>
      <c r="D29" s="10"/>
      <c r="E29" s="3">
        <v>75.7</v>
      </c>
      <c r="F29" s="3">
        <v>106.3</v>
      </c>
      <c r="G29" s="3">
        <v>102.2</v>
      </c>
      <c r="H29" s="3">
        <v>79.5</v>
      </c>
      <c r="I29" s="3">
        <v>58</v>
      </c>
      <c r="J29" s="3">
        <v>7.5</v>
      </c>
      <c r="K29" s="3">
        <v>13.4</v>
      </c>
      <c r="L29" s="3">
        <v>12.4</v>
      </c>
      <c r="M29" s="3">
        <v>10.3</v>
      </c>
    </row>
    <row r="30" spans="3:13" ht="12.75" x14ac:dyDescent="0.2">
      <c r="C30" s="3" t="s">
        <v>731</v>
      </c>
      <c r="D30" s="10"/>
      <c r="E30" s="3">
        <v>6</v>
      </c>
      <c r="F30" s="3">
        <v>5</v>
      </c>
      <c r="G30" s="3">
        <v>6</v>
      </c>
      <c r="H30" s="3">
        <v>6</v>
      </c>
      <c r="I30" s="3">
        <v>5</v>
      </c>
      <c r="J30" s="3">
        <v>4</v>
      </c>
      <c r="K30" s="3">
        <v>5</v>
      </c>
      <c r="L30" s="3">
        <v>7</v>
      </c>
      <c r="M30" s="3">
        <v>4</v>
      </c>
    </row>
    <row r="31" spans="3:13" ht="12.75" x14ac:dyDescent="0.2">
      <c r="C31" s="3" t="s">
        <v>732</v>
      </c>
      <c r="D31" s="10"/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733</v>
      </c>
      <c r="D32" s="10"/>
      <c r="E32" s="3" t="s">
        <v>734</v>
      </c>
      <c r="F32" s="3" t="s">
        <v>734</v>
      </c>
      <c r="G32" s="3" t="s">
        <v>734</v>
      </c>
      <c r="H32" s="3" t="s">
        <v>734</v>
      </c>
      <c r="I32" s="3" t="s">
        <v>734</v>
      </c>
      <c r="J32" s="3" t="s">
        <v>734</v>
      </c>
      <c r="K32" s="3" t="s">
        <v>734</v>
      </c>
      <c r="L32" s="3" t="s">
        <v>734</v>
      </c>
      <c r="M32" s="3" t="s">
        <v>734</v>
      </c>
    </row>
  </sheetData>
  <mergeCells count="2">
    <mergeCell ref="C2:F2"/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A2A9-2955-48AE-9018-B7F07FCE54BA}">
  <dimension ref="A3:BJ22"/>
  <sheetViews>
    <sheetView showGridLines="0" tabSelected="1" topLeftCell="Y1" workbookViewId="0">
      <selection activeCell="U24" sqref="U24"/>
    </sheetView>
  </sheetViews>
  <sheetFormatPr defaultRowHeight="15.75" x14ac:dyDescent="0.2"/>
  <cols>
    <col min="1" max="1" width="21.42578125" style="11" customWidth="1"/>
    <col min="2" max="2" width="32.7109375" style="11" customWidth="1"/>
    <col min="3" max="3" width="32.7109375" style="31" customWidth="1"/>
    <col min="4" max="6" width="32.7109375" style="13" customWidth="1"/>
    <col min="7" max="7" width="10" style="13" customWidth="1"/>
    <col min="8" max="12" width="31.28515625" style="13" customWidth="1"/>
    <col min="13" max="13" width="8.5703125" style="13" customWidth="1"/>
    <col min="14" max="17" width="19.28515625" style="15" customWidth="1"/>
    <col min="18" max="20" width="19.5703125" style="15" customWidth="1"/>
    <col min="21" max="21" width="9.140625" style="15"/>
    <col min="22" max="25" width="21.28515625" style="15" customWidth="1"/>
    <col min="26" max="26" width="9.140625" style="15"/>
    <col min="27" max="35" width="16.140625" style="15" customWidth="1"/>
    <col min="36" max="36" width="2.85546875" style="15" customWidth="1"/>
    <col min="37" max="38" width="16.140625" style="15" customWidth="1"/>
    <col min="39" max="41" width="9.140625" style="15"/>
    <col min="42" max="16384" width="9.140625" style="16"/>
  </cols>
  <sheetData>
    <row r="3" spans="1:62" ht="18" x14ac:dyDescent="0.2">
      <c r="B3" s="12" t="s">
        <v>735</v>
      </c>
      <c r="C3" s="12"/>
      <c r="D3" s="12"/>
      <c r="E3" s="12"/>
      <c r="F3" s="12"/>
      <c r="H3" s="12" t="s">
        <v>736</v>
      </c>
      <c r="I3" s="12"/>
      <c r="J3" s="12"/>
      <c r="K3" s="12"/>
      <c r="L3" s="12"/>
      <c r="N3" s="14" t="s">
        <v>737</v>
      </c>
      <c r="O3" s="14"/>
      <c r="P3" s="14"/>
      <c r="Q3" s="14"/>
      <c r="R3" s="14"/>
      <c r="S3" s="14"/>
      <c r="T3" s="14"/>
      <c r="V3" s="12" t="s">
        <v>738</v>
      </c>
      <c r="W3" s="12"/>
      <c r="X3" s="12"/>
      <c r="Y3" s="12"/>
      <c r="AA3" s="12" t="s">
        <v>739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62" ht="47.25" x14ac:dyDescent="0.2">
      <c r="B4" s="17" t="s">
        <v>740</v>
      </c>
      <c r="C4" s="18" t="s">
        <v>741</v>
      </c>
      <c r="D4" s="17" t="s">
        <v>742</v>
      </c>
      <c r="E4" s="18" t="s">
        <v>743</v>
      </c>
      <c r="F4" s="17" t="s">
        <v>744</v>
      </c>
      <c r="H4" s="19" t="s">
        <v>745</v>
      </c>
      <c r="I4" s="20" t="s">
        <v>746</v>
      </c>
      <c r="J4" s="19" t="s">
        <v>747</v>
      </c>
      <c r="K4" s="20" t="s">
        <v>748</v>
      </c>
      <c r="L4" s="19" t="s">
        <v>749</v>
      </c>
      <c r="N4" s="21" t="s">
        <v>750</v>
      </c>
      <c r="O4" s="22" t="s">
        <v>751</v>
      </c>
      <c r="P4" s="21" t="s">
        <v>752</v>
      </c>
      <c r="Q4" s="22" t="s">
        <v>753</v>
      </c>
      <c r="R4" s="21" t="s">
        <v>754</v>
      </c>
      <c r="S4" s="22" t="s">
        <v>755</v>
      </c>
      <c r="T4" s="21" t="s">
        <v>756</v>
      </c>
      <c r="V4" s="22" t="s">
        <v>757</v>
      </c>
      <c r="W4" s="21" t="s">
        <v>758</v>
      </c>
      <c r="X4" s="22" t="s">
        <v>759</v>
      </c>
      <c r="Y4" s="21" t="s">
        <v>760</v>
      </c>
      <c r="AA4" s="23" t="s">
        <v>449</v>
      </c>
      <c r="AB4" s="24" t="s">
        <v>649</v>
      </c>
      <c r="AC4" s="23" t="s">
        <v>659</v>
      </c>
      <c r="AD4" s="24" t="s">
        <v>673</v>
      </c>
      <c r="AE4" s="23" t="s">
        <v>683</v>
      </c>
      <c r="AF4" s="24" t="s">
        <v>689</v>
      </c>
      <c r="AG4" s="23" t="s">
        <v>697</v>
      </c>
      <c r="AH4" s="24" t="s">
        <v>706</v>
      </c>
      <c r="AI4" s="23" t="s">
        <v>732</v>
      </c>
      <c r="AJ4" s="25"/>
      <c r="AK4" s="24" t="s">
        <v>730</v>
      </c>
      <c r="AL4" s="23" t="s">
        <v>731</v>
      </c>
    </row>
    <row r="5" spans="1:62" ht="63" x14ac:dyDescent="0.2">
      <c r="A5" s="26" t="s">
        <v>761</v>
      </c>
      <c r="B5" s="21" t="s">
        <v>762</v>
      </c>
      <c r="C5" s="27" t="s">
        <v>763</v>
      </c>
      <c r="D5" s="28" t="s">
        <v>764</v>
      </c>
      <c r="E5" s="22" t="s">
        <v>765</v>
      </c>
      <c r="F5" s="21" t="s">
        <v>762</v>
      </c>
      <c r="H5" s="22" t="s">
        <v>766</v>
      </c>
      <c r="I5" s="21" t="s">
        <v>767</v>
      </c>
      <c r="J5" s="22" t="s">
        <v>768</v>
      </c>
      <c r="K5" s="21" t="s">
        <v>769</v>
      </c>
      <c r="L5" s="22" t="s">
        <v>770</v>
      </c>
      <c r="N5" s="21" t="s">
        <v>771</v>
      </c>
      <c r="O5" s="22" t="s">
        <v>772</v>
      </c>
      <c r="P5" s="21" t="s">
        <v>773</v>
      </c>
      <c r="Q5" s="22" t="s">
        <v>774</v>
      </c>
      <c r="R5" s="21" t="s">
        <v>775</v>
      </c>
      <c r="S5" s="22" t="s">
        <v>776</v>
      </c>
      <c r="T5" s="21" t="s">
        <v>777</v>
      </c>
      <c r="V5" s="22" t="s">
        <v>778</v>
      </c>
      <c r="W5" s="21" t="s">
        <v>779</v>
      </c>
      <c r="X5" s="22" t="s">
        <v>780</v>
      </c>
      <c r="Y5" s="21" t="s">
        <v>781</v>
      </c>
      <c r="AA5" s="29"/>
      <c r="AB5" s="30"/>
      <c r="AC5" s="29"/>
      <c r="AD5" s="30"/>
      <c r="AE5" s="29"/>
      <c r="AF5" s="30"/>
      <c r="AG5" s="29"/>
      <c r="AH5" s="30"/>
      <c r="AI5" s="29"/>
      <c r="AK5" s="30"/>
      <c r="AL5" s="29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x14ac:dyDescent="0.2">
      <c r="G6" s="32"/>
      <c r="H6" s="32"/>
      <c r="I6" s="32"/>
      <c r="J6" s="32"/>
      <c r="K6" s="32"/>
      <c r="L6" s="32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8" x14ac:dyDescent="0.2">
      <c r="A7" s="33">
        <v>2013</v>
      </c>
      <c r="B7" s="34" t="e">
        <f>sheet!D18/sheet!D35</f>
        <v>#DIV/0!</v>
      </c>
      <c r="C7" s="34" t="e">
        <f>(sheet!D18-sheet!D15)/sheet!D35</f>
        <v>#DIV/0!</v>
      </c>
      <c r="D7" s="34" t="e">
        <f>sheet!D12/sheet!D35</f>
        <v>#DIV/0!</v>
      </c>
      <c r="E7" s="34" t="e">
        <f>Sheet2!D20/sheet!D35</f>
        <v>#DIV/0!</v>
      </c>
      <c r="F7" s="34" t="e">
        <f>sheet!D18/sheet!D35</f>
        <v>#DIV/0!</v>
      </c>
      <c r="G7" s="32"/>
      <c r="H7" s="35" t="e">
        <f>Sheet1!D33/sheet!D51</f>
        <v>#DIV/0!</v>
      </c>
      <c r="I7" s="35" t="e">
        <f>Sheet1!D33/Sheet1!D12</f>
        <v>#DIV/0!</v>
      </c>
      <c r="J7" s="35" t="e">
        <f>Sheet1!D12/sheet!D27</f>
        <v>#DIV/0!</v>
      </c>
      <c r="K7" s="35" t="e">
        <f>Sheet1!D30/sheet!D27</f>
        <v>#DIV/0!</v>
      </c>
      <c r="L7" s="35">
        <f>Sheet1!D38</f>
        <v>0</v>
      </c>
      <c r="M7" s="32"/>
      <c r="N7" s="35" t="e">
        <f>sheet!D40/sheet!D27</f>
        <v>#DIV/0!</v>
      </c>
      <c r="O7" s="35" t="e">
        <f>sheet!D51/sheet!D27</f>
        <v>#DIV/0!</v>
      </c>
      <c r="P7" s="35" t="e">
        <f>sheet!D40/sheet!D51</f>
        <v>#DIV/0!</v>
      </c>
      <c r="Q7" s="34" t="e">
        <f>Sheet1!D24/Sheet1!D26</f>
        <v>#DIV/0!</v>
      </c>
      <c r="R7" s="34" t="e">
        <f>ABS(Sheet2!D20/(Sheet1!D26+Sheet2!D30))</f>
        <v>#DIV/0!</v>
      </c>
      <c r="S7" s="34" t="e">
        <f>sheet!D40/Sheet1!D43</f>
        <v>#DIV/0!</v>
      </c>
      <c r="T7" s="34" t="e">
        <f>Sheet2!D20/sheet!D40</f>
        <v>#DIV/0!</v>
      </c>
      <c r="V7" s="34" t="e">
        <f>ABS(Sheet1!D15/sheet!D15)</f>
        <v>#DIV/0!</v>
      </c>
      <c r="W7" s="34" t="e">
        <f>Sheet1!D12/sheet!D14</f>
        <v>#DIV/0!</v>
      </c>
      <c r="X7" s="34" t="e">
        <f>Sheet1!D12/sheet!D27</f>
        <v>#DIV/0!</v>
      </c>
      <c r="Y7" s="34" t="e">
        <f>Sheet1!D12/(sheet!D18-sheet!D35)</f>
        <v>#DIV/0!</v>
      </c>
      <c r="AA7" s="20">
        <f>Sheet1!D43</f>
        <v>0</v>
      </c>
      <c r="AB7" s="20">
        <f>Sheet3!D17</f>
        <v>0</v>
      </c>
      <c r="AC7" s="20">
        <f>Sheet3!D18</f>
        <v>0</v>
      </c>
      <c r="AD7" s="20">
        <f>Sheet3!D20</f>
        <v>0</v>
      </c>
      <c r="AE7" s="20">
        <f>Sheet3!D21</f>
        <v>0</v>
      </c>
      <c r="AF7" s="20">
        <f>Sheet3!D22</f>
        <v>0</v>
      </c>
      <c r="AG7" s="20">
        <f>Sheet3!D24</f>
        <v>0</v>
      </c>
      <c r="AH7" s="20">
        <f>Sheet3!D25</f>
        <v>0</v>
      </c>
      <c r="AI7" s="20">
        <f>Sheet3!D31</f>
        <v>0</v>
      </c>
      <c r="AK7" s="20">
        <f>Sheet3!D29</f>
        <v>0</v>
      </c>
      <c r="AL7" s="20">
        <f>Sheet3!D30</f>
        <v>0</v>
      </c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s="40" customFormat="1" ht="18" x14ac:dyDescent="0.2">
      <c r="A8" s="36">
        <v>2014</v>
      </c>
      <c r="B8" s="37">
        <f>sheet!E18/sheet!E35</f>
        <v>56.221041584677948</v>
      </c>
      <c r="C8" s="37">
        <f>(sheet!E18-sheet!E15)/sheet!E35</f>
        <v>56.142070051160957</v>
      </c>
      <c r="D8" s="37">
        <f>sheet!E12/sheet!E35</f>
        <v>37.182867637413089</v>
      </c>
      <c r="E8" s="37">
        <f>Sheet2!E20/sheet!E35</f>
        <v>0.10533910533910534</v>
      </c>
      <c r="F8" s="37">
        <f>sheet!E18/sheet!E35</f>
        <v>56.221041584677948</v>
      </c>
      <c r="G8" s="32"/>
      <c r="H8" s="38">
        <f>Sheet1!E33/sheet!E51</f>
        <v>0.26275859045368283</v>
      </c>
      <c r="I8" s="38">
        <f>Sheet1!E33/Sheet1!E12</f>
        <v>344.8191780821918</v>
      </c>
      <c r="J8" s="38">
        <f>Sheet1!E12/sheet!E27</f>
        <v>7.5008117316805519E-4</v>
      </c>
      <c r="K8" s="38">
        <f>Sheet1!E30/sheet!E27</f>
        <v>0.25864237362673492</v>
      </c>
      <c r="L8" s="38">
        <f>Sheet1!E38</f>
        <v>2.2000000000000002</v>
      </c>
      <c r="M8" s="32"/>
      <c r="N8" s="38">
        <f>sheet!E40/sheet!E27</f>
        <v>1.5665393926192012E-2</v>
      </c>
      <c r="O8" s="38">
        <f>sheet!E51/sheet!E27</f>
        <v>0.98433460607380796</v>
      </c>
      <c r="P8" s="38">
        <f>sheet!E40/sheet!E51</f>
        <v>1.5914704034105026E-2</v>
      </c>
      <c r="Q8" s="37">
        <f>Sheet1!E24/Sheet1!E26</f>
        <v>32.802940417848852</v>
      </c>
      <c r="R8" s="37">
        <f>ABS(Sheet2!E20/(Sheet1!E26+Sheet2!E30))</f>
        <v>0.20711890637090533</v>
      </c>
      <c r="S8" s="37">
        <f>sheet!E40/Sheet1!E43</f>
        <v>-1.5409338993329291</v>
      </c>
      <c r="T8" s="37">
        <f>Sheet2!E20/sheet!E40</f>
        <v>0.10533910533910534</v>
      </c>
      <c r="U8" s="15"/>
      <c r="V8" s="37">
        <f>ABS(Sheet1!E15/sheet!E15)</f>
        <v>0</v>
      </c>
      <c r="W8" s="37">
        <f>Sheet1!E12/sheet!E14</f>
        <v>3.613861386138614</v>
      </c>
      <c r="X8" s="37">
        <f>Sheet1!E12/sheet!E27</f>
        <v>7.5008117316805519E-4</v>
      </c>
      <c r="Y8" s="37">
        <f>Sheet1!E12/(sheet!E18-sheet!E35)</f>
        <v>8.6708635229837275E-4</v>
      </c>
      <c r="Z8" s="15"/>
      <c r="AA8" s="39" t="str">
        <f>Sheet1!E43</f>
        <v>-4,947</v>
      </c>
      <c r="AB8" s="39" t="str">
        <f>Sheet3!E17</f>
        <v>NA</v>
      </c>
      <c r="AC8" s="39" t="str">
        <f>Sheet3!E18</f>
        <v>NA</v>
      </c>
      <c r="AD8" s="39" t="str">
        <f>Sheet3!E20</f>
        <v>1,116.5x</v>
      </c>
      <c r="AE8" s="39" t="str">
        <f>Sheet3!E21</f>
        <v>1.5x</v>
      </c>
      <c r="AF8" s="39" t="str">
        <f>Sheet3!E22</f>
        <v>NA</v>
      </c>
      <c r="AG8" s="39" t="str">
        <f>Sheet3!E24</f>
        <v>NA</v>
      </c>
      <c r="AH8" s="39" t="str">
        <f>Sheet3!E25</f>
        <v>2.4x</v>
      </c>
      <c r="AI8" s="39" t="str">
        <f>Sheet3!E31</f>
        <v/>
      </c>
      <c r="AK8" s="39">
        <f>Sheet3!E29</f>
        <v>75.7</v>
      </c>
      <c r="AL8" s="39">
        <f>Sheet3!E30</f>
        <v>6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8" x14ac:dyDescent="0.2">
      <c r="A9" s="33">
        <v>2015</v>
      </c>
      <c r="B9" s="34">
        <f>sheet!F18/sheet!F35</f>
        <v>74.106824925816028</v>
      </c>
      <c r="C9" s="34">
        <f>(sheet!F18-sheet!F15)/sheet!F35</f>
        <v>73.890207715133528</v>
      </c>
      <c r="D9" s="34">
        <f>sheet!F12/sheet!F35</f>
        <v>35.234569732937686</v>
      </c>
      <c r="E9" s="34">
        <f>Sheet2!F20/sheet!F35</f>
        <v>1.4318991097922849</v>
      </c>
      <c r="F9" s="34">
        <f>sheet!F18/sheet!F35</f>
        <v>74.106824925816028</v>
      </c>
      <c r="G9" s="32"/>
      <c r="H9" s="35">
        <f>Sheet1!F33/sheet!F51</f>
        <v>5.3214487074456987E-2</v>
      </c>
      <c r="I9" s="35">
        <f>Sheet1!F33/Sheet1!F12</f>
        <v>32.947926711668273</v>
      </c>
      <c r="J9" s="35">
        <f>Sheet1!F12/sheet!F27</f>
        <v>1.5978723797666521E-3</v>
      </c>
      <c r="K9" s="35">
        <f>Sheet1!F30/sheet!F27</f>
        <v>5.2646582063150628E-2</v>
      </c>
      <c r="L9" s="35">
        <f>Sheet1!F38</f>
        <v>0.36</v>
      </c>
      <c r="M9" s="32"/>
      <c r="N9" s="35">
        <f>sheet!F40/sheet!F27</f>
        <v>1.0672000098615075E-2</v>
      </c>
      <c r="O9" s="35">
        <f>sheet!F51/sheet!F27</f>
        <v>0.98932799990138498</v>
      </c>
      <c r="P9" s="35">
        <f>sheet!F40/sheet!F51</f>
        <v>1.0787120246954343E-2</v>
      </c>
      <c r="Q9" s="34">
        <f>Sheet1!F24/Sheet1!F26</f>
        <v>0.98668956633748395</v>
      </c>
      <c r="R9" s="34">
        <f>ABS(Sheet2!F20/(Sheet1!F26+Sheet2!F30))</f>
        <v>0.51797981966509232</v>
      </c>
      <c r="S9" s="34">
        <f>sheet!F40/Sheet1!F43</f>
        <v>-0.61927753934191698</v>
      </c>
      <c r="T9" s="34">
        <f>Sheet2!F20/sheet!F40</f>
        <v>1.3934449898931562</v>
      </c>
      <c r="V9" s="34">
        <f>ABS(Sheet1!F15/sheet!F15)</f>
        <v>0.29315068493150687</v>
      </c>
      <c r="W9" s="34">
        <f>Sheet1!F12/sheet!F14</f>
        <v>2.5048309178743962</v>
      </c>
      <c r="X9" s="34">
        <f>Sheet1!F12/sheet!F27</f>
        <v>1.5978723797666521E-3</v>
      </c>
      <c r="Y9" s="34">
        <f>Sheet1!F12/(sheet!F18-sheet!F35)</f>
        <v>2.1045581848439339E-3</v>
      </c>
      <c r="AA9" s="20" t="str">
        <f>Sheet1!F43</f>
        <v>-11,184</v>
      </c>
      <c r="AB9" s="20" t="str">
        <f>Sheet3!F17</f>
        <v>-15.3x</v>
      </c>
      <c r="AC9" s="20" t="str">
        <f>Sheet3!F18</f>
        <v>-15.2x</v>
      </c>
      <c r="AD9" s="20" t="str">
        <f>Sheet3!F20</f>
        <v>-30.1x</v>
      </c>
      <c r="AE9" s="20" t="str">
        <f>Sheet3!F21</f>
        <v>0.5x</v>
      </c>
      <c r="AF9" s="20" t="str">
        <f>Sheet3!F22</f>
        <v>224.6x</v>
      </c>
      <c r="AG9" s="20" t="str">
        <f>Sheet3!F24</f>
        <v>5.2x</v>
      </c>
      <c r="AH9" s="20" t="str">
        <f>Sheet3!F25</f>
        <v>1.3x</v>
      </c>
      <c r="AI9" s="20" t="str">
        <f>Sheet3!F31</f>
        <v/>
      </c>
      <c r="AK9" s="20">
        <f>Sheet3!F29</f>
        <v>106.3</v>
      </c>
      <c r="AL9" s="20">
        <f>Sheet3!F30</f>
        <v>5</v>
      </c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s="40" customFormat="1" ht="18" x14ac:dyDescent="0.2">
      <c r="A10" s="36">
        <v>2016</v>
      </c>
      <c r="B10" s="37">
        <f>sheet!G18/sheet!G35</f>
        <v>81.958598073375697</v>
      </c>
      <c r="C10" s="37">
        <f>(sheet!G18-sheet!G15)/sheet!G35</f>
        <v>81.877638860422223</v>
      </c>
      <c r="D10" s="37">
        <f>sheet!G12/sheet!G35</f>
        <v>52.771264603402336</v>
      </c>
      <c r="E10" s="37">
        <f>Sheet2!G20/sheet!G35</f>
        <v>1.5103504816560771</v>
      </c>
      <c r="F10" s="37">
        <f>sheet!G18/sheet!G35</f>
        <v>81.958598073375697</v>
      </c>
      <c r="G10" s="32"/>
      <c r="H10" s="38">
        <f>Sheet1!G33/sheet!G51</f>
        <v>1.8944226808122338E-2</v>
      </c>
      <c r="I10" s="38">
        <f>Sheet1!G33/Sheet1!G12</f>
        <v>3.1245791245791246</v>
      </c>
      <c r="J10" s="38">
        <f>Sheet1!G12/sheet!G27</f>
        <v>5.9953369601421121E-3</v>
      </c>
      <c r="K10" s="38">
        <f>Sheet1!G30/sheet!G27</f>
        <v>1.873290471047771E-2</v>
      </c>
      <c r="L10" s="38">
        <f>Sheet1!G38</f>
        <v>0.15</v>
      </c>
      <c r="M10" s="32"/>
      <c r="N10" s="38">
        <f>sheet!G40/sheet!G27</f>
        <v>1.115496028341593E-2</v>
      </c>
      <c r="O10" s="38">
        <f>sheet!G51/sheet!G27</f>
        <v>0.98884503971658411</v>
      </c>
      <c r="P10" s="38">
        <f>sheet!G40/sheet!G51</f>
        <v>1.1280797127336642E-2</v>
      </c>
      <c r="Q10" s="37">
        <f>Sheet1!G24/Sheet1!G26</f>
        <v>-3.8543458671254201E-2</v>
      </c>
      <c r="R10" s="37">
        <f>ABS(Sheet2!G20/(Sheet1!G26+Sheet2!G30))</f>
        <v>0.60367002539526504</v>
      </c>
      <c r="S10" s="37">
        <f>sheet!G40/Sheet1!G43</f>
        <v>-1.4937153669414787</v>
      </c>
      <c r="T10" s="37">
        <f>Sheet2!G20/sheet!G40</f>
        <v>1.3335142960550126</v>
      </c>
      <c r="U10" s="15"/>
      <c r="V10" s="37">
        <f>ABS(Sheet1!G15/sheet!G15)</f>
        <v>1.9620253164556962</v>
      </c>
      <c r="W10" s="37">
        <f>Sheet1!G12/sheet!G14</f>
        <v>2.2793553338449732</v>
      </c>
      <c r="X10" s="37">
        <f>Sheet1!G12/sheet!G27</f>
        <v>5.9953369601421121E-3</v>
      </c>
      <c r="Y10" s="37">
        <f>Sheet1!G12/(sheet!G18-sheet!G35)</f>
        <v>7.5190444484388493E-3</v>
      </c>
      <c r="Z10" s="15"/>
      <c r="AA10" s="39" t="str">
        <f>Sheet1!G43</f>
        <v>-7,399</v>
      </c>
      <c r="AB10" s="39" t="str">
        <f>Sheet3!G17</f>
        <v>-96.1x</v>
      </c>
      <c r="AC10" s="39" t="str">
        <f>Sheet3!G18</f>
        <v>-91.8x</v>
      </c>
      <c r="AD10" s="39" t="str">
        <f>Sheet3!G20</f>
        <v>-138.8x</v>
      </c>
      <c r="AE10" s="39" t="str">
        <f>Sheet3!G21</f>
        <v>1.0x</v>
      </c>
      <c r="AF10" s="39" t="str">
        <f>Sheet3!G22</f>
        <v>149.0x</v>
      </c>
      <c r="AG10" s="39" t="str">
        <f>Sheet3!G24</f>
        <v>93.9x</v>
      </c>
      <c r="AH10" s="39" t="str">
        <f>Sheet3!G25</f>
        <v>1.7x</v>
      </c>
      <c r="AI10" s="39" t="str">
        <f>Sheet3!G31</f>
        <v/>
      </c>
      <c r="AK10" s="39">
        <f>Sheet3!G29</f>
        <v>102.2</v>
      </c>
      <c r="AL10" s="39">
        <f>Sheet3!G30</f>
        <v>6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8" x14ac:dyDescent="0.2">
      <c r="A11" s="33">
        <v>2017</v>
      </c>
      <c r="B11" s="34">
        <f>sheet!H18/sheet!H35</f>
        <v>56.035974754558204</v>
      </c>
      <c r="C11" s="34">
        <f>(sheet!H18-sheet!H15)/sheet!H35</f>
        <v>55.950140252454418</v>
      </c>
      <c r="D11" s="34">
        <f>sheet!H12/sheet!H35</f>
        <v>34.8148667601683</v>
      </c>
      <c r="E11" s="34">
        <f>Sheet2!H20/sheet!H35</f>
        <v>1.6449509116409538</v>
      </c>
      <c r="F11" s="34">
        <f>sheet!H18/sheet!H35</f>
        <v>56.035974754558204</v>
      </c>
      <c r="G11" s="32"/>
      <c r="H11" s="35">
        <f>Sheet1!H33/sheet!H51</f>
        <v>1.7396954019741569E-2</v>
      </c>
      <c r="I11" s="35">
        <f>Sheet1!H33/Sheet1!H12</f>
        <v>1.9972202918693538</v>
      </c>
      <c r="J11" s="35">
        <f>Sheet1!H12/sheet!H27</f>
        <v>8.582650005019966E-3</v>
      </c>
      <c r="K11" s="35">
        <f>Sheet1!H30/sheet!H27</f>
        <v>1.7141442748038485E-2</v>
      </c>
      <c r="L11" s="35">
        <f>Sheet1!H38</f>
        <v>0.12</v>
      </c>
      <c r="M11" s="32"/>
      <c r="N11" s="35">
        <f>sheet!H40/sheet!H27</f>
        <v>1.4687126919639795E-2</v>
      </c>
      <c r="O11" s="35">
        <f>sheet!H51/sheet!H27</f>
        <v>0.9853128730803602</v>
      </c>
      <c r="P11" s="35">
        <f>sheet!H40/sheet!H51</f>
        <v>1.4906054027005431E-2</v>
      </c>
      <c r="Q11" s="34">
        <f>Sheet1!H24/Sheet1!H26</f>
        <v>-0.19395437262357415</v>
      </c>
      <c r="R11" s="34">
        <f>ABS(Sheet2!H20/(Sheet1!H26+Sheet2!H30))</f>
        <v>0.89190114068441062</v>
      </c>
      <c r="S11" s="34">
        <f>sheet!H40/Sheet1!H43</f>
        <v>-2.0303696578260273</v>
      </c>
      <c r="T11" s="34">
        <f>Sheet2!H20/sheet!H40</f>
        <v>1.5876142131979696</v>
      </c>
      <c r="V11" s="34">
        <f>ABS(Sheet1!H15/sheet!H15)</f>
        <v>1.2949346405228759</v>
      </c>
      <c r="W11" s="34">
        <f>Sheet1!H12/sheet!H14</f>
        <v>4.0803402646502835</v>
      </c>
      <c r="X11" s="34">
        <f>Sheet1!H12/sheet!H27</f>
        <v>8.582650005019966E-3</v>
      </c>
      <c r="Y11" s="34">
        <f>Sheet1!H12/(sheet!H18-sheet!H35)</f>
        <v>1.1001346817649554E-2</v>
      </c>
      <c r="AA11" s="20" t="str">
        <f>Sheet1!H43</f>
        <v>-7,277</v>
      </c>
      <c r="AB11" s="20" t="str">
        <f>Sheet3!H17</f>
        <v>-29.3x</v>
      </c>
      <c r="AC11" s="20" t="str">
        <f>Sheet3!H18</f>
        <v>-25.2x</v>
      </c>
      <c r="AD11" s="20" t="str">
        <f>Sheet3!H20</f>
        <v>-26.5x</v>
      </c>
      <c r="AE11" s="20" t="str">
        <f>Sheet3!H21</f>
        <v>0.4x</v>
      </c>
      <c r="AF11" s="20" t="str">
        <f>Sheet3!H22</f>
        <v>30.9x</v>
      </c>
      <c r="AG11" s="20" t="str">
        <f>Sheet3!H24</f>
        <v>65.8x</v>
      </c>
      <c r="AH11" s="20" t="str">
        <f>Sheet3!H25</f>
        <v>1.2x</v>
      </c>
      <c r="AI11" s="20" t="str">
        <f>Sheet3!H31</f>
        <v/>
      </c>
      <c r="AK11" s="20">
        <f>Sheet3!H29</f>
        <v>79.5</v>
      </c>
      <c r="AL11" s="20">
        <f>Sheet3!H30</f>
        <v>6</v>
      </c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s="40" customFormat="1" ht="18" x14ac:dyDescent="0.2">
      <c r="A12" s="36">
        <v>2018</v>
      </c>
      <c r="B12" s="37">
        <f>sheet!I18/sheet!I35</f>
        <v>41.753331393657263</v>
      </c>
      <c r="C12" s="37">
        <f>(sheet!I18-sheet!I15)/sheet!I35</f>
        <v>41.687227233052077</v>
      </c>
      <c r="D12" s="37">
        <f>sheet!I12/sheet!I35</f>
        <v>14.244108233924935</v>
      </c>
      <c r="E12" s="37">
        <f>Sheet2!I20/sheet!I35</f>
        <v>-0.33395402967704391</v>
      </c>
      <c r="F12" s="37">
        <f>sheet!I18/sheet!I35</f>
        <v>41.753331393657263</v>
      </c>
      <c r="G12" s="32"/>
      <c r="H12" s="38">
        <f>Sheet1!I33/sheet!I51</f>
        <v>2.33769436289358E-2</v>
      </c>
      <c r="I12" s="38">
        <f>Sheet1!I33/Sheet1!I12</f>
        <v>1.92632</v>
      </c>
      <c r="J12" s="38">
        <f>Sheet1!I12/sheet!I27</f>
        <v>1.188402710699047E-2</v>
      </c>
      <c r="K12" s="38">
        <f>Sheet1!I30/sheet!I27</f>
        <v>2.2892439096737882E-2</v>
      </c>
      <c r="L12" s="38">
        <f>Sheet1!I38</f>
        <v>0.17</v>
      </c>
      <c r="M12" s="32"/>
      <c r="N12" s="38">
        <f>sheet!I40/sheet!I27</f>
        <v>2.0725743274591379E-2</v>
      </c>
      <c r="O12" s="38">
        <f>sheet!I51/sheet!I27</f>
        <v>0.97927425672540858</v>
      </c>
      <c r="P12" s="38">
        <f>sheet!I40/sheet!I51</f>
        <v>2.1164391009211365E-2</v>
      </c>
      <c r="Q12" s="37">
        <f>Sheet1!I24/Sheet1!I26</f>
        <v>0.40747109964650807</v>
      </c>
      <c r="R12" s="37">
        <f>ABS(Sheet2!I20/(Sheet1!I26+Sheet2!I30))</f>
        <v>0.27414732014903986</v>
      </c>
      <c r="S12" s="37">
        <f>sheet!I40/Sheet1!I43</f>
        <v>-5.6608673071929365</v>
      </c>
      <c r="T12" s="37">
        <f>Sheet2!I20/sheet!I40</f>
        <v>-0.26325688073394493</v>
      </c>
      <c r="U12" s="15"/>
      <c r="V12" s="37">
        <f>ABS(Sheet1!I15/sheet!I15)</f>
        <v>1.955105633802817</v>
      </c>
      <c r="W12" s="37">
        <f>Sheet1!I12/sheet!I14</f>
        <v>4.3162983425414367</v>
      </c>
      <c r="X12" s="37">
        <f>Sheet1!I12/sheet!I27</f>
        <v>1.188402710699047E-2</v>
      </c>
      <c r="Y12" s="37">
        <f>Sheet1!I12/(sheet!I18-sheet!I35)</f>
        <v>1.7848320687203184E-2</v>
      </c>
      <c r="Z12" s="15"/>
      <c r="AA12" s="39" t="str">
        <f>Sheet1!I43</f>
        <v>-3,851</v>
      </c>
      <c r="AB12" s="39" t="str">
        <f>Sheet3!I17</f>
        <v>-19.2x</v>
      </c>
      <c r="AC12" s="39" t="str">
        <f>Sheet3!I18</f>
        <v>-13.5x</v>
      </c>
      <c r="AD12" s="39" t="str">
        <f>Sheet3!I20</f>
        <v>31.6x</v>
      </c>
      <c r="AE12" s="39" t="str">
        <f>Sheet3!I21</f>
        <v>0.3x</v>
      </c>
      <c r="AF12" s="39" t="str">
        <f>Sheet3!I22</f>
        <v>7.6x</v>
      </c>
      <c r="AG12" s="39" t="str">
        <f>Sheet3!I24</f>
        <v>35.4x</v>
      </c>
      <c r="AH12" s="39" t="str">
        <f>Sheet3!I25</f>
        <v>1.1x</v>
      </c>
      <c r="AI12" s="39" t="str">
        <f>Sheet3!I31</f>
        <v/>
      </c>
      <c r="AK12" s="39">
        <f>Sheet3!I29</f>
        <v>58</v>
      </c>
      <c r="AL12" s="39">
        <f>Sheet3!I30</f>
        <v>5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8" x14ac:dyDescent="0.2">
      <c r="A13" s="33">
        <v>2019</v>
      </c>
      <c r="B13" s="34">
        <f>sheet!J18/sheet!J35</f>
        <v>1.7717129793274877</v>
      </c>
      <c r="C13" s="34">
        <f>(sheet!J18-sheet!J15)/sheet!J35</f>
        <v>1.5696913376130261</v>
      </c>
      <c r="D13" s="34">
        <f>sheet!J12/sheet!J35</f>
        <v>0.48251445251479458</v>
      </c>
      <c r="E13" s="34">
        <f>Sheet2!J20/sheet!J35</f>
        <v>1.3101332938050877E-2</v>
      </c>
      <c r="F13" s="34">
        <f>sheet!J18/sheet!J35</f>
        <v>1.7717129793274877</v>
      </c>
      <c r="G13" s="32"/>
      <c r="H13" s="35">
        <f>Sheet1!J33/sheet!J51</f>
        <v>1.5863736004353594E-2</v>
      </c>
      <c r="I13" s="35">
        <f>Sheet1!J33/Sheet1!J12</f>
        <v>0.30587218979793934</v>
      </c>
      <c r="J13" s="35">
        <f>Sheet1!J12/sheet!J27</f>
        <v>3.6360140136045042E-2</v>
      </c>
      <c r="K13" s="35">
        <f>Sheet1!J30/sheet!J27</f>
        <v>1.3815183141385563E-2</v>
      </c>
      <c r="L13" s="35">
        <f>Sheet1!J38</f>
        <v>0.1</v>
      </c>
      <c r="M13" s="32"/>
      <c r="N13" s="35">
        <f>sheet!J40/sheet!J27</f>
        <v>0.29893212533794833</v>
      </c>
      <c r="O13" s="35">
        <f>sheet!J51/sheet!J27</f>
        <v>0.70106787466205167</v>
      </c>
      <c r="P13" s="35">
        <f>sheet!J40/sheet!J51</f>
        <v>0.42639541211619203</v>
      </c>
      <c r="Q13" s="34">
        <f>Sheet1!J24/Sheet1!J26</f>
        <v>-1.6830657690315897E-2</v>
      </c>
      <c r="R13" s="34">
        <f>ABS(Sheet2!J20/(Sheet1!J26+Sheet2!J30))</f>
        <v>0.31565934065934065</v>
      </c>
      <c r="S13" s="34">
        <f>sheet!J40/Sheet1!J43</f>
        <v>-431.63384955752213</v>
      </c>
      <c r="T13" s="34">
        <f>Sheet2!J20/sheet!J40</f>
        <v>1.1778665648377614E-2</v>
      </c>
      <c r="V13" s="34">
        <f>ABS(Sheet1!J15/sheet!J15)</f>
        <v>0.28986877381120363</v>
      </c>
      <c r="W13" s="34">
        <f>Sheet1!J12/sheet!J14</f>
        <v>0.55286854213990333</v>
      </c>
      <c r="X13" s="34">
        <f>Sheet1!J12/sheet!J27</f>
        <v>3.6360140136045042E-2</v>
      </c>
      <c r="Y13" s="34">
        <f>Sheet1!J12/(sheet!J18-sheet!J35)</f>
        <v>0.17531397754137115</v>
      </c>
      <c r="AA13" s="20">
        <f>Sheet1!J43</f>
        <v>-904</v>
      </c>
      <c r="AB13" s="20" t="str">
        <f>Sheet3!J17</f>
        <v>1.5x</v>
      </c>
      <c r="AC13" s="20" t="str">
        <f>Sheet3!J18</f>
        <v>1.2x</v>
      </c>
      <c r="AD13" s="20" t="str">
        <f>Sheet3!J20</f>
        <v>14.9x</v>
      </c>
      <c r="AE13" s="20" t="str">
        <f>Sheet3!J21</f>
        <v>0.3x</v>
      </c>
      <c r="AF13" s="20" t="str">
        <f>Sheet3!J22</f>
        <v>-0.8x</v>
      </c>
      <c r="AG13" s="20" t="str">
        <f>Sheet3!J24</f>
        <v>48.0x</v>
      </c>
      <c r="AH13" s="20" t="str">
        <f>Sheet3!J25</f>
        <v>1.1x</v>
      </c>
      <c r="AI13" s="20" t="str">
        <f>Sheet3!J31</f>
        <v/>
      </c>
      <c r="AK13" s="20">
        <f>Sheet3!J29</f>
        <v>7.5</v>
      </c>
      <c r="AL13" s="20">
        <f>Sheet3!J30</f>
        <v>4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s="40" customFormat="1" ht="18" x14ac:dyDescent="0.2">
      <c r="A14" s="36">
        <v>2020</v>
      </c>
      <c r="B14" s="37">
        <f>sheet!K18/sheet!K35</f>
        <v>4.8404436261616697</v>
      </c>
      <c r="C14" s="37">
        <f>(sheet!K18-sheet!K15)/sheet!K35</f>
        <v>4.3450464667718744</v>
      </c>
      <c r="D14" s="37">
        <f>sheet!K12/sheet!K35</f>
        <v>2.0129054883394706</v>
      </c>
      <c r="E14" s="37">
        <f>Sheet2!K20/sheet!K35</f>
        <v>-0.10700508504295984</v>
      </c>
      <c r="F14" s="37">
        <f>sheet!K18/sheet!K35</f>
        <v>4.8404436261616697</v>
      </c>
      <c r="G14" s="32"/>
      <c r="H14" s="38">
        <f>Sheet1!K33/sheet!K51</f>
        <v>4.7466772582175729E-2</v>
      </c>
      <c r="I14" s="38">
        <f>Sheet1!K33/Sheet1!K12</f>
        <v>0.21084207519083395</v>
      </c>
      <c r="J14" s="38">
        <f>Sheet1!K12/sheet!K27</f>
        <v>0.19190497808932783</v>
      </c>
      <c r="K14" s="38">
        <f>Sheet1!K30/sheet!K27</f>
        <v>3.0547978408658083E-2</v>
      </c>
      <c r="L14" s="38">
        <f>Sheet1!K38</f>
        <v>0.32</v>
      </c>
      <c r="M14" s="32"/>
      <c r="N14" s="38">
        <f>sheet!K40/sheet!K27</f>
        <v>0.14757963057721829</v>
      </c>
      <c r="O14" s="38">
        <f>sheet!K51/sheet!K27</f>
        <v>0.85242036942278177</v>
      </c>
      <c r="P14" s="38">
        <f>sheet!K40/sheet!K51</f>
        <v>0.17313010795032052</v>
      </c>
      <c r="Q14" s="37">
        <f>Sheet1!K24/Sheet1!K26</f>
        <v>1.9371109483705602</v>
      </c>
      <c r="R14" s="37">
        <f>ABS(Sheet2!K20/(Sheet1!K26+Sheet2!K30))</f>
        <v>1.7614374368595758</v>
      </c>
      <c r="S14" s="37">
        <f>sheet!K40/Sheet1!K43</f>
        <v>51.592131809011434</v>
      </c>
      <c r="T14" s="37">
        <f>Sheet2!K20/sheet!K40</f>
        <v>-7.9545084237625047E-2</v>
      </c>
      <c r="U14" s="15"/>
      <c r="V14" s="37">
        <f>ABS(Sheet1!K15/sheet!K15)</f>
        <v>2.0852844880983983</v>
      </c>
      <c r="W14" s="37">
        <f>Sheet1!K12/sheet!K14</f>
        <v>3.1915380308725907</v>
      </c>
      <c r="X14" s="37">
        <f>Sheet1!K12/sheet!K27</f>
        <v>0.19190497808932783</v>
      </c>
      <c r="Y14" s="37">
        <f>Sheet1!K12/(sheet!K18-sheet!K35)</f>
        <v>0.45548019477628804</v>
      </c>
      <c r="Z14" s="15"/>
      <c r="AA14" s="39" t="str">
        <f>Sheet1!K43</f>
        <v>2,974</v>
      </c>
      <c r="AB14" s="39" t="str">
        <f>Sheet3!K17</f>
        <v>19.6x</v>
      </c>
      <c r="AC14" s="39" t="str">
        <f>Sheet3!K18</f>
        <v>-13.7x</v>
      </c>
      <c r="AD14" s="39" t="str">
        <f>Sheet3!K20</f>
        <v>-3.0x</v>
      </c>
      <c r="AE14" s="39" t="str">
        <f>Sheet3!K21</f>
        <v>0.4x</v>
      </c>
      <c r="AF14" s="39" t="str">
        <f>Sheet3!K22</f>
        <v>1.1x</v>
      </c>
      <c r="AG14" s="39" t="str">
        <f>Sheet3!K24</f>
        <v>25.6x</v>
      </c>
      <c r="AH14" s="39" t="str">
        <f>Sheet3!K25</f>
        <v>0.8x</v>
      </c>
      <c r="AI14" s="39" t="str">
        <f>Sheet3!K31</f>
        <v/>
      </c>
      <c r="AK14" s="39">
        <f>Sheet3!K29</f>
        <v>13.4</v>
      </c>
      <c r="AL14" s="39">
        <f>Sheet3!K30</f>
        <v>5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8" x14ac:dyDescent="0.2">
      <c r="A15" s="33">
        <v>2021</v>
      </c>
      <c r="B15" s="34">
        <f>sheet!L18/sheet!L35</f>
        <v>2.8961368255113862</v>
      </c>
      <c r="C15" s="34">
        <f>(sheet!L18-sheet!L15)/sheet!L35</f>
        <v>2.2086190195817745</v>
      </c>
      <c r="D15" s="34">
        <f>sheet!L12/sheet!L35</f>
        <v>0.81634726785816036</v>
      </c>
      <c r="E15" s="34">
        <f>Sheet2!L20/sheet!L35</f>
        <v>0.42371464929441038</v>
      </c>
      <c r="F15" s="34">
        <f>sheet!L18/sheet!L35</f>
        <v>2.8961368255113862</v>
      </c>
      <c r="G15" s="32"/>
      <c r="H15" s="35">
        <f>Sheet1!L33/sheet!L51</f>
        <v>1.8615991582127699E-2</v>
      </c>
      <c r="I15" s="35">
        <f>Sheet1!L33/Sheet1!L12</f>
        <v>6.4379533263785635E-2</v>
      </c>
      <c r="J15" s="35">
        <f>Sheet1!L12/sheet!L27</f>
        <v>0.24546850409974483</v>
      </c>
      <c r="K15" s="35">
        <f>Sheet1!L30/sheet!L27</f>
        <v>1.5803147724901222E-2</v>
      </c>
      <c r="L15" s="35">
        <f>Sheet1!L38</f>
        <v>0.13</v>
      </c>
      <c r="M15" s="32"/>
      <c r="N15" s="35">
        <f>sheet!L40/sheet!L27</f>
        <v>0.15109825575592478</v>
      </c>
      <c r="O15" s="35">
        <f>sheet!L51/sheet!L27</f>
        <v>0.84890174424407516</v>
      </c>
      <c r="P15" s="35">
        <f>sheet!L40/sheet!L51</f>
        <v>0.1779926319864896</v>
      </c>
      <c r="Q15" s="34">
        <f>Sheet1!L24/Sheet1!L26</f>
        <v>0.77736450584484595</v>
      </c>
      <c r="R15" s="34">
        <f>ABS(Sheet2!L20/(Sheet1!L26+Sheet2!L30))</f>
        <v>2.2476449549141102</v>
      </c>
      <c r="S15" s="34">
        <f>sheet!L40/Sheet1!L43</f>
        <v>4.6174440815823523</v>
      </c>
      <c r="T15" s="34">
        <f>Sheet2!L20/sheet!L40</f>
        <v>0.29770539056401085</v>
      </c>
      <c r="V15" s="34">
        <f>ABS(Sheet1!L15/sheet!L15)</f>
        <v>1.7689407019627885</v>
      </c>
      <c r="W15" s="34">
        <f>Sheet1!L12/sheet!L14</f>
        <v>4.3958619195493611</v>
      </c>
      <c r="X15" s="34">
        <f>Sheet1!L12/sheet!L27</f>
        <v>0.24546850409974483</v>
      </c>
      <c r="Y15" s="34">
        <f>Sheet1!L12/(sheet!L18-sheet!L35)</f>
        <v>1.2194203348575379</v>
      </c>
      <c r="AA15" s="20" t="str">
        <f>Sheet1!L43</f>
        <v>32,458</v>
      </c>
      <c r="AB15" s="20" t="str">
        <f>Sheet3!L17</f>
        <v>12.1x</v>
      </c>
      <c r="AC15" s="20" t="str">
        <f>Sheet3!L18</f>
        <v>-57.8x</v>
      </c>
      <c r="AD15" s="20" t="str">
        <f>Sheet3!L20</f>
        <v>16.1x</v>
      </c>
      <c r="AE15" s="20" t="str">
        <f>Sheet3!L21</f>
        <v>0.6x</v>
      </c>
      <c r="AF15" s="20" t="str">
        <f>Sheet3!L22</f>
        <v>1.5x</v>
      </c>
      <c r="AG15" s="20" t="str">
        <f>Sheet3!L24</f>
        <v>19.5x</v>
      </c>
      <c r="AH15" s="20" t="str">
        <f>Sheet3!L25</f>
        <v>0.7x</v>
      </c>
      <c r="AI15" s="20" t="str">
        <f>Sheet3!L31</f>
        <v/>
      </c>
      <c r="AK15" s="20">
        <f>Sheet3!L29</f>
        <v>12.4</v>
      </c>
      <c r="AL15" s="20">
        <f>Sheet3!L30</f>
        <v>7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s="40" customFormat="1" ht="18" x14ac:dyDescent="0.2">
      <c r="A16" s="36">
        <v>2022</v>
      </c>
      <c r="B16" s="37">
        <f>sheet!M18/sheet!M35</f>
        <v>2.799435328082875</v>
      </c>
      <c r="C16" s="37">
        <f>(sheet!M18-sheet!M15)/sheet!M35</f>
        <v>2.1449749152638318</v>
      </c>
      <c r="D16" s="37">
        <f>sheet!M12/sheet!M35</f>
        <v>0.50720699683698811</v>
      </c>
      <c r="E16" s="37">
        <f>Sheet2!M20/sheet!M35</f>
        <v>0.28644716638008505</v>
      </c>
      <c r="F16" s="37">
        <f>sheet!M18/sheet!M35</f>
        <v>2.799435328082875</v>
      </c>
      <c r="G16" s="32"/>
      <c r="H16" s="38">
        <f>Sheet1!M33/sheet!M51</f>
        <v>-3.6195128212269195E-2</v>
      </c>
      <c r="I16" s="38">
        <f>Sheet1!M33/Sheet1!M12</f>
        <v>-0.10182482124790931</v>
      </c>
      <c r="J16" s="38">
        <f>Sheet1!M12/sheet!M27</f>
        <v>0.27830202988900643</v>
      </c>
      <c r="K16" s="38">
        <f>Sheet1!M30/sheet!M27</f>
        <v>-2.8338054446378394E-2</v>
      </c>
      <c r="L16" s="38">
        <f>Sheet1!M38</f>
        <v>-0.26</v>
      </c>
      <c r="M16" s="32"/>
      <c r="N16" s="38">
        <f>sheet!M40/sheet!M27</f>
        <v>0.21707545059137154</v>
      </c>
      <c r="O16" s="38">
        <f>sheet!M51/sheet!M27</f>
        <v>0.78292454940862843</v>
      </c>
      <c r="P16" s="38">
        <f>sheet!M40/sheet!M51</f>
        <v>0.27726228632802047</v>
      </c>
      <c r="Q16" s="37">
        <f>Sheet1!M24/Sheet1!M26</f>
        <v>-11.902777777777779</v>
      </c>
      <c r="R16" s="37">
        <f>ABS(Sheet2!M20/(Sheet1!M26+Sheet2!M30))</f>
        <v>2.4896063960639605</v>
      </c>
      <c r="S16" s="37">
        <f>sheet!M40/Sheet1!M43</f>
        <v>5.5881247559547056</v>
      </c>
      <c r="T16" s="37">
        <f>Sheet2!M20/sheet!M40</f>
        <v>0.17678913786853817</v>
      </c>
      <c r="U16" s="15"/>
      <c r="V16" s="37">
        <f>ABS(Sheet1!M15/sheet!M15)</f>
        <v>1.681302641395193</v>
      </c>
      <c r="W16" s="37">
        <f>Sheet1!M12/sheet!M14</f>
        <v>3.0937190431025399</v>
      </c>
      <c r="X16" s="37">
        <f>Sheet1!M12/sheet!M27</f>
        <v>0.27830202988900643</v>
      </c>
      <c r="Y16" s="37">
        <f>Sheet1!M12/(sheet!M18-sheet!M35)</f>
        <v>1.1544054613091728</v>
      </c>
      <c r="Z16" s="15"/>
      <c r="AA16" s="39" t="str">
        <f>Sheet1!M43</f>
        <v>40,976</v>
      </c>
      <c r="AB16" s="39" t="str">
        <f>Sheet3!M17</f>
        <v>6.2x</v>
      </c>
      <c r="AC16" s="39" t="str">
        <f>Sheet3!M18</f>
        <v>-14.8x</v>
      </c>
      <c r="AD16" s="39" t="str">
        <f>Sheet3!M20</f>
        <v>20.3x</v>
      </c>
      <c r="AE16" s="39" t="str">
        <f>Sheet3!M21</f>
        <v>0.4x</v>
      </c>
      <c r="AF16" s="39" t="str">
        <f>Sheet3!M22</f>
        <v>0.9x</v>
      </c>
      <c r="AG16" s="39" t="str">
        <f>Sheet3!M24</f>
        <v>-17.7x</v>
      </c>
      <c r="AH16" s="39" t="str">
        <f>Sheet3!M25</f>
        <v>0.6x</v>
      </c>
      <c r="AI16" s="39" t="str">
        <f>Sheet3!M31</f>
        <v/>
      </c>
      <c r="AK16" s="39">
        <f>Sheet3!M29</f>
        <v>10.3</v>
      </c>
      <c r="AL16" s="39">
        <f>Sheet3!M30</f>
        <v>4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2:62" x14ac:dyDescent="0.2">
      <c r="G17" s="32"/>
      <c r="K17" s="32"/>
      <c r="M17" s="32"/>
      <c r="R17" s="32"/>
      <c r="S17" s="32"/>
      <c r="AC17" s="41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2:62" x14ac:dyDescent="0.2"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2:62" x14ac:dyDescent="0.2">
      <c r="E19" s="32"/>
    </row>
    <row r="21" spans="2:62" x14ac:dyDescent="0.2">
      <c r="D21" s="32"/>
    </row>
    <row r="22" spans="2:62" x14ac:dyDescent="0.2">
      <c r="B22" s="31"/>
      <c r="J22" s="32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2023-04-26T23:41:34Z</dcterms:created>
  <dcterms:modified xsi:type="dcterms:W3CDTF">2023-05-06T17:10:41Z</dcterms:modified>
  <cp:category/>
  <dc:identifier/>
  <cp:version/>
</cp:coreProperties>
</file>