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6" documentId="8_{D7874DD1-3CE3-4571-8C4B-EE491F4EFC0D}" xr6:coauthVersionLast="47" xr6:coauthVersionMax="47" xr10:uidLastSave="{BE38443E-A00A-403B-805E-FD43E3A2487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<sst xmlns="http://schemas.openxmlformats.org/spreadsheetml/2006/main" count="1253" uniqueCount="878">
  <si>
    <t>Sienna Senior Living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</si>
  <si>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</si>
  <si>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</si>
  <si>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</si>
  <si>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</si>
  <si>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</si>
  <si>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</si>
  <si>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</si>
  <si>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</si>
  <si>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</si>
  <si>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</si>
  <si>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</si>
  <si>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</si>
  <si>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</si>
  <si>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</si>
  <si>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</si>
  <si>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</si>
  <si>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</si>
  <si>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</si>
  <si>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</si>
  <si>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</si>
  <si>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</si>
  <si>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</si>
  <si>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</si>
  <si>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</si>
  <si>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</si>
  <si>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15,623</t>
  </si>
  <si>
    <t>29,033</t>
  </si>
  <si>
    <t>26,345</t>
  </si>
  <si>
    <t>27,200</t>
  </si>
  <si>
    <t>18,765</t>
  </si>
  <si>
    <t>22,868</t>
  </si>
  <si>
    <t>20,776</t>
  </si>
  <si>
    <t>95,677</t>
  </si>
  <si>
    <t>29,053</t>
  </si>
  <si>
    <t>38,050</t>
  </si>
  <si>
    <t>Short Term Investments</t>
  </si>
  <si>
    <t/>
  </si>
  <si>
    <t>Accounts Receivable, Net</t>
  </si>
  <si>
    <t>5,670</t>
  </si>
  <si>
    <t>5,163</t>
  </si>
  <si>
    <t>7,227</t>
  </si>
  <si>
    <t>8,380</t>
  </si>
  <si>
    <t>7,833</t>
  </si>
  <si>
    <t>11,566</t>
  </si>
  <si>
    <t>13,554</t>
  </si>
  <si>
    <t>18,092</t>
  </si>
  <si>
    <t>21,469</t>
  </si>
  <si>
    <t>17,498</t>
  </si>
  <si>
    <t>Inventory</t>
  </si>
  <si>
    <t>Prepaid Expenses</t>
  </si>
  <si>
    <t>3,546</t>
  </si>
  <si>
    <t>1,428</t>
  </si>
  <si>
    <t>1,664</t>
  </si>
  <si>
    <t>1,693</t>
  </si>
  <si>
    <t>9,530</t>
  </si>
  <si>
    <t>4,031</t>
  </si>
  <si>
    <t>3,999</t>
  </si>
  <si>
    <t>6,950</t>
  </si>
  <si>
    <t>10,483</t>
  </si>
  <si>
    <t>14,200</t>
  </si>
  <si>
    <t>Other Current Assets</t>
  </si>
  <si>
    <t>19,533</t>
  </si>
  <si>
    <t>16,224</t>
  </si>
  <si>
    <t>13,354</t>
  </si>
  <si>
    <t>13,359</t>
  </si>
  <si>
    <t>16,139</t>
  </si>
  <si>
    <t>16,276</t>
  </si>
  <si>
    <t>16,391</t>
  </si>
  <si>
    <t>22,902</t>
  </si>
  <si>
    <t>53,736</t>
  </si>
  <si>
    <t>14,007</t>
  </si>
  <si>
    <t>Total Current Assets</t>
  </si>
  <si>
    <t>44,372</t>
  </si>
  <si>
    <t>51,848</t>
  </si>
  <si>
    <t>48,590</t>
  </si>
  <si>
    <t>50,632</t>
  </si>
  <si>
    <t>52,267</t>
  </si>
  <si>
    <t>54,741</t>
  </si>
  <si>
    <t>54,720</t>
  </si>
  <si>
    <t>143,621</t>
  </si>
  <si>
    <t>114,741</t>
  </si>
  <si>
    <t>83,755</t>
  </si>
  <si>
    <t>Property Plant And Equipment, Net</t>
  </si>
  <si>
    <t>598,489</t>
  </si>
  <si>
    <t>577,539</t>
  </si>
  <si>
    <t>588,332</t>
  </si>
  <si>
    <t>756,986</t>
  </si>
  <si>
    <t>906,610</t>
  </si>
  <si>
    <t>1,182,483</t>
  </si>
  <si>
    <t>1,161,456</t>
  </si>
  <si>
    <t>1,132,071</t>
  </si>
  <si>
    <t>1,102,791</t>
  </si>
  <si>
    <t>1,064,880</t>
  </si>
  <si>
    <t>Real Estate Owned</t>
  </si>
  <si>
    <t>Capitalized / Purchased Software</t>
  </si>
  <si>
    <t>3,025</t>
  </si>
  <si>
    <t>5,029</t>
  </si>
  <si>
    <t>6,285</t>
  </si>
  <si>
    <t>7,908</t>
  </si>
  <si>
    <t>7,518</t>
  </si>
  <si>
    <t>5,344</t>
  </si>
  <si>
    <t>4,947</t>
  </si>
  <si>
    <t>5,142</t>
  </si>
  <si>
    <t>Long-term Investments</t>
  </si>
  <si>
    <t>1,393</t>
  </si>
  <si>
    <t>1,172</t>
  </si>
  <si>
    <t>1,881</t>
  </si>
  <si>
    <t>1,631</t>
  </si>
  <si>
    <t>2,323</t>
  </si>
  <si>
    <t>6,798</t>
  </si>
  <si>
    <t>162,259</t>
  </si>
  <si>
    <t>Goodwill</t>
  </si>
  <si>
    <t>98,804</t>
  </si>
  <si>
    <t>107,226</t>
  </si>
  <si>
    <t>121,651</t>
  </si>
  <si>
    <t>167,666</t>
  </si>
  <si>
    <t>164,903</t>
  </si>
  <si>
    <t>Other Intangibles</t>
  </si>
  <si>
    <t>139,959</t>
  </si>
  <si>
    <t>125,726</t>
  </si>
  <si>
    <t>125,101</t>
  </si>
  <si>
    <t>202,160</t>
  </si>
  <si>
    <t>229,810</t>
  </si>
  <si>
    <t>266,368</t>
  </si>
  <si>
    <t>233,605</t>
  </si>
  <si>
    <t>201,798</t>
  </si>
  <si>
    <t>195,915</t>
  </si>
  <si>
    <t>192,285</t>
  </si>
  <si>
    <t>Other Long-term Assets</t>
  </si>
  <si>
    <t>95,343</t>
  </si>
  <si>
    <t>91,686</t>
  </si>
  <si>
    <t>86,224</t>
  </si>
  <si>
    <t>81,013</t>
  </si>
  <si>
    <t>76,354</t>
  </si>
  <si>
    <t>72,403</t>
  </si>
  <si>
    <t>67,283</t>
  </si>
  <si>
    <t>25,306</t>
  </si>
  <si>
    <t>16,331</t>
  </si>
  <si>
    <t>7,204</t>
  </si>
  <si>
    <t>Total Assets</t>
  </si>
  <si>
    <t>977,024</t>
  </si>
  <si>
    <t>946,763</t>
  </si>
  <si>
    <t>951,469</t>
  </si>
  <si>
    <t>1,204,218</t>
  </si>
  <si>
    <t>1,394,858</t>
  </si>
  <si>
    <t>1,753,200</t>
  </si>
  <si>
    <t>1,692,600</t>
  </si>
  <si>
    <t>1,678,129</t>
  </si>
  <si>
    <t>1,609,189</t>
  </si>
  <si>
    <t>1,680,428</t>
  </si>
  <si>
    <t>Accounts Payable</t>
  </si>
  <si>
    <t>51,100</t>
  </si>
  <si>
    <t>56,430</t>
  </si>
  <si>
    <t>59,458</t>
  </si>
  <si>
    <t>70,294</t>
  </si>
  <si>
    <t>77,879</t>
  </si>
  <si>
    <t>93,362</t>
  </si>
  <si>
    <t>31,500</t>
  </si>
  <si>
    <t>38,492</t>
  </si>
  <si>
    <t>53,946</t>
  </si>
  <si>
    <t>44,401</t>
  </si>
  <si>
    <t>Accrued Expenses</t>
  </si>
  <si>
    <t>59,669</t>
  </si>
  <si>
    <t>64,971</t>
  </si>
  <si>
    <t>67,614</t>
  </si>
  <si>
    <t>71,435</t>
  </si>
  <si>
    <t>Short-term Borrowings</t>
  </si>
  <si>
    <t>Current Portion of LT Debt</t>
  </si>
  <si>
    <t>34,122</t>
  </si>
  <si>
    <t>74,208</t>
  </si>
  <si>
    <t>19,071</t>
  </si>
  <si>
    <t>94,006</t>
  </si>
  <si>
    <t>91,832</t>
  </si>
  <si>
    <t>114,289</t>
  </si>
  <si>
    <t>44,920</t>
  </si>
  <si>
    <t>137,933</t>
  </si>
  <si>
    <t>51,150</t>
  </si>
  <si>
    <t>126,099</t>
  </si>
  <si>
    <t>Current Portion of Capital Lease Obligations</t>
  </si>
  <si>
    <t>Other Current Liabilities</t>
  </si>
  <si>
    <t>4,323</t>
  </si>
  <si>
    <t>5,774</t>
  </si>
  <si>
    <t>7,941</t>
  </si>
  <si>
    <t>8,775</t>
  </si>
  <si>
    <t>7,107</t>
  </si>
  <si>
    <t>10,315</t>
  </si>
  <si>
    <t>11,585</t>
  </si>
  <si>
    <t>23,769</t>
  </si>
  <si>
    <t>65,279</t>
  </si>
  <si>
    <t>94,771</t>
  </si>
  <si>
    <t>Total Current Liabilities</t>
  </si>
  <si>
    <t>89,545</t>
  </si>
  <si>
    <t>136,412</t>
  </si>
  <si>
    <t>86,470</t>
  </si>
  <si>
    <t>173,075</t>
  </si>
  <si>
    <t>176,818</t>
  </si>
  <si>
    <t>217,966</t>
  </si>
  <si>
    <t>147,674</t>
  </si>
  <si>
    <t>265,165</t>
  </si>
  <si>
    <t>237,989</t>
  </si>
  <si>
    <t>336,706</t>
  </si>
  <si>
    <t>Long-term Debt</t>
  </si>
  <si>
    <t>565,059</t>
  </si>
  <si>
    <t>548,387</t>
  </si>
  <si>
    <t>622,987</t>
  </si>
  <si>
    <t>661,086</t>
  </si>
  <si>
    <t>752,781</t>
  </si>
  <si>
    <t>904,061</t>
  </si>
  <si>
    <t>947,422</t>
  </si>
  <si>
    <t>903,367</t>
  </si>
  <si>
    <t>897,822</t>
  </si>
  <si>
    <t>849,024</t>
  </si>
  <si>
    <t>Capital Leases</t>
  </si>
  <si>
    <t>2,448</t>
  </si>
  <si>
    <t>1,817</t>
  </si>
  <si>
    <t>1,312</t>
  </si>
  <si>
    <t>2,844</t>
  </si>
  <si>
    <t>Other Non-current Liabilities</t>
  </si>
  <si>
    <t>69,934</t>
  </si>
  <si>
    <t>62,785</t>
  </si>
  <si>
    <t>65,133</t>
  </si>
  <si>
    <t>69,850</t>
  </si>
  <si>
    <t>69,059</t>
  </si>
  <si>
    <t>63,522</t>
  </si>
  <si>
    <t>64,571</t>
  </si>
  <si>
    <t>60,338</t>
  </si>
  <si>
    <t>66,213</t>
  </si>
  <si>
    <t>57,162</t>
  </si>
  <si>
    <t>Total Liabilities</t>
  </si>
  <si>
    <t>724,538</t>
  </si>
  <si>
    <t>747,584</t>
  </si>
  <si>
    <t>774,590</t>
  </si>
  <si>
    <t>904,011</t>
  </si>
  <si>
    <t>998,658</t>
  </si>
  <si>
    <t>1,185,549</t>
  </si>
  <si>
    <t>1,162,115</t>
  </si>
  <si>
    <t>1,230,687</t>
  </si>
  <si>
    <t>1,203,336</t>
  </si>
  <si>
    <t>1,245,736</t>
  </si>
  <si>
    <t>Common Stock</t>
  </si>
  <si>
    <t>371,789</t>
  </si>
  <si>
    <t>372,373</t>
  </si>
  <si>
    <t>374,967</t>
  </si>
  <si>
    <t>522,766</t>
  </si>
  <si>
    <t>639,361</t>
  </si>
  <si>
    <t>859,005</t>
  </si>
  <si>
    <t>875,051</t>
  </si>
  <si>
    <t>878,516</t>
  </si>
  <si>
    <t>879,028</t>
  </si>
  <si>
    <t>964,514</t>
  </si>
  <si>
    <t>Additional Paid In Capital</t>
  </si>
  <si>
    <t>Retained Earnings</t>
  </si>
  <si>
    <t>-121,231</t>
  </si>
  <si>
    <t>-169,713</t>
  </si>
  <si>
    <t>-195,240</t>
  </si>
  <si>
    <t>-220,401</t>
  </si>
  <si>
    <t>-241,659</t>
  </si>
  <si>
    <t>-290,059</t>
  </si>
  <si>
    <t>-344,058</t>
  </si>
  <si>
    <t>-431,277</t>
  </si>
  <si>
    <t>-473,378</t>
  </si>
  <si>
    <t>-530,025</t>
  </si>
  <si>
    <t>Treasury Stock</t>
  </si>
  <si>
    <t>Other Common Equity Adj</t>
  </si>
  <si>
    <t>1,901</t>
  </si>
  <si>
    <t>-3,540</t>
  </si>
  <si>
    <t>-2,937</t>
  </si>
  <si>
    <t>-2,310</t>
  </si>
  <si>
    <t>-1,659</t>
  </si>
  <si>
    <t>-1,498</t>
  </si>
  <si>
    <t>Common Equity</t>
  </si>
  <si>
    <t>252,486</t>
  </si>
  <si>
    <t>199,179</t>
  </si>
  <si>
    <t>176,879</t>
  </si>
  <si>
    <t>300,176</t>
  </si>
  <si>
    <t>396,200</t>
  </si>
  <si>
    <t>567,651</t>
  </si>
  <si>
    <t>530,485</t>
  </si>
  <si>
    <t>447,442</t>
  </si>
  <si>
    <t>405,853</t>
  </si>
  <si>
    <t>434,692</t>
  </si>
  <si>
    <t>Total Preferred Equity</t>
  </si>
  <si>
    <t>Minority Interest, Total</t>
  </si>
  <si>
    <t>Other Equity</t>
  </si>
  <si>
    <t>Total Equity</t>
  </si>
  <si>
    <t>300,207</t>
  </si>
  <si>
    <t>Total Liabilities And Equity</t>
  </si>
  <si>
    <t>Cash And Short Term Investments</t>
  </si>
  <si>
    <t>23,277</t>
  </si>
  <si>
    <t>21,163</t>
  </si>
  <si>
    <t>40,342</t>
  </si>
  <si>
    <t>Total Debt</t>
  </si>
  <si>
    <t>599,181</t>
  </si>
  <si>
    <t>622,595</t>
  </si>
  <si>
    <t>642,058</t>
  </si>
  <si>
    <t>755,092</t>
  </si>
  <si>
    <t>844,613</t>
  </si>
  <si>
    <t>1,018,350</t>
  </si>
  <si>
    <t>994,790</t>
  </si>
  <si>
    <t>1,043,117</t>
  </si>
  <si>
    <t>950,284</t>
  </si>
  <si>
    <t>977,967</t>
  </si>
  <si>
    <t>Income Statement</t>
  </si>
  <si>
    <t>Revenue</t>
  </si>
  <si>
    <t>353,323</t>
  </si>
  <si>
    <t>456,788</t>
  </si>
  <si>
    <t>452,621</t>
  </si>
  <si>
    <t>497,887</t>
  </si>
  <si>
    <t>557,690</t>
  </si>
  <si>
    <t>641,984</t>
  </si>
  <si>
    <t>669,733</t>
  </si>
  <si>
    <t>664,233</t>
  </si>
  <si>
    <t>668,494</t>
  </si>
  <si>
    <t>718,590</t>
  </si>
  <si>
    <t>Revenue Growth (YoY)</t>
  </si>
  <si>
    <t>10.7%</t>
  </si>
  <si>
    <t>29.3%</t>
  </si>
  <si>
    <t>-0.9%</t>
  </si>
  <si>
    <t>10.0%</t>
  </si>
  <si>
    <t>12.0%</t>
  </si>
  <si>
    <t>15.1%</t>
  </si>
  <si>
    <t>4.3%</t>
  </si>
  <si>
    <t>-0.8%</t>
  </si>
  <si>
    <t>0.6%</t>
  </si>
  <si>
    <t>7.5%</t>
  </si>
  <si>
    <t>Cost of Revenues</t>
  </si>
  <si>
    <t>-290,014</t>
  </si>
  <si>
    <t>-374,988</t>
  </si>
  <si>
    <t>-369,257</t>
  </si>
  <si>
    <t>-400,447</t>
  </si>
  <si>
    <t>-439,562</t>
  </si>
  <si>
    <t>-490,772</t>
  </si>
  <si>
    <t>-512,873</t>
  </si>
  <si>
    <t>-516,246</t>
  </si>
  <si>
    <t>-533,572</t>
  </si>
  <si>
    <t>-580,258</t>
  </si>
  <si>
    <t>Gross Profit</t>
  </si>
  <si>
    <t>63,309</t>
  </si>
  <si>
    <t>81,800</t>
  </si>
  <si>
    <t>83,364</t>
  </si>
  <si>
    <t>97,440</t>
  </si>
  <si>
    <t>118,128</t>
  </si>
  <si>
    <t>151,212</t>
  </si>
  <si>
    <t>156,860</t>
  </si>
  <si>
    <t>147,987</t>
  </si>
  <si>
    <t>134,922</t>
  </si>
  <si>
    <t>138,332</t>
  </si>
  <si>
    <t>Gross Profit Margin</t>
  </si>
  <si>
    <t>17.9%</t>
  </si>
  <si>
    <t>18.4%</t>
  </si>
  <si>
    <t>19.6%</t>
  </si>
  <si>
    <t>21.2%</t>
  </si>
  <si>
    <t>23.6%</t>
  </si>
  <si>
    <t>23.4%</t>
  </si>
  <si>
    <t>22.3%</t>
  </si>
  <si>
    <t>20.2%</t>
  </si>
  <si>
    <t>19.3%</t>
  </si>
  <si>
    <t>R&amp;D Expenses</t>
  </si>
  <si>
    <t>Selling and Marketing Expense</t>
  </si>
  <si>
    <t>General &amp; Admin Expenses</t>
  </si>
  <si>
    <t>-13,763</t>
  </si>
  <si>
    <t>-17,511</t>
  </si>
  <si>
    <t>-18,233</t>
  </si>
  <si>
    <t>-18,022</t>
  </si>
  <si>
    <t>-20,485</t>
  </si>
  <si>
    <t>-20,282</t>
  </si>
  <si>
    <t>-24,784</t>
  </si>
  <si>
    <t>-20,702</t>
  </si>
  <si>
    <t>-29,006</t>
  </si>
  <si>
    <t>-32,743</t>
  </si>
  <si>
    <t>Other Inc / (Exp)</t>
  </si>
  <si>
    <t>-39,558</t>
  </si>
  <si>
    <t>-63,133</t>
  </si>
  <si>
    <t>-35,927</t>
  </si>
  <si>
    <t>-50,696</t>
  </si>
  <si>
    <t>-44,815</t>
  </si>
  <si>
    <t>-82,830</t>
  </si>
  <si>
    <t>-82,147</t>
  </si>
  <si>
    <t>-119,874</t>
  </si>
  <si>
    <t>-53,436</t>
  </si>
  <si>
    <t>-69,127</t>
  </si>
  <si>
    <t>Operating Expenses</t>
  </si>
  <si>
    <t>-53,321</t>
  </si>
  <si>
    <t>-80,644</t>
  </si>
  <si>
    <t>-54,160</t>
  </si>
  <si>
    <t>-68,718</t>
  </si>
  <si>
    <t>-65,300</t>
  </si>
  <si>
    <t>-103,112</t>
  </si>
  <si>
    <t>-106,931</t>
  </si>
  <si>
    <t>-140,576</t>
  </si>
  <si>
    <t>-82,442</t>
  </si>
  <si>
    <t>-101,870</t>
  </si>
  <si>
    <t>Operating Income</t>
  </si>
  <si>
    <t>9,988</t>
  </si>
  <si>
    <t>1,156</t>
  </si>
  <si>
    <t>29,204</t>
  </si>
  <si>
    <t>28,722</t>
  </si>
  <si>
    <t>52,828</t>
  </si>
  <si>
    <t>48,100</t>
  </si>
  <si>
    <t>49,929</t>
  </si>
  <si>
    <t>7,411</t>
  </si>
  <si>
    <t>52,480</t>
  </si>
  <si>
    <t>36,462</t>
  </si>
  <si>
    <t>Net Interest Expenses</t>
  </si>
  <si>
    <t>-20,229</t>
  </si>
  <si>
    <t>-23,227</t>
  </si>
  <si>
    <t>-20,685</t>
  </si>
  <si>
    <t>-23,197</t>
  </si>
  <si>
    <t>-24,234</t>
  </si>
  <si>
    <t>-35,191</t>
  </si>
  <si>
    <t>-36,909</t>
  </si>
  <si>
    <t>-41,848</t>
  </si>
  <si>
    <t>-24,447</t>
  </si>
  <si>
    <t>-25,281</t>
  </si>
  <si>
    <t>EBT, Incl. Unusual Items</t>
  </si>
  <si>
    <t>-10,241</t>
  </si>
  <si>
    <t>-22,071</t>
  </si>
  <si>
    <t>8,519</t>
  </si>
  <si>
    <t>5,525</t>
  </si>
  <si>
    <t>28,594</t>
  </si>
  <si>
    <t>12,909</t>
  </si>
  <si>
    <t>13,020</t>
  </si>
  <si>
    <t>-34,437</t>
  </si>
  <si>
    <t>28,033</t>
  </si>
  <si>
    <t>11,181</t>
  </si>
  <si>
    <t>Earnings of Discontinued Ops.</t>
  </si>
  <si>
    <t>1,501</t>
  </si>
  <si>
    <t>8,546</t>
  </si>
  <si>
    <t>Income Tax Expense</t>
  </si>
  <si>
    <t>6,230</t>
  </si>
  <si>
    <t>-2,783</t>
  </si>
  <si>
    <t>-2,588</t>
  </si>
  <si>
    <t>-6,779</t>
  </si>
  <si>
    <t>-3,026</t>
  </si>
  <si>
    <t>-5,473</t>
  </si>
  <si>
    <t>9,950</t>
  </si>
  <si>
    <t>-7,385</t>
  </si>
  <si>
    <t>Net Income to Company</t>
  </si>
  <si>
    <t>-9,384</t>
  </si>
  <si>
    <t>-15,841</t>
  </si>
  <si>
    <t>7,237</t>
  </si>
  <si>
    <t>11,483</t>
  </si>
  <si>
    <t>21,815</t>
  </si>
  <si>
    <t>9,883</t>
  </si>
  <si>
    <t>7,547</t>
  </si>
  <si>
    <t>-24,487</t>
  </si>
  <si>
    <t>20,648</t>
  </si>
  <si>
    <t>10,668</t>
  </si>
  <si>
    <t>Minority Interest in Earnings</t>
  </si>
  <si>
    <t>Net Income to Stockholders</t>
  </si>
  <si>
    <t>11,307</t>
  </si>
  <si>
    <t>21,402</t>
  </si>
  <si>
    <t>Preferred Dividends &amp; Other Adj.</t>
  </si>
  <si>
    <t>-1,501</t>
  </si>
  <si>
    <t>-8,546</t>
  </si>
  <si>
    <t>Net Income to Common Excl Extra Items</t>
  </si>
  <si>
    <t>5,736</t>
  </si>
  <si>
    <t>2,761</t>
  </si>
  <si>
    <t>Basic EPS (Cont. Ops)</t>
  </si>
  <si>
    <t>Diluted EPS (Cont. Ops)</t>
  </si>
  <si>
    <t>Weighted Average Basic Shares Out.</t>
  </si>
  <si>
    <t>29,871.656</t>
  </si>
  <si>
    <t>36,264.658</t>
  </si>
  <si>
    <t>36,398.297</t>
  </si>
  <si>
    <t>40,498.775</t>
  </si>
  <si>
    <t>47,349.605</t>
  </si>
  <si>
    <t>63,792.328</t>
  </si>
  <si>
    <t>66,469.888</t>
  </si>
  <si>
    <t>67,014.611</t>
  </si>
  <si>
    <t>67,039.123</t>
  </si>
  <si>
    <t>71,589.104</t>
  </si>
  <si>
    <t>Weighted Average Diluted Shares Out.</t>
  </si>
  <si>
    <t>30,270.967</t>
  </si>
  <si>
    <t>EBITDA</t>
  </si>
  <si>
    <t>49,474</t>
  </si>
  <si>
    <t>64,240</t>
  </si>
  <si>
    <t>65,092</t>
  </si>
  <si>
    <t>78,810</t>
  </si>
  <si>
    <t>96,499</t>
  </si>
  <si>
    <t>129,471</t>
  </si>
  <si>
    <t>129,156</t>
  </si>
  <si>
    <t>123,879</t>
  </si>
  <si>
    <t>103,461</t>
  </si>
  <si>
    <t>103,249</t>
  </si>
  <si>
    <t>EBIT</t>
  </si>
  <si>
    <t>20,701</t>
  </si>
  <si>
    <t>24,778</t>
  </si>
  <si>
    <t>30,543</t>
  </si>
  <si>
    <t>39,772</t>
  </si>
  <si>
    <t>60,023</t>
  </si>
  <si>
    <t>59,756</t>
  </si>
  <si>
    <t>54,621</t>
  </si>
  <si>
    <t>49,626</t>
  </si>
  <si>
    <t>52,847</t>
  </si>
  <si>
    <t>58,252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</si>
  <si>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</si>
  <si>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</si>
  <si>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</si>
  <si>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</si>
  <si>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</si>
  <si>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28,773</t>
  </si>
  <si>
    <t>39,462</t>
  </si>
  <si>
    <t>34,549</t>
  </si>
  <si>
    <t>39,038</t>
  </si>
  <si>
    <t>36,476</t>
  </si>
  <si>
    <t>69,715</t>
  </si>
  <si>
    <t>75,204</t>
  </si>
  <si>
    <t>74,921</t>
  </si>
  <si>
    <t>51,137</t>
  </si>
  <si>
    <t>45,527</t>
  </si>
  <si>
    <t>Amortization of Deferred Charges (CF)</t>
  </si>
  <si>
    <t>1,700</t>
  </si>
  <si>
    <t>1,253</t>
  </si>
  <si>
    <t>1,121</t>
  </si>
  <si>
    <t>1,899</t>
  </si>
  <si>
    <t>3,505</t>
  </si>
  <si>
    <t>4,547</t>
  </si>
  <si>
    <t>5,300</t>
  </si>
  <si>
    <t>4,442</t>
  </si>
  <si>
    <t>4,281</t>
  </si>
  <si>
    <t>Stock-Based Comp</t>
  </si>
  <si>
    <t>1,186</t>
  </si>
  <si>
    <t>1,159</t>
  </si>
  <si>
    <t>1,175</t>
  </si>
  <si>
    <t>1,240</t>
  </si>
  <si>
    <t>1,990</t>
  </si>
  <si>
    <t>2,875</t>
  </si>
  <si>
    <t>-1,883</t>
  </si>
  <si>
    <t>1,440</t>
  </si>
  <si>
    <t>1,951</t>
  </si>
  <si>
    <t>Change In Accounts Receivable</t>
  </si>
  <si>
    <t>1,508</t>
  </si>
  <si>
    <t>-1,709</t>
  </si>
  <si>
    <t>-3,313</t>
  </si>
  <si>
    <t>-1,918</t>
  </si>
  <si>
    <t>-4,423</t>
  </si>
  <si>
    <t>-2,614</t>
  </si>
  <si>
    <t>4,612</t>
  </si>
  <si>
    <t>Change In Inventories</t>
  </si>
  <si>
    <t>Change in Other Net Operating Assets</t>
  </si>
  <si>
    <t>-1,690</t>
  </si>
  <si>
    <t>2,936</t>
  </si>
  <si>
    <t>1,638</t>
  </si>
  <si>
    <t>-1,733</t>
  </si>
  <si>
    <t>1,349</t>
  </si>
  <si>
    <t>1,826</t>
  </si>
  <si>
    <t>-74,610</t>
  </si>
  <si>
    <t>-100,749</t>
  </si>
  <si>
    <t>-57,698</t>
  </si>
  <si>
    <t>Other Operating Activities</t>
  </si>
  <si>
    <t>4,979</t>
  </si>
  <si>
    <t>-5,516</t>
  </si>
  <si>
    <t>4,090</t>
  </si>
  <si>
    <t>-4,434</t>
  </si>
  <si>
    <t>-2,270</t>
  </si>
  <si>
    <t>6,667</t>
  </si>
  <si>
    <t>-4,162</t>
  </si>
  <si>
    <t>94,419</t>
  </si>
  <si>
    <t>124,212</t>
  </si>
  <si>
    <t>96,736</t>
  </si>
  <si>
    <t>Cash from Operations</t>
  </si>
  <si>
    <t>26,233</t>
  </si>
  <si>
    <t>24,447</t>
  </si>
  <si>
    <t>48,233</t>
  </si>
  <si>
    <t>46,874</t>
  </si>
  <si>
    <t>61,049</t>
  </si>
  <si>
    <t>87,383</t>
  </si>
  <si>
    <t>85,919</t>
  </si>
  <si>
    <t>69,237</t>
  </si>
  <si>
    <t>98,516</t>
  </si>
  <si>
    <t>106,077</t>
  </si>
  <si>
    <t>Capital Expenditures</t>
  </si>
  <si>
    <t>-2,628</t>
  </si>
  <si>
    <t>-3,880</t>
  </si>
  <si>
    <t>-5,734</t>
  </si>
  <si>
    <t>-5,649</t>
  </si>
  <si>
    <t>-13,068</t>
  </si>
  <si>
    <t>-40,076</t>
  </si>
  <si>
    <t>-19,306</t>
  </si>
  <si>
    <t>-19,166</t>
  </si>
  <si>
    <t>-40,296</t>
  </si>
  <si>
    <t>-55,642</t>
  </si>
  <si>
    <t>Cash Acquisitions</t>
  </si>
  <si>
    <t>-166,866</t>
  </si>
  <si>
    <t>-14,151</t>
  </si>
  <si>
    <t>-103,570</t>
  </si>
  <si>
    <t>-140,980</t>
  </si>
  <si>
    <t>-300,504</t>
  </si>
  <si>
    <t>Other Investing Activities</t>
  </si>
  <si>
    <t>7,336</t>
  </si>
  <si>
    <t>7,903</t>
  </si>
  <si>
    <t>9,757</t>
  </si>
  <si>
    <t>16,678</t>
  </si>
  <si>
    <t>10,218</t>
  </si>
  <si>
    <t>12,997</t>
  </si>
  <si>
    <t>13,508</t>
  </si>
  <si>
    <t>10,404</t>
  </si>
  <si>
    <t>22,250</t>
  </si>
  <si>
    <t>-79,084</t>
  </si>
  <si>
    <t>Cash from Investing</t>
  </si>
  <si>
    <t>-162,158</t>
  </si>
  <si>
    <t>4,023</t>
  </si>
  <si>
    <t>-10,128</t>
  </si>
  <si>
    <t>-92,541</t>
  </si>
  <si>
    <t>-143,830</t>
  </si>
  <si>
    <t>-327,583</t>
  </si>
  <si>
    <t>-5,798</t>
  </si>
  <si>
    <t>-8,762</t>
  </si>
  <si>
    <t>-18,046</t>
  </si>
  <si>
    <t>-134,726</t>
  </si>
  <si>
    <t>Dividends Paid (Ex Special Dividends)</t>
  </si>
  <si>
    <t>-26,373</t>
  </si>
  <si>
    <t>-32,194</t>
  </si>
  <si>
    <t>-30,350</t>
  </si>
  <si>
    <t>-32,787</t>
  </si>
  <si>
    <t>-36,863</t>
  </si>
  <si>
    <t>-46,246</t>
  </si>
  <si>
    <t>-47,712</t>
  </si>
  <si>
    <t>-59,324</t>
  </si>
  <si>
    <t>-62,749</t>
  </si>
  <si>
    <t>-66,854</t>
  </si>
  <si>
    <t>Special Dividend Paid</t>
  </si>
  <si>
    <t>Long-Term Debt Issued</t>
  </si>
  <si>
    <t>145,674</t>
  </si>
  <si>
    <t>356,000</t>
  </si>
  <si>
    <t>20,000</t>
  </si>
  <si>
    <t>146,662</t>
  </si>
  <si>
    <t>448,987</t>
  </si>
  <si>
    <t>202,875</t>
  </si>
  <si>
    <t>503,096</t>
  </si>
  <si>
    <t>224,998</t>
  </si>
  <si>
    <t>171,000</t>
  </si>
  <si>
    <t>Long-Term Debt Repaid</t>
  </si>
  <si>
    <t>-47,550</t>
  </si>
  <si>
    <t>-334,770</t>
  </si>
  <si>
    <t>-24,052</t>
  </si>
  <si>
    <t>-75,672</t>
  </si>
  <si>
    <t>-136,116</t>
  </si>
  <si>
    <t>-314,882</t>
  </si>
  <si>
    <t>-230,206</t>
  </si>
  <si>
    <t>-461,173</t>
  </si>
  <si>
    <t>-308,323</t>
  </si>
  <si>
    <t>-146,489</t>
  </si>
  <si>
    <t>Repurchase of Common Stock</t>
  </si>
  <si>
    <t>Other Financing Activities</t>
  </si>
  <si>
    <t>70,554</t>
  </si>
  <si>
    <t>-4,096</t>
  </si>
  <si>
    <t>-6,391</t>
  </si>
  <si>
    <t>123,481</t>
  </si>
  <si>
    <t>100,663</t>
  </si>
  <si>
    <t>156,444</t>
  </si>
  <si>
    <t>-7,170</t>
  </si>
  <si>
    <t>31,827</t>
  </si>
  <si>
    <t>-1,020</t>
  </si>
  <si>
    <t>79,989</t>
  </si>
  <si>
    <t>Cash from Financing</t>
  </si>
  <si>
    <t>142,305</t>
  </si>
  <si>
    <t>-15,060</t>
  </si>
  <si>
    <t>-40,793</t>
  </si>
  <si>
    <t>46,522</t>
  </si>
  <si>
    <t>74,346</t>
  </si>
  <si>
    <t>244,303</t>
  </si>
  <si>
    <t>-82,213</t>
  </si>
  <si>
    <t>14,426</t>
  </si>
  <si>
    <t>-147,094</t>
  </si>
  <si>
    <t>37,646</t>
  </si>
  <si>
    <t>Beginning Cash (CF)</t>
  </si>
  <si>
    <t>9,243</t>
  </si>
  <si>
    <t>Foreign Exchange Rate Adjustments</t>
  </si>
  <si>
    <t>Additions / Reductions</t>
  </si>
  <si>
    <t>6,380</t>
  </si>
  <si>
    <t>13,410</t>
  </si>
  <si>
    <t>-2,688</t>
  </si>
  <si>
    <t>-8,435</t>
  </si>
  <si>
    <t>4,103</t>
  </si>
  <si>
    <t>-2,092</t>
  </si>
  <si>
    <t>74,901</t>
  </si>
  <si>
    <t>-66,624</t>
  </si>
  <si>
    <t>8,997</t>
  </si>
  <si>
    <t>Ending Cash (CF)</t>
  </si>
  <si>
    <t>Levered Free Cash Flow</t>
  </si>
  <si>
    <t>23,605</t>
  </si>
  <si>
    <t>20,567</t>
  </si>
  <si>
    <t>42,499</t>
  </si>
  <si>
    <t>41,225</t>
  </si>
  <si>
    <t>47,981</t>
  </si>
  <si>
    <t>47,307</t>
  </si>
  <si>
    <t>66,613</t>
  </si>
  <si>
    <t>50,071</t>
  </si>
  <si>
    <t>58,220</t>
  </si>
  <si>
    <t>50,435</t>
  </si>
  <si>
    <t>Cash Interest Paid</t>
  </si>
  <si>
    <t>20,304</t>
  </si>
  <si>
    <t>21,802</t>
  </si>
  <si>
    <t>23,535</t>
  </si>
  <si>
    <t>25,320</t>
  </si>
  <si>
    <t>28,547</t>
  </si>
  <si>
    <t>35,471</t>
  </si>
  <si>
    <t>36,934</t>
  </si>
  <si>
    <t>36,798</t>
  </si>
  <si>
    <t>29,117</t>
  </si>
  <si>
    <t>33,861</t>
  </si>
  <si>
    <t>Valuation Ratios</t>
  </si>
  <si>
    <t>Price Close (Split Adjusted)</t>
  </si>
  <si>
    <t>Market Cap</t>
  </si>
  <si>
    <t>413,856.837</t>
  </si>
  <si>
    <t>507,353.757</t>
  </si>
  <si>
    <t>588,373.919</t>
  </si>
  <si>
    <t>751,066.135</t>
  </si>
  <si>
    <t>966,157.806</t>
  </si>
  <si>
    <t>1,037,536.46</t>
  </si>
  <si>
    <t>1,218,173.317</t>
  </si>
  <si>
    <t>947,933.199</t>
  </si>
  <si>
    <t>1,007,598.018</t>
  </si>
  <si>
    <t>795,045.356</t>
  </si>
  <si>
    <t>Total Enterprise Value (TEV)</t>
  </si>
  <si>
    <t>831,119.837</t>
  </si>
  <si>
    <t>1,107,273.757</t>
  </si>
  <si>
    <t>1,173,553.919</t>
  </si>
  <si>
    <t>1,488,701.135</t>
  </si>
  <si>
    <t>1,737,276.806</t>
  </si>
  <si>
    <t>2,044,579.46</t>
  </si>
  <si>
    <t>2,202,851.317</t>
  </si>
  <si>
    <t>1,940,057.199</t>
  </si>
  <si>
    <t>1,942,898.018</t>
  </si>
  <si>
    <t>1,727,728.356</t>
  </si>
  <si>
    <t>Enterprise Value (EV)</t>
  </si>
  <si>
    <t>1,106,987.757</t>
  </si>
  <si>
    <t>1,172,191.919</t>
  </si>
  <si>
    <t>1,487,068.135</t>
  </si>
  <si>
    <t>1,736,128.806</t>
  </si>
  <si>
    <t>2,040,326.46</t>
  </si>
  <si>
    <t>2,202,772.317</t>
  </si>
  <si>
    <t>1,937,671.199</t>
  </si>
  <si>
    <t>1,936,141.018</t>
  </si>
  <si>
    <t>1,579,164.183</t>
  </si>
  <si>
    <t>EV/EBITDA</t>
  </si>
  <si>
    <t>17.5x</t>
  </si>
  <si>
    <t>18.0x</t>
  </si>
  <si>
    <t>18.2x</t>
  </si>
  <si>
    <t>20.2x</t>
  </si>
  <si>
    <t>18.4x</t>
  </si>
  <si>
    <t>16.8x</t>
  </si>
  <si>
    <t>16.6x</t>
  </si>
  <si>
    <t>15.2x</t>
  </si>
  <si>
    <t>18.5x</t>
  </si>
  <si>
    <t>15.3x</t>
  </si>
  <si>
    <t>EV / EBIT</t>
  </si>
  <si>
    <t>42.9x</t>
  </si>
  <si>
    <t>46.0x</t>
  </si>
  <si>
    <t>41.8x</t>
  </si>
  <si>
    <t>30.1x</t>
  </si>
  <si>
    <t>33.3x</t>
  </si>
  <si>
    <t>38.7x</t>
  </si>
  <si>
    <t>37.0x</t>
  </si>
  <si>
    <t>40.6x</t>
  </si>
  <si>
    <t>27.1x</t>
  </si>
  <si>
    <t>EV / LTM EBITDA - CAPEX</t>
  </si>
  <si>
    <t>18.6x</t>
  </si>
  <si>
    <t>18.8x</t>
  </si>
  <si>
    <t>19.9x</t>
  </si>
  <si>
    <t>21.6x</t>
  </si>
  <si>
    <t>20.5x</t>
  </si>
  <si>
    <t>22.7x</t>
  </si>
  <si>
    <t>20.6x</t>
  </si>
  <si>
    <t>17.9x</t>
  </si>
  <si>
    <t>26.1x</t>
  </si>
  <si>
    <t>33.2x</t>
  </si>
  <si>
    <t>EV / Free Cash Flow</t>
  </si>
  <si>
    <t>22.8x</t>
  </si>
  <si>
    <t>17.3x</t>
  </si>
  <si>
    <t>21.0x</t>
  </si>
  <si>
    <t>24.9x</t>
  </si>
  <si>
    <t>24.6x</t>
  </si>
  <si>
    <t>22.2x</t>
  </si>
  <si>
    <t>30.2x</t>
  </si>
  <si>
    <t>17.6x</t>
  </si>
  <si>
    <t>EV / Invested Capital</t>
  </si>
  <si>
    <t>1.3x</t>
  </si>
  <si>
    <t>1.5x</t>
  </si>
  <si>
    <t>1.4x</t>
  </si>
  <si>
    <t>1.6x</t>
  </si>
  <si>
    <t>1.2x</t>
  </si>
  <si>
    <t>EV / Revenue</t>
  </si>
  <si>
    <t>2.5x</t>
  </si>
  <si>
    <t>2.6x</t>
  </si>
  <si>
    <t>3.1x</t>
  </si>
  <si>
    <t>3.2x</t>
  </si>
  <si>
    <t>3.3x</t>
  </si>
  <si>
    <t>2.9x</t>
  </si>
  <si>
    <t>2.2x</t>
  </si>
  <si>
    <t>P/E Ratio</t>
  </si>
  <si>
    <t>-94.4x</t>
  </si>
  <si>
    <t>-22.7x</t>
  </si>
  <si>
    <t>144.7x</t>
  </si>
  <si>
    <t>1,085.4x</t>
  </si>
  <si>
    <t>45.5x</t>
  </si>
  <si>
    <t>75.8x</t>
  </si>
  <si>
    <t>180.8x</t>
  </si>
  <si>
    <t>-64.7x</t>
  </si>
  <si>
    <t>138.7x</t>
  </si>
  <si>
    <t>75.3x</t>
  </si>
  <si>
    <t>Price/Book</t>
  </si>
  <si>
    <t>2.3x</t>
  </si>
  <si>
    <t>1.8x</t>
  </si>
  <si>
    <t>2.0x</t>
  </si>
  <si>
    <t>2.4x</t>
  </si>
  <si>
    <t>Price / Operating Cash Flow</t>
  </si>
  <si>
    <t>14.5x</t>
  </si>
  <si>
    <t>72.0x</t>
  </si>
  <si>
    <t>12.4x</t>
  </si>
  <si>
    <t>17.4x</t>
  </si>
  <si>
    <t>13.8x</t>
  </si>
  <si>
    <t>10.9x</t>
  </si>
  <si>
    <t>7.6x</t>
  </si>
  <si>
    <t>Price / LTM Sales</t>
  </si>
  <si>
    <t>1.7x</t>
  </si>
  <si>
    <t>1.1x</t>
  </si>
  <si>
    <t>Altman Z-Score</t>
  </si>
  <si>
    <t>Piotroski Score</t>
  </si>
  <si>
    <t>Dividend Per Share</t>
  </si>
  <si>
    <t>Dividend Yield</t>
  </si>
  <si>
    <t>9.3%</t>
  </si>
  <si>
    <t>10.6%</t>
  </si>
  <si>
    <t>8.7%</t>
  </si>
  <si>
    <t>8.2%</t>
  </si>
  <si>
    <t>6.9%</t>
  </si>
  <si>
    <t>7.8%</t>
  </si>
  <si>
    <t>6.5%</t>
  </si>
  <si>
    <t>8.8%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</si>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</sst>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76F96177-ACAA-AD1A-8028-F24457BD705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50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  <c r="J16" s="3" t="s">
        <v>57</v>
      </c>
      <c r="K16" s="3" t="s">
        <v>58</v>
      </c>
      <c r="L16" s="3" t="s">
        <v>59</v>
      </c>
      <c r="M16" s="3" t="s">
        <v>60</v>
      </c>
    </row>
    <row r="17" spans="3:13" ht="12.75" x14ac:dyDescent="0.2">
      <c r="C17" s="3" t="s">
        <v>61</v>
      </c>
      <c r="D17" s="3" t="s">
        <v>62</v>
      </c>
      <c r="E17" s="3" t="s">
        <v>63</v>
      </c>
      <c r="F17" s="3" t="s">
        <v>64</v>
      </c>
      <c r="G17" s="3" t="s">
        <v>65</v>
      </c>
      <c r="H17" s="3" t="s">
        <v>66</v>
      </c>
      <c r="I17" s="3" t="s">
        <v>67</v>
      </c>
      <c r="J17" s="3" t="s">
        <v>68</v>
      </c>
      <c r="K17" s="3" t="s">
        <v>69</v>
      </c>
      <c r="L17" s="3" t="s">
        <v>70</v>
      </c>
      <c r="M17" s="3" t="s">
        <v>71</v>
      </c>
    </row>
    <row r="18" spans="3:13" ht="12.75" x14ac:dyDescent="0.2">
      <c r="C18" s="3" t="s">
        <v>72</v>
      </c>
      <c r="D18" s="3" t="s">
        <v>73</v>
      </c>
      <c r="E18" s="3" t="s">
        <v>74</v>
      </c>
      <c r="F18" s="3" t="s">
        <v>75</v>
      </c>
      <c r="G18" s="3" t="s">
        <v>76</v>
      </c>
      <c r="H18" s="3" t="s">
        <v>77</v>
      </c>
      <c r="I18" s="3" t="s">
        <v>78</v>
      </c>
      <c r="J18" s="3" t="s">
        <v>79</v>
      </c>
      <c r="K18" s="3" t="s">
        <v>80</v>
      </c>
      <c r="L18" s="3" t="s">
        <v>81</v>
      </c>
      <c r="M18" s="3" t="s">
        <v>82</v>
      </c>
    </row>
    <row r="19" spans="3:13" ht="12.75" x14ac:dyDescent="0.2"/>
    <row r="20" spans="3:13" ht="12.75" x14ac:dyDescent="0.2">
      <c r="C20" s="3" t="s">
        <v>83</v>
      </c>
      <c r="D20" s="3" t="s">
        <v>84</v>
      </c>
      <c r="E20" s="3" t="s">
        <v>85</v>
      </c>
      <c r="F20" s="3" t="s">
        <v>86</v>
      </c>
      <c r="G20" s="3" t="s">
        <v>87</v>
      </c>
      <c r="H20" s="3" t="s">
        <v>88</v>
      </c>
      <c r="I20" s="3" t="s">
        <v>89</v>
      </c>
      <c r="J20" s="3" t="s">
        <v>90</v>
      </c>
      <c r="K20" s="3" t="s">
        <v>91</v>
      </c>
      <c r="L20" s="3" t="s">
        <v>92</v>
      </c>
      <c r="M20" s="3" t="s">
        <v>93</v>
      </c>
    </row>
    <row r="21" spans="3:13" ht="12.75" x14ac:dyDescent="0.2">
      <c r="C21" s="3" t="s">
        <v>94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95</v>
      </c>
      <c r="D22" s="3">
        <v>57</v>
      </c>
      <c r="E22" s="3">
        <v>456</v>
      </c>
      <c r="F22" s="3" t="s">
        <v>96</v>
      </c>
      <c r="G22" s="3" t="s">
        <v>97</v>
      </c>
      <c r="H22" s="3" t="s">
        <v>98</v>
      </c>
      <c r="I22" s="3" t="s">
        <v>99</v>
      </c>
      <c r="J22" s="3" t="s">
        <v>100</v>
      </c>
      <c r="K22" s="3" t="s">
        <v>101</v>
      </c>
      <c r="L22" s="3" t="s">
        <v>102</v>
      </c>
      <c r="M22" s="3" t="s">
        <v>103</v>
      </c>
    </row>
    <row r="23" spans="3:13" ht="12.75" x14ac:dyDescent="0.2">
      <c r="C23" s="3" t="s">
        <v>104</v>
      </c>
      <c r="D23" s="3" t="s">
        <v>37</v>
      </c>
      <c r="E23" s="3">
        <v>704</v>
      </c>
      <c r="F23" s="3" t="s">
        <v>105</v>
      </c>
      <c r="G23" s="3" t="s">
        <v>106</v>
      </c>
      <c r="H23" s="3" t="s">
        <v>107</v>
      </c>
      <c r="I23" s="3" t="s">
        <v>108</v>
      </c>
      <c r="J23" s="3">
        <v>352</v>
      </c>
      <c r="K23" s="3" t="s">
        <v>109</v>
      </c>
      <c r="L23" s="3" t="s">
        <v>110</v>
      </c>
      <c r="M23" s="3" t="s">
        <v>111</v>
      </c>
    </row>
    <row r="24" spans="3:13" ht="12.75" x14ac:dyDescent="0.2">
      <c r="C24" s="3" t="s">
        <v>112</v>
      </c>
      <c r="D24" s="3" t="s">
        <v>113</v>
      </c>
      <c r="E24" s="3" t="s">
        <v>113</v>
      </c>
      <c r="F24" s="3" t="s">
        <v>113</v>
      </c>
      <c r="G24" s="3" t="s">
        <v>114</v>
      </c>
      <c r="H24" s="3" t="s">
        <v>115</v>
      </c>
      <c r="I24" s="3" t="s">
        <v>116</v>
      </c>
      <c r="J24" s="3" t="s">
        <v>116</v>
      </c>
      <c r="K24" s="3" t="s">
        <v>116</v>
      </c>
      <c r="L24" s="3" t="s">
        <v>116</v>
      </c>
      <c r="M24" s="3" t="s">
        <v>117</v>
      </c>
    </row>
    <row r="25" spans="3:13" ht="12.75" x14ac:dyDescent="0.2">
      <c r="C25" s="3" t="s">
        <v>118</v>
      </c>
      <c r="D25" s="3" t="s">
        <v>119</v>
      </c>
      <c r="E25" s="3" t="s">
        <v>120</v>
      </c>
      <c r="F25" s="3" t="s">
        <v>121</v>
      </c>
      <c r="G25" s="3" t="s">
        <v>122</v>
      </c>
      <c r="H25" s="3" t="s">
        <v>123</v>
      </c>
      <c r="I25" s="3" t="s">
        <v>124</v>
      </c>
      <c r="J25" s="3" t="s">
        <v>125</v>
      </c>
      <c r="K25" s="3" t="s">
        <v>126</v>
      </c>
      <c r="L25" s="3" t="s">
        <v>127</v>
      </c>
      <c r="M25" s="3" t="s">
        <v>128</v>
      </c>
    </row>
    <row r="26" spans="3:13" ht="12.75" x14ac:dyDescent="0.2">
      <c r="C26" s="3" t="s">
        <v>129</v>
      </c>
      <c r="D26" s="3" t="s">
        <v>130</v>
      </c>
      <c r="E26" s="3" t="s">
        <v>131</v>
      </c>
      <c r="F26" s="3" t="s">
        <v>132</v>
      </c>
      <c r="G26" s="3" t="s">
        <v>133</v>
      </c>
      <c r="H26" s="3" t="s">
        <v>134</v>
      </c>
      <c r="I26" s="3" t="s">
        <v>135</v>
      </c>
      <c r="J26" s="3" t="s">
        <v>136</v>
      </c>
      <c r="K26" s="3" t="s">
        <v>137</v>
      </c>
      <c r="L26" s="3" t="s">
        <v>138</v>
      </c>
      <c r="M26" s="3" t="s">
        <v>139</v>
      </c>
    </row>
    <row r="27" spans="3:13" ht="12.75" x14ac:dyDescent="0.2">
      <c r="C27" s="3" t="s">
        <v>140</v>
      </c>
      <c r="D27" s="3" t="s">
        <v>141</v>
      </c>
      <c r="E27" s="3" t="s">
        <v>142</v>
      </c>
      <c r="F27" s="3" t="s">
        <v>143</v>
      </c>
      <c r="G27" s="3" t="s">
        <v>144</v>
      </c>
      <c r="H27" s="3" t="s">
        <v>145</v>
      </c>
      <c r="I27" s="3" t="s">
        <v>146</v>
      </c>
      <c r="J27" s="3" t="s">
        <v>147</v>
      </c>
      <c r="K27" s="3" t="s">
        <v>148</v>
      </c>
      <c r="L27" s="3" t="s">
        <v>149</v>
      </c>
      <c r="M27" s="3" t="s">
        <v>150</v>
      </c>
    </row>
    <row r="28" spans="3:13" ht="12.75" x14ac:dyDescent="0.2"/>
    <row r="29" spans="3:13" ht="12.75" x14ac:dyDescent="0.2">
      <c r="C29" s="3" t="s">
        <v>151</v>
      </c>
      <c r="D29" s="3" t="s">
        <v>152</v>
      </c>
      <c r="E29" s="3" t="s">
        <v>153</v>
      </c>
      <c r="F29" s="3" t="s">
        <v>154</v>
      </c>
      <c r="G29" s="3" t="s">
        <v>155</v>
      </c>
      <c r="H29" s="3" t="s">
        <v>156</v>
      </c>
      <c r="I29" s="3" t="s">
        <v>157</v>
      </c>
      <c r="J29" s="3" t="s">
        <v>158</v>
      </c>
      <c r="K29" s="3" t="s">
        <v>159</v>
      </c>
      <c r="L29" s="3" t="s">
        <v>160</v>
      </c>
      <c r="M29" s="3" t="s">
        <v>161</v>
      </c>
    </row>
    <row r="30" spans="3:13" ht="12.75" x14ac:dyDescent="0.2">
      <c r="C30" s="3" t="s">
        <v>162</v>
      </c>
      <c r="D30" s="3" t="s">
        <v>37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37</v>
      </c>
      <c r="J30" s="3" t="s">
        <v>163</v>
      </c>
      <c r="K30" s="3" t="s">
        <v>164</v>
      </c>
      <c r="L30" s="3" t="s">
        <v>165</v>
      </c>
      <c r="M30" s="3" t="s">
        <v>166</v>
      </c>
    </row>
    <row r="31" spans="3:13" ht="12.75" x14ac:dyDescent="0.2">
      <c r="C31" s="3" t="s">
        <v>167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168</v>
      </c>
      <c r="D32" s="3" t="s">
        <v>169</v>
      </c>
      <c r="E32" s="3" t="s">
        <v>170</v>
      </c>
      <c r="F32" s="3" t="s">
        <v>171</v>
      </c>
      <c r="G32" s="3" t="s">
        <v>172</v>
      </c>
      <c r="H32" s="3" t="s">
        <v>173</v>
      </c>
      <c r="I32" s="3" t="s">
        <v>174</v>
      </c>
      <c r="J32" s="3" t="s">
        <v>175</v>
      </c>
      <c r="K32" s="3" t="s">
        <v>176</v>
      </c>
      <c r="L32" s="3" t="s">
        <v>177</v>
      </c>
      <c r="M32" s="3" t="s">
        <v>178</v>
      </c>
    </row>
    <row r="33" spans="3:13" ht="12.75" x14ac:dyDescent="0.2">
      <c r="C33" s="3" t="s">
        <v>179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</row>
    <row r="34" spans="3:13" ht="12.75" x14ac:dyDescent="0.2">
      <c r="C34" s="3" t="s">
        <v>180</v>
      </c>
      <c r="D34" s="3" t="s">
        <v>181</v>
      </c>
      <c r="E34" s="3" t="s">
        <v>182</v>
      </c>
      <c r="F34" s="3" t="s">
        <v>183</v>
      </c>
      <c r="G34" s="3" t="s">
        <v>184</v>
      </c>
      <c r="H34" s="3" t="s">
        <v>185</v>
      </c>
      <c r="I34" s="3" t="s">
        <v>186</v>
      </c>
      <c r="J34" s="3" t="s">
        <v>187</v>
      </c>
      <c r="K34" s="3" t="s">
        <v>188</v>
      </c>
      <c r="L34" s="3" t="s">
        <v>189</v>
      </c>
      <c r="M34" s="3" t="s">
        <v>190</v>
      </c>
    </row>
    <row r="35" spans="3:13" ht="12.75" x14ac:dyDescent="0.2">
      <c r="C35" s="3" t="s">
        <v>191</v>
      </c>
      <c r="D35" s="3" t="s">
        <v>192</v>
      </c>
      <c r="E35" s="3" t="s">
        <v>193</v>
      </c>
      <c r="F35" s="3" t="s">
        <v>194</v>
      </c>
      <c r="G35" s="3" t="s">
        <v>195</v>
      </c>
      <c r="H35" s="3" t="s">
        <v>196</v>
      </c>
      <c r="I35" s="3" t="s">
        <v>197</v>
      </c>
      <c r="J35" s="3" t="s">
        <v>198</v>
      </c>
      <c r="K35" s="3" t="s">
        <v>199</v>
      </c>
      <c r="L35" s="3" t="s">
        <v>200</v>
      </c>
      <c r="M35" s="3" t="s">
        <v>201</v>
      </c>
    </row>
    <row r="36" spans="3:13" ht="12.75" x14ac:dyDescent="0.2"/>
    <row r="37" spans="3:13" ht="12.75" x14ac:dyDescent="0.2">
      <c r="C37" s="3" t="s">
        <v>202</v>
      </c>
      <c r="D37" s="3" t="s">
        <v>203</v>
      </c>
      <c r="E37" s="3" t="s">
        <v>204</v>
      </c>
      <c r="F37" s="3" t="s">
        <v>205</v>
      </c>
      <c r="G37" s="3" t="s">
        <v>206</v>
      </c>
      <c r="H37" s="3" t="s">
        <v>207</v>
      </c>
      <c r="I37" s="3" t="s">
        <v>208</v>
      </c>
      <c r="J37" s="3" t="s">
        <v>209</v>
      </c>
      <c r="K37" s="3" t="s">
        <v>210</v>
      </c>
      <c r="L37" s="3" t="s">
        <v>211</v>
      </c>
      <c r="M37" s="3" t="s">
        <v>212</v>
      </c>
    </row>
    <row r="38" spans="3:13" ht="12.75" x14ac:dyDescent="0.2">
      <c r="C38" s="3" t="s">
        <v>213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214</v>
      </c>
      <c r="K38" s="3" t="s">
        <v>215</v>
      </c>
      <c r="L38" s="3" t="s">
        <v>216</v>
      </c>
      <c r="M38" s="3" t="s">
        <v>217</v>
      </c>
    </row>
    <row r="39" spans="3:13" ht="12.75" x14ac:dyDescent="0.2">
      <c r="C39" s="3" t="s">
        <v>218</v>
      </c>
      <c r="D39" s="3" t="s">
        <v>219</v>
      </c>
      <c r="E39" s="3" t="s">
        <v>220</v>
      </c>
      <c r="F39" s="3" t="s">
        <v>221</v>
      </c>
      <c r="G39" s="3" t="s">
        <v>222</v>
      </c>
      <c r="H39" s="3" t="s">
        <v>223</v>
      </c>
      <c r="I39" s="3" t="s">
        <v>224</v>
      </c>
      <c r="J39" s="3" t="s">
        <v>225</v>
      </c>
      <c r="K39" s="3" t="s">
        <v>226</v>
      </c>
      <c r="L39" s="3" t="s">
        <v>227</v>
      </c>
      <c r="M39" s="3" t="s">
        <v>228</v>
      </c>
    </row>
    <row r="40" spans="3:13" ht="12.75" x14ac:dyDescent="0.2">
      <c r="C40" s="3" t="s">
        <v>229</v>
      </c>
      <c r="D40" s="3" t="s">
        <v>230</v>
      </c>
      <c r="E40" s="3" t="s">
        <v>231</v>
      </c>
      <c r="F40" s="3" t="s">
        <v>232</v>
      </c>
      <c r="G40" s="3" t="s">
        <v>233</v>
      </c>
      <c r="H40" s="3" t="s">
        <v>234</v>
      </c>
      <c r="I40" s="3" t="s">
        <v>235</v>
      </c>
      <c r="J40" s="3" t="s">
        <v>236</v>
      </c>
      <c r="K40" s="3" t="s">
        <v>237</v>
      </c>
      <c r="L40" s="3" t="s">
        <v>238</v>
      </c>
      <c r="M40" s="3" t="s">
        <v>239</v>
      </c>
    </row>
    <row r="41" spans="3:13" ht="12.75" x14ac:dyDescent="0.2"/>
    <row r="42" spans="3:13" ht="12.75" x14ac:dyDescent="0.2">
      <c r="C42" s="3" t="s">
        <v>240</v>
      </c>
      <c r="D42" s="3" t="s">
        <v>241</v>
      </c>
      <c r="E42" s="3" t="s">
        <v>242</v>
      </c>
      <c r="F42" s="3" t="s">
        <v>243</v>
      </c>
      <c r="G42" s="3" t="s">
        <v>244</v>
      </c>
      <c r="H42" s="3" t="s">
        <v>245</v>
      </c>
      <c r="I42" s="3" t="s">
        <v>246</v>
      </c>
      <c r="J42" s="3" t="s">
        <v>247</v>
      </c>
      <c r="K42" s="3" t="s">
        <v>248</v>
      </c>
      <c r="L42" s="3" t="s">
        <v>249</v>
      </c>
      <c r="M42" s="3" t="s">
        <v>250</v>
      </c>
    </row>
    <row r="43" spans="3:13" ht="12.75" x14ac:dyDescent="0.2">
      <c r="C43" s="3" t="s">
        <v>251</v>
      </c>
      <c r="D43" s="3">
        <v>27</v>
      </c>
      <c r="E43" s="3">
        <v>59</v>
      </c>
      <c r="F43" s="3">
        <v>89</v>
      </c>
      <c r="G43" s="3">
        <v>121</v>
      </c>
      <c r="H43" s="3">
        <v>157</v>
      </c>
      <c r="I43" s="3">
        <v>203</v>
      </c>
      <c r="J43" s="3">
        <v>203</v>
      </c>
      <c r="K43" s="3">
        <v>203</v>
      </c>
      <c r="L43" s="3">
        <v>203</v>
      </c>
      <c r="M43" s="3">
        <v>203</v>
      </c>
    </row>
    <row r="44" spans="3:13" ht="12.75" x14ac:dyDescent="0.2">
      <c r="C44" s="3" t="s">
        <v>252</v>
      </c>
      <c r="D44" s="3" t="s">
        <v>253</v>
      </c>
      <c r="E44" s="3" t="s">
        <v>254</v>
      </c>
      <c r="F44" s="3" t="s">
        <v>255</v>
      </c>
      <c r="G44" s="3" t="s">
        <v>256</v>
      </c>
      <c r="H44" s="3" t="s">
        <v>257</v>
      </c>
      <c r="I44" s="3" t="s">
        <v>258</v>
      </c>
      <c r="J44" s="3" t="s">
        <v>259</v>
      </c>
      <c r="K44" s="3" t="s">
        <v>260</v>
      </c>
      <c r="L44" s="3" t="s">
        <v>261</v>
      </c>
      <c r="M44" s="3" t="s">
        <v>262</v>
      </c>
    </row>
    <row r="45" spans="3:13" ht="12.75" x14ac:dyDescent="0.2">
      <c r="C45" s="3" t="s">
        <v>263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264</v>
      </c>
      <c r="D46" s="3" t="s">
        <v>265</v>
      </c>
      <c r="E46" s="3" t="s">
        <v>266</v>
      </c>
      <c r="F46" s="3" t="s">
        <v>267</v>
      </c>
      <c r="G46" s="3" t="s">
        <v>268</v>
      </c>
      <c r="H46" s="3" t="s">
        <v>269</v>
      </c>
      <c r="I46" s="3" t="s">
        <v>270</v>
      </c>
      <c r="J46" s="3">
        <v>-711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271</v>
      </c>
      <c r="D47" s="3" t="s">
        <v>272</v>
      </c>
      <c r="E47" s="3" t="s">
        <v>273</v>
      </c>
      <c r="F47" s="3" t="s">
        <v>274</v>
      </c>
      <c r="G47" s="3" t="s">
        <v>275</v>
      </c>
      <c r="H47" s="3" t="s">
        <v>276</v>
      </c>
      <c r="I47" s="3" t="s">
        <v>277</v>
      </c>
      <c r="J47" s="3" t="s">
        <v>278</v>
      </c>
      <c r="K47" s="3" t="s">
        <v>279</v>
      </c>
      <c r="L47" s="3" t="s">
        <v>280</v>
      </c>
      <c r="M47" s="3" t="s">
        <v>281</v>
      </c>
    </row>
    <row r="48" spans="3:13" ht="12.75" x14ac:dyDescent="0.2">
      <c r="C48" s="3" t="s">
        <v>282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283</v>
      </c>
      <c r="D49" s="3" t="s">
        <v>37</v>
      </c>
      <c r="E49" s="3" t="s">
        <v>37</v>
      </c>
      <c r="F49" s="3" t="s">
        <v>37</v>
      </c>
      <c r="G49" s="3">
        <v>31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284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285</v>
      </c>
      <c r="D51" s="3" t="s">
        <v>272</v>
      </c>
      <c r="E51" s="3" t="s">
        <v>273</v>
      </c>
      <c r="F51" s="3" t="s">
        <v>274</v>
      </c>
      <c r="G51" s="3" t="s">
        <v>286</v>
      </c>
      <c r="H51" s="3" t="s">
        <v>276</v>
      </c>
      <c r="I51" s="3" t="s">
        <v>277</v>
      </c>
      <c r="J51" s="3" t="s">
        <v>278</v>
      </c>
      <c r="K51" s="3" t="s">
        <v>279</v>
      </c>
      <c r="L51" s="3" t="s">
        <v>280</v>
      </c>
      <c r="M51" s="3" t="s">
        <v>281</v>
      </c>
    </row>
    <row r="52" spans="3:13" ht="12.75" x14ac:dyDescent="0.2"/>
    <row r="53" spans="3:13" ht="12.75" x14ac:dyDescent="0.2">
      <c r="C53" s="3" t="s">
        <v>287</v>
      </c>
      <c r="D53" s="3" t="s">
        <v>141</v>
      </c>
      <c r="E53" s="3" t="s">
        <v>142</v>
      </c>
      <c r="F53" s="3" t="s">
        <v>143</v>
      </c>
      <c r="G53" s="3" t="s">
        <v>144</v>
      </c>
      <c r="H53" s="3" t="s">
        <v>145</v>
      </c>
      <c r="I53" s="3" t="s">
        <v>146</v>
      </c>
      <c r="J53" s="3" t="s">
        <v>147</v>
      </c>
      <c r="K53" s="3" t="s">
        <v>148</v>
      </c>
      <c r="L53" s="3" t="s">
        <v>149</v>
      </c>
      <c r="M53" s="3" t="s">
        <v>150</v>
      </c>
    </row>
    <row r="54" spans="3:13" ht="12.75" x14ac:dyDescent="0.2"/>
    <row r="55" spans="3:13" ht="12.75" x14ac:dyDescent="0.2">
      <c r="C55" s="3" t="s">
        <v>288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289</v>
      </c>
      <c r="J55" s="3" t="s">
        <v>290</v>
      </c>
      <c r="K55" s="3" t="s">
        <v>33</v>
      </c>
      <c r="L55" s="3" t="s">
        <v>34</v>
      </c>
      <c r="M55" s="3" t="s">
        <v>291</v>
      </c>
    </row>
    <row r="56" spans="3:13" ht="12.75" x14ac:dyDescent="0.2">
      <c r="C56" s="3" t="s">
        <v>292</v>
      </c>
      <c r="D56" s="3" t="s">
        <v>293</v>
      </c>
      <c r="E56" s="3" t="s">
        <v>294</v>
      </c>
      <c r="F56" s="3" t="s">
        <v>295</v>
      </c>
      <c r="G56" s="3" t="s">
        <v>296</v>
      </c>
      <c r="H56" s="3" t="s">
        <v>297</v>
      </c>
      <c r="I56" s="3" t="s">
        <v>298</v>
      </c>
      <c r="J56" s="3" t="s">
        <v>299</v>
      </c>
      <c r="K56" s="3" t="s">
        <v>300</v>
      </c>
      <c r="L56" s="3" t="s">
        <v>301</v>
      </c>
      <c r="M56" s="3" t="s">
        <v>302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F3DF-2797-4F2A-BE86-BB958F5CC0FA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303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304</v>
      </c>
      <c r="D12" s="3" t="s">
        <v>305</v>
      </c>
      <c r="E12" s="3" t="s">
        <v>306</v>
      </c>
      <c r="F12" s="3" t="s">
        <v>307</v>
      </c>
      <c r="G12" s="3" t="s">
        <v>308</v>
      </c>
      <c r="H12" s="3" t="s">
        <v>309</v>
      </c>
      <c r="I12" s="3" t="s">
        <v>310</v>
      </c>
      <c r="J12" s="3" t="s">
        <v>311</v>
      </c>
      <c r="K12" s="3" t="s">
        <v>312</v>
      </c>
      <c r="L12" s="3" t="s">
        <v>313</v>
      </c>
      <c r="M12" s="3" t="s">
        <v>314</v>
      </c>
    </row>
    <row r="13" spans="3:13" x14ac:dyDescent="0.2">
      <c r="C13" s="3" t="s">
        <v>315</v>
      </c>
      <c r="D13" s="3" t="s">
        <v>316</v>
      </c>
      <c r="E13" s="3" t="s">
        <v>317</v>
      </c>
      <c r="F13" s="3" t="s">
        <v>318</v>
      </c>
      <c r="G13" s="3" t="s">
        <v>319</v>
      </c>
      <c r="H13" s="3" t="s">
        <v>320</v>
      </c>
      <c r="I13" s="3" t="s">
        <v>321</v>
      </c>
      <c r="J13" s="3" t="s">
        <v>322</v>
      </c>
      <c r="K13" s="3" t="s">
        <v>323</v>
      </c>
      <c r="L13" s="3" t="s">
        <v>324</v>
      </c>
      <c r="M13" s="3" t="s">
        <v>325</v>
      </c>
    </row>
    <row r="15" spans="3:13" x14ac:dyDescent="0.2">
      <c r="C15" s="3" t="s">
        <v>326</v>
      </c>
      <c r="D15" s="3" t="s">
        <v>327</v>
      </c>
      <c r="E15" s="3" t="s">
        <v>328</v>
      </c>
      <c r="F15" s="3" t="s">
        <v>329</v>
      </c>
      <c r="G15" s="3" t="s">
        <v>330</v>
      </c>
      <c r="H15" s="3" t="s">
        <v>331</v>
      </c>
      <c r="I15" s="3" t="s">
        <v>332</v>
      </c>
      <c r="J15" s="3" t="s">
        <v>333</v>
      </c>
      <c r="K15" s="3" t="s">
        <v>334</v>
      </c>
      <c r="L15" s="3" t="s">
        <v>335</v>
      </c>
      <c r="M15" s="3" t="s">
        <v>336</v>
      </c>
    </row>
    <row r="16" spans="3:13" x14ac:dyDescent="0.2">
      <c r="C16" s="3" t="s">
        <v>337</v>
      </c>
      <c r="D16" s="3" t="s">
        <v>338</v>
      </c>
      <c r="E16" s="3" t="s">
        <v>339</v>
      </c>
      <c r="F16" s="3" t="s">
        <v>340</v>
      </c>
      <c r="G16" s="3" t="s">
        <v>341</v>
      </c>
      <c r="H16" s="3" t="s">
        <v>342</v>
      </c>
      <c r="I16" s="3" t="s">
        <v>343</v>
      </c>
      <c r="J16" s="3" t="s">
        <v>344</v>
      </c>
      <c r="K16" s="3" t="s">
        <v>345</v>
      </c>
      <c r="L16" s="3" t="s">
        <v>346</v>
      </c>
      <c r="M16" s="3" t="s">
        <v>347</v>
      </c>
    </row>
    <row r="17" spans="3:13" x14ac:dyDescent="0.2">
      <c r="C17" s="3" t="s">
        <v>348</v>
      </c>
      <c r="D17" s="3" t="s">
        <v>349</v>
      </c>
      <c r="E17" s="3" t="s">
        <v>349</v>
      </c>
      <c r="F17" s="3" t="s">
        <v>350</v>
      </c>
      <c r="G17" s="3" t="s">
        <v>351</v>
      </c>
      <c r="H17" s="3" t="s">
        <v>352</v>
      </c>
      <c r="I17" s="3" t="s">
        <v>353</v>
      </c>
      <c r="J17" s="3" t="s">
        <v>354</v>
      </c>
      <c r="K17" s="3" t="s">
        <v>355</v>
      </c>
      <c r="L17" s="3" t="s">
        <v>356</v>
      </c>
      <c r="M17" s="3" t="s">
        <v>357</v>
      </c>
    </row>
    <row r="19" spans="3:13" x14ac:dyDescent="0.2">
      <c r="C19" s="3" t="s">
        <v>358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359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360</v>
      </c>
      <c r="D21" s="3" t="s">
        <v>361</v>
      </c>
      <c r="E21" s="3" t="s">
        <v>362</v>
      </c>
      <c r="F21" s="3" t="s">
        <v>363</v>
      </c>
      <c r="G21" s="3" t="s">
        <v>364</v>
      </c>
      <c r="H21" s="3" t="s">
        <v>365</v>
      </c>
      <c r="I21" s="3" t="s">
        <v>366</v>
      </c>
      <c r="J21" s="3" t="s">
        <v>367</v>
      </c>
      <c r="K21" s="3" t="s">
        <v>368</v>
      </c>
      <c r="L21" s="3" t="s">
        <v>369</v>
      </c>
      <c r="M21" s="3" t="s">
        <v>370</v>
      </c>
    </row>
    <row r="22" spans="3:13" x14ac:dyDescent="0.2">
      <c r="C22" s="3" t="s">
        <v>371</v>
      </c>
      <c r="D22" s="3" t="s">
        <v>372</v>
      </c>
      <c r="E22" s="3" t="s">
        <v>373</v>
      </c>
      <c r="F22" s="3" t="s">
        <v>374</v>
      </c>
      <c r="G22" s="3" t="s">
        <v>375</v>
      </c>
      <c r="H22" s="3" t="s">
        <v>376</v>
      </c>
      <c r="I22" s="3" t="s">
        <v>377</v>
      </c>
      <c r="J22" s="3" t="s">
        <v>378</v>
      </c>
      <c r="K22" s="3" t="s">
        <v>379</v>
      </c>
      <c r="L22" s="3" t="s">
        <v>380</v>
      </c>
      <c r="M22" s="3" t="s">
        <v>381</v>
      </c>
    </row>
    <row r="23" spans="3:13" x14ac:dyDescent="0.2">
      <c r="C23" s="3" t="s">
        <v>382</v>
      </c>
      <c r="D23" s="3" t="s">
        <v>383</v>
      </c>
      <c r="E23" s="3" t="s">
        <v>384</v>
      </c>
      <c r="F23" s="3" t="s">
        <v>385</v>
      </c>
      <c r="G23" s="3" t="s">
        <v>386</v>
      </c>
      <c r="H23" s="3" t="s">
        <v>387</v>
      </c>
      <c r="I23" s="3" t="s">
        <v>388</v>
      </c>
      <c r="J23" s="3" t="s">
        <v>389</v>
      </c>
      <c r="K23" s="3" t="s">
        <v>390</v>
      </c>
      <c r="L23" s="3" t="s">
        <v>391</v>
      </c>
      <c r="M23" s="3" t="s">
        <v>392</v>
      </c>
    </row>
    <row r="24" spans="3:13" x14ac:dyDescent="0.2">
      <c r="C24" s="3" t="s">
        <v>393</v>
      </c>
      <c r="D24" s="3" t="s">
        <v>394</v>
      </c>
      <c r="E24" s="3" t="s">
        <v>395</v>
      </c>
      <c r="F24" s="3" t="s">
        <v>396</v>
      </c>
      <c r="G24" s="3" t="s">
        <v>397</v>
      </c>
      <c r="H24" s="3" t="s">
        <v>398</v>
      </c>
      <c r="I24" s="3" t="s">
        <v>399</v>
      </c>
      <c r="J24" s="3" t="s">
        <v>400</v>
      </c>
      <c r="K24" s="3" t="s">
        <v>401</v>
      </c>
      <c r="L24" s="3" t="s">
        <v>402</v>
      </c>
      <c r="M24" s="3" t="s">
        <v>403</v>
      </c>
    </row>
    <row r="26" spans="3:13" x14ac:dyDescent="0.2">
      <c r="C26" s="3" t="s">
        <v>404</v>
      </c>
      <c r="D26" s="3" t="s">
        <v>405</v>
      </c>
      <c r="E26" s="3" t="s">
        <v>406</v>
      </c>
      <c r="F26" s="3" t="s">
        <v>407</v>
      </c>
      <c r="G26" s="3" t="s">
        <v>408</v>
      </c>
      <c r="H26" s="3" t="s">
        <v>409</v>
      </c>
      <c r="I26" s="3" t="s">
        <v>410</v>
      </c>
      <c r="J26" s="3" t="s">
        <v>411</v>
      </c>
      <c r="K26" s="3" t="s">
        <v>412</v>
      </c>
      <c r="L26" s="3" t="s">
        <v>413</v>
      </c>
      <c r="M26" s="3" t="s">
        <v>414</v>
      </c>
    </row>
    <row r="27" spans="3:13" x14ac:dyDescent="0.2">
      <c r="C27" s="3" t="s">
        <v>415</v>
      </c>
      <c r="D27" s="3" t="s">
        <v>416</v>
      </c>
      <c r="E27" s="3" t="s">
        <v>417</v>
      </c>
      <c r="F27" s="3" t="s">
        <v>418</v>
      </c>
      <c r="G27" s="3" t="s">
        <v>419</v>
      </c>
      <c r="H27" s="3" t="s">
        <v>420</v>
      </c>
      <c r="I27" s="3" t="s">
        <v>421</v>
      </c>
      <c r="J27" s="3" t="s">
        <v>422</v>
      </c>
      <c r="K27" s="3" t="s">
        <v>423</v>
      </c>
      <c r="L27" s="3" t="s">
        <v>424</v>
      </c>
      <c r="M27" s="3" t="s">
        <v>425</v>
      </c>
    </row>
    <row r="28" spans="3:13" x14ac:dyDescent="0.2">
      <c r="C28" s="3" t="s">
        <v>426</v>
      </c>
      <c r="D28" s="3" t="s">
        <v>3</v>
      </c>
      <c r="E28" s="3" t="s">
        <v>3</v>
      </c>
      <c r="F28" s="3" t="s">
        <v>427</v>
      </c>
      <c r="G28" s="3" t="s">
        <v>428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429</v>
      </c>
      <c r="D29" s="3">
        <v>857</v>
      </c>
      <c r="E29" s="3" t="s">
        <v>430</v>
      </c>
      <c r="F29" s="3" t="s">
        <v>431</v>
      </c>
      <c r="G29" s="3" t="s">
        <v>432</v>
      </c>
      <c r="H29" s="3" t="s">
        <v>433</v>
      </c>
      <c r="I29" s="3" t="s">
        <v>434</v>
      </c>
      <c r="J29" s="3" t="s">
        <v>435</v>
      </c>
      <c r="K29" s="3" t="s">
        <v>436</v>
      </c>
      <c r="L29" s="3" t="s">
        <v>437</v>
      </c>
      <c r="M29" s="3">
        <v>-513</v>
      </c>
    </row>
    <row r="30" spans="3:13" x14ac:dyDescent="0.2">
      <c r="C30" s="3" t="s">
        <v>438</v>
      </c>
      <c r="D30" s="3" t="s">
        <v>439</v>
      </c>
      <c r="E30" s="3" t="s">
        <v>440</v>
      </c>
      <c r="F30" s="3" t="s">
        <v>441</v>
      </c>
      <c r="G30" s="3" t="s">
        <v>442</v>
      </c>
      <c r="H30" s="3" t="s">
        <v>443</v>
      </c>
      <c r="I30" s="3" t="s">
        <v>444</v>
      </c>
      <c r="J30" s="3" t="s">
        <v>445</v>
      </c>
      <c r="K30" s="3" t="s">
        <v>446</v>
      </c>
      <c r="L30" s="3" t="s">
        <v>447</v>
      </c>
      <c r="M30" s="3" t="s">
        <v>448</v>
      </c>
    </row>
    <row r="32" spans="3:13" x14ac:dyDescent="0.2">
      <c r="C32" s="3" t="s">
        <v>449</v>
      </c>
      <c r="D32" s="3" t="s">
        <v>3</v>
      </c>
      <c r="E32" s="3" t="s">
        <v>3</v>
      </c>
      <c r="F32" s="3" t="s">
        <v>3</v>
      </c>
      <c r="G32" s="3">
        <v>-176</v>
      </c>
      <c r="H32" s="3">
        <v>-413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450</v>
      </c>
      <c r="D33" s="3" t="s">
        <v>439</v>
      </c>
      <c r="E33" s="3" t="s">
        <v>440</v>
      </c>
      <c r="F33" s="3" t="s">
        <v>441</v>
      </c>
      <c r="G33" s="3" t="s">
        <v>451</v>
      </c>
      <c r="H33" s="3" t="s">
        <v>452</v>
      </c>
      <c r="I33" s="3" t="s">
        <v>444</v>
      </c>
      <c r="J33" s="3" t="s">
        <v>445</v>
      </c>
      <c r="K33" s="3" t="s">
        <v>446</v>
      </c>
      <c r="L33" s="3" t="s">
        <v>447</v>
      </c>
      <c r="M33" s="3" t="s">
        <v>448</v>
      </c>
    </row>
    <row r="35" spans="3:13" x14ac:dyDescent="0.2">
      <c r="C35" s="3" t="s">
        <v>453</v>
      </c>
      <c r="D35" s="3">
        <v>0</v>
      </c>
      <c r="E35" s="3">
        <v>0</v>
      </c>
      <c r="F35" s="3" t="s">
        <v>454</v>
      </c>
      <c r="G35" s="3" t="s">
        <v>455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456</v>
      </c>
      <c r="D36" s="3" t="s">
        <v>439</v>
      </c>
      <c r="E36" s="3" t="s">
        <v>440</v>
      </c>
      <c r="F36" s="3" t="s">
        <v>457</v>
      </c>
      <c r="G36" s="3" t="s">
        <v>458</v>
      </c>
      <c r="H36" s="3" t="s">
        <v>452</v>
      </c>
      <c r="I36" s="3" t="s">
        <v>444</v>
      </c>
      <c r="J36" s="3" t="s">
        <v>445</v>
      </c>
      <c r="K36" s="3" t="s">
        <v>446</v>
      </c>
      <c r="L36" s="3" t="s">
        <v>447</v>
      </c>
      <c r="M36" s="3" t="s">
        <v>448</v>
      </c>
    </row>
    <row r="38" spans="3:13" x14ac:dyDescent="0.2">
      <c r="C38" s="3" t="s">
        <v>459</v>
      </c>
      <c r="D38" s="3">
        <v>-0.31</v>
      </c>
      <c r="E38" s="3">
        <v>-0.44</v>
      </c>
      <c r="F38" s="3">
        <v>0.16</v>
      </c>
      <c r="G38" s="3">
        <v>6.8000000000000005E-2</v>
      </c>
      <c r="H38" s="3">
        <v>0.45</v>
      </c>
      <c r="I38" s="3">
        <v>0.15</v>
      </c>
      <c r="J38" s="3">
        <v>0.11</v>
      </c>
      <c r="K38" s="3">
        <v>-0.37</v>
      </c>
      <c r="L38" s="3">
        <v>0.31</v>
      </c>
      <c r="M38" s="3">
        <v>0.15</v>
      </c>
    </row>
    <row r="39" spans="3:13" x14ac:dyDescent="0.2">
      <c r="C39" s="3" t="s">
        <v>460</v>
      </c>
      <c r="D39" s="3">
        <v>-0.31</v>
      </c>
      <c r="E39" s="3">
        <v>-0.44</v>
      </c>
      <c r="F39" s="3">
        <v>0.16</v>
      </c>
      <c r="G39" s="3">
        <v>6.8000000000000005E-2</v>
      </c>
      <c r="H39" s="3">
        <v>0.45</v>
      </c>
      <c r="I39" s="3">
        <v>0.15</v>
      </c>
      <c r="J39" s="3">
        <v>0.11</v>
      </c>
      <c r="K39" s="3">
        <v>-0.37</v>
      </c>
      <c r="L39" s="3">
        <v>0.31</v>
      </c>
      <c r="M39" s="3">
        <v>0.15</v>
      </c>
    </row>
    <row r="40" spans="3:13" x14ac:dyDescent="0.2">
      <c r="C40" s="3" t="s">
        <v>461</v>
      </c>
      <c r="D40" s="3" t="s">
        <v>462</v>
      </c>
      <c r="E40" s="3" t="s">
        <v>463</v>
      </c>
      <c r="F40" s="3" t="s">
        <v>464</v>
      </c>
      <c r="G40" s="3" t="s">
        <v>465</v>
      </c>
      <c r="H40" s="3" t="s">
        <v>466</v>
      </c>
      <c r="I40" s="3" t="s">
        <v>467</v>
      </c>
      <c r="J40" s="3" t="s">
        <v>468</v>
      </c>
      <c r="K40" s="3" t="s">
        <v>469</v>
      </c>
      <c r="L40" s="3" t="s">
        <v>470</v>
      </c>
      <c r="M40" s="3" t="s">
        <v>471</v>
      </c>
    </row>
    <row r="41" spans="3:13" x14ac:dyDescent="0.2">
      <c r="C41" s="3" t="s">
        <v>472</v>
      </c>
      <c r="D41" s="3" t="s">
        <v>473</v>
      </c>
      <c r="E41" s="3" t="s">
        <v>463</v>
      </c>
      <c r="F41" s="3" t="s">
        <v>464</v>
      </c>
      <c r="G41" s="3" t="s">
        <v>465</v>
      </c>
      <c r="H41" s="3" t="s">
        <v>466</v>
      </c>
      <c r="I41" s="3" t="s">
        <v>467</v>
      </c>
      <c r="J41" s="3" t="s">
        <v>468</v>
      </c>
      <c r="K41" s="3" t="s">
        <v>469</v>
      </c>
      <c r="L41" s="3" t="s">
        <v>470</v>
      </c>
      <c r="M41" s="3" t="s">
        <v>471</v>
      </c>
    </row>
    <row r="43" spans="3:13" x14ac:dyDescent="0.2">
      <c r="C43" s="3" t="s">
        <v>474</v>
      </c>
      <c r="D43" s="3" t="s">
        <v>475</v>
      </c>
      <c r="E43" s="3" t="s">
        <v>476</v>
      </c>
      <c r="F43" s="3" t="s">
        <v>477</v>
      </c>
      <c r="G43" s="3" t="s">
        <v>478</v>
      </c>
      <c r="H43" s="3" t="s">
        <v>479</v>
      </c>
      <c r="I43" s="3" t="s">
        <v>480</v>
      </c>
      <c r="J43" s="3" t="s">
        <v>481</v>
      </c>
      <c r="K43" s="3" t="s">
        <v>482</v>
      </c>
      <c r="L43" s="3" t="s">
        <v>483</v>
      </c>
      <c r="M43" s="3" t="s">
        <v>484</v>
      </c>
    </row>
    <row r="44" spans="3:13" x14ac:dyDescent="0.2">
      <c r="C44" s="3" t="s">
        <v>485</v>
      </c>
      <c r="D44" s="3" t="s">
        <v>486</v>
      </c>
      <c r="E44" s="3" t="s">
        <v>487</v>
      </c>
      <c r="F44" s="3" t="s">
        <v>488</v>
      </c>
      <c r="G44" s="3" t="s">
        <v>489</v>
      </c>
      <c r="H44" s="3" t="s">
        <v>490</v>
      </c>
      <c r="I44" s="3" t="s">
        <v>491</v>
      </c>
      <c r="J44" s="3" t="s">
        <v>492</v>
      </c>
      <c r="K44" s="3" t="s">
        <v>493</v>
      </c>
      <c r="L44" s="3" t="s">
        <v>494</v>
      </c>
      <c r="M44" s="3" t="s">
        <v>495</v>
      </c>
    </row>
    <row r="46" spans="3:13" x14ac:dyDescent="0.2">
      <c r="C46" s="3" t="s">
        <v>496</v>
      </c>
      <c r="D46" s="3" t="s">
        <v>305</v>
      </c>
      <c r="E46" s="3" t="s">
        <v>306</v>
      </c>
      <c r="F46" s="3" t="s">
        <v>307</v>
      </c>
      <c r="G46" s="3" t="s">
        <v>308</v>
      </c>
      <c r="H46" s="3" t="s">
        <v>309</v>
      </c>
      <c r="I46" s="3" t="s">
        <v>310</v>
      </c>
      <c r="J46" s="3" t="s">
        <v>311</v>
      </c>
      <c r="K46" s="3" t="s">
        <v>312</v>
      </c>
      <c r="L46" s="3" t="s">
        <v>313</v>
      </c>
      <c r="M46" s="3" t="s">
        <v>314</v>
      </c>
    </row>
    <row r="47" spans="3:13" x14ac:dyDescent="0.2">
      <c r="C47" s="3" t="s">
        <v>497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498</v>
      </c>
      <c r="D48" s="3" t="s">
        <v>486</v>
      </c>
      <c r="E48" s="3" t="s">
        <v>487</v>
      </c>
      <c r="F48" s="3" t="s">
        <v>488</v>
      </c>
      <c r="G48" s="3" t="s">
        <v>489</v>
      </c>
      <c r="H48" s="3" t="s">
        <v>490</v>
      </c>
      <c r="I48" s="3" t="s">
        <v>491</v>
      </c>
      <c r="J48" s="3" t="s">
        <v>492</v>
      </c>
      <c r="K48" s="3" t="s">
        <v>493</v>
      </c>
      <c r="L48" s="3" t="s">
        <v>494</v>
      </c>
      <c r="M48" s="3" t="s">
        <v>495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12EC-75B8-4117-97C4-FD07A5F3E8F1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499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450</v>
      </c>
      <c r="D12" s="3" t="s">
        <v>439</v>
      </c>
      <c r="E12" s="3" t="s">
        <v>440</v>
      </c>
      <c r="F12" s="3" t="s">
        <v>441</v>
      </c>
      <c r="G12" s="3" t="s">
        <v>451</v>
      </c>
      <c r="H12" s="3" t="s">
        <v>452</v>
      </c>
      <c r="I12" s="3" t="s">
        <v>444</v>
      </c>
      <c r="J12" s="3" t="s">
        <v>445</v>
      </c>
      <c r="K12" s="3" t="s">
        <v>446</v>
      </c>
      <c r="L12" s="3" t="s">
        <v>447</v>
      </c>
      <c r="M12" s="3" t="s">
        <v>448</v>
      </c>
    </row>
    <row r="13" spans="3:13" x14ac:dyDescent="0.2">
      <c r="C13" s="3" t="s">
        <v>500</v>
      </c>
      <c r="D13" s="3" t="s">
        <v>501</v>
      </c>
      <c r="E13" s="3" t="s">
        <v>502</v>
      </c>
      <c r="F13" s="3" t="s">
        <v>503</v>
      </c>
      <c r="G13" s="3" t="s">
        <v>504</v>
      </c>
      <c r="H13" s="3" t="s">
        <v>505</v>
      </c>
      <c r="I13" s="3" t="s">
        <v>506</v>
      </c>
      <c r="J13" s="3" t="s">
        <v>507</v>
      </c>
      <c r="K13" s="3" t="s">
        <v>508</v>
      </c>
      <c r="L13" s="3" t="s">
        <v>509</v>
      </c>
      <c r="M13" s="3" t="s">
        <v>510</v>
      </c>
    </row>
    <row r="14" spans="3:13" x14ac:dyDescent="0.2">
      <c r="C14" s="3" t="s">
        <v>511</v>
      </c>
      <c r="D14" s="3">
        <v>861</v>
      </c>
      <c r="E14" s="3" t="s">
        <v>512</v>
      </c>
      <c r="F14" s="3" t="s">
        <v>513</v>
      </c>
      <c r="G14" s="3" t="s">
        <v>514</v>
      </c>
      <c r="H14" s="3" t="s">
        <v>515</v>
      </c>
      <c r="I14" s="3" t="s">
        <v>516</v>
      </c>
      <c r="J14" s="3" t="s">
        <v>517</v>
      </c>
      <c r="K14" s="3" t="s">
        <v>518</v>
      </c>
      <c r="L14" s="3" t="s">
        <v>519</v>
      </c>
      <c r="M14" s="3" t="s">
        <v>520</v>
      </c>
    </row>
    <row r="15" spans="3:13" x14ac:dyDescent="0.2">
      <c r="C15" s="3" t="s">
        <v>521</v>
      </c>
      <c r="D15" s="3" t="s">
        <v>522</v>
      </c>
      <c r="E15" s="3" t="s">
        <v>523</v>
      </c>
      <c r="F15" s="3" t="s">
        <v>524</v>
      </c>
      <c r="G15" s="3" t="s">
        <v>525</v>
      </c>
      <c r="H15" s="3" t="s">
        <v>526</v>
      </c>
      <c r="I15" s="3">
        <v>531</v>
      </c>
      <c r="J15" s="3" t="s">
        <v>527</v>
      </c>
      <c r="K15" s="3" t="s">
        <v>528</v>
      </c>
      <c r="L15" s="3" t="s">
        <v>529</v>
      </c>
      <c r="M15" s="3" t="s">
        <v>530</v>
      </c>
    </row>
    <row r="16" spans="3:13" x14ac:dyDescent="0.2">
      <c r="C16" s="3" t="s">
        <v>531</v>
      </c>
      <c r="D16" s="3" t="s">
        <v>532</v>
      </c>
      <c r="E16" s="3">
        <v>547</v>
      </c>
      <c r="F16" s="3" t="s">
        <v>533</v>
      </c>
      <c r="G16" s="3">
        <v>335</v>
      </c>
      <c r="H16" s="3">
        <v>203</v>
      </c>
      <c r="I16" s="3" t="s">
        <v>534</v>
      </c>
      <c r="J16" s="3" t="s">
        <v>535</v>
      </c>
      <c r="K16" s="3" t="s">
        <v>536</v>
      </c>
      <c r="L16" s="3" t="s">
        <v>537</v>
      </c>
      <c r="M16" s="3" t="s">
        <v>538</v>
      </c>
    </row>
    <row r="17" spans="3:13" x14ac:dyDescent="0.2">
      <c r="C17" s="3" t="s">
        <v>539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540</v>
      </c>
      <c r="D18" s="3" t="s">
        <v>541</v>
      </c>
      <c r="E18" s="3" t="s">
        <v>542</v>
      </c>
      <c r="F18" s="3" t="s">
        <v>543</v>
      </c>
      <c r="G18" s="3" t="s">
        <v>544</v>
      </c>
      <c r="H18" s="3" t="s">
        <v>545</v>
      </c>
      <c r="I18" s="3">
        <v>395</v>
      </c>
      <c r="J18" s="3" t="s">
        <v>546</v>
      </c>
      <c r="K18" s="3" t="s">
        <v>547</v>
      </c>
      <c r="L18" s="3" t="s">
        <v>548</v>
      </c>
      <c r="M18" s="3" t="s">
        <v>549</v>
      </c>
    </row>
    <row r="19" spans="3:13" x14ac:dyDescent="0.2">
      <c r="C19" s="3" t="s">
        <v>550</v>
      </c>
      <c r="D19" s="3" t="s">
        <v>551</v>
      </c>
      <c r="E19" s="3" t="s">
        <v>552</v>
      </c>
      <c r="F19" s="3" t="s">
        <v>553</v>
      </c>
      <c r="G19" s="3" t="s">
        <v>554</v>
      </c>
      <c r="H19" s="3" t="s">
        <v>555</v>
      </c>
      <c r="I19" s="3" t="s">
        <v>556</v>
      </c>
      <c r="J19" s="3" t="s">
        <v>557</v>
      </c>
      <c r="K19" s="3" t="s">
        <v>558</v>
      </c>
      <c r="L19" s="3" t="s">
        <v>559</v>
      </c>
      <c r="M19" s="3" t="s">
        <v>560</v>
      </c>
    </row>
    <row r="20" spans="3:13" x14ac:dyDescent="0.2">
      <c r="C20" s="3" t="s">
        <v>561</v>
      </c>
      <c r="D20" s="3" t="s">
        <v>562</v>
      </c>
      <c r="E20" s="3" t="s">
        <v>563</v>
      </c>
      <c r="F20" s="3" t="s">
        <v>564</v>
      </c>
      <c r="G20" s="3" t="s">
        <v>565</v>
      </c>
      <c r="H20" s="3" t="s">
        <v>566</v>
      </c>
      <c r="I20" s="3" t="s">
        <v>567</v>
      </c>
      <c r="J20" s="3" t="s">
        <v>568</v>
      </c>
      <c r="K20" s="3" t="s">
        <v>569</v>
      </c>
      <c r="L20" s="3" t="s">
        <v>570</v>
      </c>
      <c r="M20" s="3" t="s">
        <v>571</v>
      </c>
    </row>
    <row r="22" spans="3:13" x14ac:dyDescent="0.2">
      <c r="C22" s="3" t="s">
        <v>572</v>
      </c>
      <c r="D22" s="3" t="s">
        <v>573</v>
      </c>
      <c r="E22" s="3" t="s">
        <v>574</v>
      </c>
      <c r="F22" s="3" t="s">
        <v>575</v>
      </c>
      <c r="G22" s="3" t="s">
        <v>576</v>
      </c>
      <c r="H22" s="3" t="s">
        <v>577</v>
      </c>
      <c r="I22" s="3" t="s">
        <v>578</v>
      </c>
      <c r="J22" s="3" t="s">
        <v>579</v>
      </c>
      <c r="K22" s="3" t="s">
        <v>580</v>
      </c>
      <c r="L22" s="3" t="s">
        <v>581</v>
      </c>
      <c r="M22" s="3" t="s">
        <v>582</v>
      </c>
    </row>
    <row r="23" spans="3:13" x14ac:dyDescent="0.2">
      <c r="C23" s="3" t="s">
        <v>583</v>
      </c>
      <c r="D23" s="3" t="s">
        <v>584</v>
      </c>
      <c r="E23" s="3" t="s">
        <v>3</v>
      </c>
      <c r="F23" s="3" t="s">
        <v>585</v>
      </c>
      <c r="G23" s="3" t="s">
        <v>586</v>
      </c>
      <c r="H23" s="3" t="s">
        <v>587</v>
      </c>
      <c r="I23" s="3" t="s">
        <v>588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589</v>
      </c>
      <c r="D24" s="3" t="s">
        <v>590</v>
      </c>
      <c r="E24" s="3" t="s">
        <v>591</v>
      </c>
      <c r="F24" s="3" t="s">
        <v>592</v>
      </c>
      <c r="G24" s="3" t="s">
        <v>593</v>
      </c>
      <c r="H24" s="3" t="s">
        <v>594</v>
      </c>
      <c r="I24" s="3" t="s">
        <v>595</v>
      </c>
      <c r="J24" s="3" t="s">
        <v>596</v>
      </c>
      <c r="K24" s="3" t="s">
        <v>597</v>
      </c>
      <c r="L24" s="3" t="s">
        <v>598</v>
      </c>
      <c r="M24" s="3" t="s">
        <v>599</v>
      </c>
    </row>
    <row r="25" spans="3:13" x14ac:dyDescent="0.2">
      <c r="C25" s="3" t="s">
        <v>600</v>
      </c>
      <c r="D25" s="3" t="s">
        <v>601</v>
      </c>
      <c r="E25" s="3" t="s">
        <v>602</v>
      </c>
      <c r="F25" s="3" t="s">
        <v>603</v>
      </c>
      <c r="G25" s="3" t="s">
        <v>604</v>
      </c>
      <c r="H25" s="3" t="s">
        <v>605</v>
      </c>
      <c r="I25" s="3" t="s">
        <v>606</v>
      </c>
      <c r="J25" s="3" t="s">
        <v>607</v>
      </c>
      <c r="K25" s="3" t="s">
        <v>608</v>
      </c>
      <c r="L25" s="3" t="s">
        <v>609</v>
      </c>
      <c r="M25" s="3" t="s">
        <v>610</v>
      </c>
    </row>
    <row r="27" spans="3:13" x14ac:dyDescent="0.2">
      <c r="C27" s="3" t="s">
        <v>611</v>
      </c>
      <c r="D27" s="3" t="s">
        <v>612</v>
      </c>
      <c r="E27" s="3" t="s">
        <v>613</v>
      </c>
      <c r="F27" s="3" t="s">
        <v>614</v>
      </c>
      <c r="G27" s="3" t="s">
        <v>615</v>
      </c>
      <c r="H27" s="3" t="s">
        <v>616</v>
      </c>
      <c r="I27" s="3" t="s">
        <v>617</v>
      </c>
      <c r="J27" s="3" t="s">
        <v>618</v>
      </c>
      <c r="K27" s="3" t="s">
        <v>619</v>
      </c>
      <c r="L27" s="3" t="s">
        <v>620</v>
      </c>
      <c r="M27" s="3" t="s">
        <v>621</v>
      </c>
    </row>
    <row r="28" spans="3:13" x14ac:dyDescent="0.2">
      <c r="C28" s="3" t="s">
        <v>622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623</v>
      </c>
      <c r="D29" s="3" t="s">
        <v>624</v>
      </c>
      <c r="E29" s="3" t="s">
        <v>625</v>
      </c>
      <c r="F29" s="3" t="s">
        <v>626</v>
      </c>
      <c r="G29" s="3" t="s">
        <v>158</v>
      </c>
      <c r="H29" s="3" t="s">
        <v>627</v>
      </c>
      <c r="I29" s="3" t="s">
        <v>628</v>
      </c>
      <c r="J29" s="3" t="s">
        <v>629</v>
      </c>
      <c r="K29" s="3" t="s">
        <v>630</v>
      </c>
      <c r="L29" s="3" t="s">
        <v>631</v>
      </c>
      <c r="M29" s="3" t="s">
        <v>632</v>
      </c>
    </row>
    <row r="30" spans="3:13" x14ac:dyDescent="0.2">
      <c r="C30" s="3" t="s">
        <v>633</v>
      </c>
      <c r="D30" s="3" t="s">
        <v>634</v>
      </c>
      <c r="E30" s="3" t="s">
        <v>635</v>
      </c>
      <c r="F30" s="3" t="s">
        <v>636</v>
      </c>
      <c r="G30" s="3" t="s">
        <v>637</v>
      </c>
      <c r="H30" s="3" t="s">
        <v>638</v>
      </c>
      <c r="I30" s="3" t="s">
        <v>639</v>
      </c>
      <c r="J30" s="3" t="s">
        <v>640</v>
      </c>
      <c r="K30" s="3" t="s">
        <v>641</v>
      </c>
      <c r="L30" s="3" t="s">
        <v>642</v>
      </c>
      <c r="M30" s="3" t="s">
        <v>643</v>
      </c>
    </row>
    <row r="31" spans="3:13" x14ac:dyDescent="0.2">
      <c r="C31" s="3" t="s">
        <v>644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645</v>
      </c>
      <c r="D32" s="3" t="s">
        <v>646</v>
      </c>
      <c r="E32" s="3" t="s">
        <v>647</v>
      </c>
      <c r="F32" s="3" t="s">
        <v>648</v>
      </c>
      <c r="G32" s="3" t="s">
        <v>649</v>
      </c>
      <c r="H32" s="3" t="s">
        <v>650</v>
      </c>
      <c r="I32" s="3" t="s">
        <v>651</v>
      </c>
      <c r="J32" s="3" t="s">
        <v>652</v>
      </c>
      <c r="K32" s="3" t="s">
        <v>653</v>
      </c>
      <c r="L32" s="3" t="s">
        <v>654</v>
      </c>
      <c r="M32" s="3" t="s">
        <v>655</v>
      </c>
    </row>
    <row r="33" spans="3:13" x14ac:dyDescent="0.2">
      <c r="C33" s="3" t="s">
        <v>656</v>
      </c>
      <c r="D33" s="3" t="s">
        <v>657</v>
      </c>
      <c r="E33" s="3" t="s">
        <v>658</v>
      </c>
      <c r="F33" s="3" t="s">
        <v>659</v>
      </c>
      <c r="G33" s="3" t="s">
        <v>660</v>
      </c>
      <c r="H33" s="3" t="s">
        <v>661</v>
      </c>
      <c r="I33" s="3" t="s">
        <v>662</v>
      </c>
      <c r="J33" s="3" t="s">
        <v>663</v>
      </c>
      <c r="K33" s="3" t="s">
        <v>664</v>
      </c>
      <c r="L33" s="3" t="s">
        <v>665</v>
      </c>
      <c r="M33" s="3" t="s">
        <v>666</v>
      </c>
    </row>
    <row r="35" spans="3:13" x14ac:dyDescent="0.2">
      <c r="C35" s="3" t="s">
        <v>667</v>
      </c>
      <c r="D35" s="3" t="s">
        <v>668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669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670</v>
      </c>
      <c r="D37" s="3" t="s">
        <v>671</v>
      </c>
      <c r="E37" s="3" t="s">
        <v>672</v>
      </c>
      <c r="F37" s="3" t="s">
        <v>673</v>
      </c>
      <c r="G37" s="3">
        <v>855</v>
      </c>
      <c r="H37" s="3" t="s">
        <v>674</v>
      </c>
      <c r="I37" s="3" t="s">
        <v>675</v>
      </c>
      <c r="J37" s="3" t="s">
        <v>676</v>
      </c>
      <c r="K37" s="3" t="s">
        <v>677</v>
      </c>
      <c r="L37" s="3" t="s">
        <v>678</v>
      </c>
      <c r="M37" s="3" t="s">
        <v>679</v>
      </c>
    </row>
    <row r="38" spans="3:13" x14ac:dyDescent="0.2">
      <c r="C38" s="3" t="s">
        <v>680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681</v>
      </c>
      <c r="D40" s="3" t="s">
        <v>682</v>
      </c>
      <c r="E40" s="3" t="s">
        <v>683</v>
      </c>
      <c r="F40" s="3" t="s">
        <v>684</v>
      </c>
      <c r="G40" s="3" t="s">
        <v>685</v>
      </c>
      <c r="H40" s="3" t="s">
        <v>686</v>
      </c>
      <c r="I40" s="3" t="s">
        <v>687</v>
      </c>
      <c r="J40" s="3" t="s">
        <v>688</v>
      </c>
      <c r="K40" s="3" t="s">
        <v>689</v>
      </c>
      <c r="L40" s="3" t="s">
        <v>690</v>
      </c>
      <c r="M40" s="3" t="s">
        <v>691</v>
      </c>
    </row>
    <row r="41" spans="3:13" x14ac:dyDescent="0.2">
      <c r="C41" s="3" t="s">
        <v>692</v>
      </c>
      <c r="D41" s="3" t="s">
        <v>693</v>
      </c>
      <c r="E41" s="3" t="s">
        <v>694</v>
      </c>
      <c r="F41" s="3" t="s">
        <v>695</v>
      </c>
      <c r="G41" s="3" t="s">
        <v>696</v>
      </c>
      <c r="H41" s="3" t="s">
        <v>697</v>
      </c>
      <c r="I41" s="3" t="s">
        <v>698</v>
      </c>
      <c r="J41" s="3" t="s">
        <v>699</v>
      </c>
      <c r="K41" s="3" t="s">
        <v>700</v>
      </c>
      <c r="L41" s="3" t="s">
        <v>701</v>
      </c>
      <c r="M41" s="3" t="s">
        <v>702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4B94-90AC-41F6-8939-D29271FDC538}">
  <dimension ref="C1:M32"/>
  <sheetViews>
    <sheetView workbookViewId="0">
      <selection activeCell="D35" sqref="D3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703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704</v>
      </c>
      <c r="D12" s="3">
        <v>11.42</v>
      </c>
      <c r="E12" s="3">
        <v>13.99</v>
      </c>
      <c r="F12" s="3">
        <v>16.14</v>
      </c>
      <c r="G12" s="3">
        <v>16.3</v>
      </c>
      <c r="H12" s="3">
        <v>18.22</v>
      </c>
      <c r="I12" s="3">
        <v>15.74</v>
      </c>
      <c r="J12" s="3">
        <v>18.260000000000002</v>
      </c>
      <c r="K12" s="3">
        <v>14.14</v>
      </c>
      <c r="L12" s="3">
        <v>15.03</v>
      </c>
      <c r="M12" s="3">
        <v>10.9</v>
      </c>
    </row>
    <row r="13" spans="3:13" ht="12.75" x14ac:dyDescent="0.2">
      <c r="C13" s="3" t="s">
        <v>705</v>
      </c>
      <c r="D13" s="3" t="s">
        <v>706</v>
      </c>
      <c r="E13" s="3" t="s">
        <v>707</v>
      </c>
      <c r="F13" s="3" t="s">
        <v>708</v>
      </c>
      <c r="G13" s="3" t="s">
        <v>709</v>
      </c>
      <c r="H13" s="3" t="s">
        <v>710</v>
      </c>
      <c r="I13" s="3" t="s">
        <v>711</v>
      </c>
      <c r="J13" s="3" t="s">
        <v>712</v>
      </c>
      <c r="K13" s="3" t="s">
        <v>713</v>
      </c>
      <c r="L13" s="3" t="s">
        <v>714</v>
      </c>
      <c r="M13" s="3" t="s">
        <v>715</v>
      </c>
    </row>
    <row r="14" spans="3:13" ht="12.75" x14ac:dyDescent="0.2"/>
    <row r="15" spans="3:13" ht="12.75" x14ac:dyDescent="0.2">
      <c r="C15" s="3" t="s">
        <v>716</v>
      </c>
      <c r="D15" s="3" t="s">
        <v>717</v>
      </c>
      <c r="E15" s="3" t="s">
        <v>718</v>
      </c>
      <c r="F15" s="3" t="s">
        <v>719</v>
      </c>
      <c r="G15" s="3" t="s">
        <v>720</v>
      </c>
      <c r="H15" s="3" t="s">
        <v>721</v>
      </c>
      <c r="I15" s="3" t="s">
        <v>722</v>
      </c>
      <c r="J15" s="3" t="s">
        <v>723</v>
      </c>
      <c r="K15" s="3" t="s">
        <v>724</v>
      </c>
      <c r="L15" s="3" t="s">
        <v>725</v>
      </c>
      <c r="M15" s="3" t="s">
        <v>726</v>
      </c>
    </row>
    <row r="16" spans="3:13" ht="12.75" x14ac:dyDescent="0.2">
      <c r="C16" s="3" t="s">
        <v>727</v>
      </c>
      <c r="D16" s="3" t="s">
        <v>717</v>
      </c>
      <c r="E16" s="3" t="s">
        <v>728</v>
      </c>
      <c r="F16" s="3" t="s">
        <v>729</v>
      </c>
      <c r="G16" s="3" t="s">
        <v>730</v>
      </c>
      <c r="H16" s="3" t="s">
        <v>731</v>
      </c>
      <c r="I16" s="3" t="s">
        <v>732</v>
      </c>
      <c r="J16" s="3" t="s">
        <v>733</v>
      </c>
      <c r="K16" s="3" t="s">
        <v>734</v>
      </c>
      <c r="L16" s="3" t="s">
        <v>735</v>
      </c>
      <c r="M16" s="3" t="s">
        <v>736</v>
      </c>
    </row>
    <row r="17" spans="3:13" ht="12.75" x14ac:dyDescent="0.2">
      <c r="C17" s="3" t="s">
        <v>737</v>
      </c>
      <c r="D17" s="3" t="s">
        <v>738</v>
      </c>
      <c r="E17" s="3" t="s">
        <v>739</v>
      </c>
      <c r="F17" s="3" t="s">
        <v>740</v>
      </c>
      <c r="G17" s="3" t="s">
        <v>741</v>
      </c>
      <c r="H17" s="3" t="s">
        <v>742</v>
      </c>
      <c r="I17" s="3" t="s">
        <v>743</v>
      </c>
      <c r="J17" s="3" t="s">
        <v>744</v>
      </c>
      <c r="K17" s="3" t="s">
        <v>745</v>
      </c>
      <c r="L17" s="3" t="s">
        <v>746</v>
      </c>
      <c r="M17" s="3" t="s">
        <v>747</v>
      </c>
    </row>
    <row r="18" spans="3:13" ht="12.75" x14ac:dyDescent="0.2">
      <c r="C18" s="3" t="s">
        <v>748</v>
      </c>
      <c r="D18" s="3" t="s">
        <v>749</v>
      </c>
      <c r="E18" s="3" t="s">
        <v>750</v>
      </c>
      <c r="F18" s="3" t="s">
        <v>751</v>
      </c>
      <c r="G18" s="3" t="s">
        <v>751</v>
      </c>
      <c r="H18" s="3" t="s">
        <v>752</v>
      </c>
      <c r="I18" s="3" t="s">
        <v>753</v>
      </c>
      <c r="J18" s="3" t="s">
        <v>754</v>
      </c>
      <c r="K18" s="3" t="s">
        <v>755</v>
      </c>
      <c r="L18" s="3" t="s">
        <v>756</v>
      </c>
      <c r="M18" s="3" t="s">
        <v>757</v>
      </c>
    </row>
    <row r="19" spans="3:13" ht="12.75" x14ac:dyDescent="0.2">
      <c r="C19" s="3" t="s">
        <v>758</v>
      </c>
      <c r="D19" s="3" t="s">
        <v>759</v>
      </c>
      <c r="E19" s="3" t="s">
        <v>760</v>
      </c>
      <c r="F19" s="3" t="s">
        <v>761</v>
      </c>
      <c r="G19" s="3" t="s">
        <v>762</v>
      </c>
      <c r="H19" s="3" t="s">
        <v>763</v>
      </c>
      <c r="I19" s="3" t="s">
        <v>764</v>
      </c>
      <c r="J19" s="3" t="s">
        <v>765</v>
      </c>
      <c r="K19" s="3" t="s">
        <v>766</v>
      </c>
      <c r="L19" s="3" t="s">
        <v>767</v>
      </c>
      <c r="M19" s="3" t="s">
        <v>768</v>
      </c>
    </row>
    <row r="20" spans="3:13" ht="12.75" x14ac:dyDescent="0.2">
      <c r="C20" s="3" t="s">
        <v>769</v>
      </c>
      <c r="D20" s="3" t="s">
        <v>770</v>
      </c>
      <c r="E20" s="3" t="s">
        <v>771</v>
      </c>
      <c r="F20" s="3" t="s">
        <v>772</v>
      </c>
      <c r="G20" s="3" t="s">
        <v>762</v>
      </c>
      <c r="H20" s="3" t="s">
        <v>773</v>
      </c>
      <c r="I20" s="3" t="s">
        <v>774</v>
      </c>
      <c r="J20" s="3" t="s">
        <v>775</v>
      </c>
      <c r="K20" s="3" t="s">
        <v>776</v>
      </c>
      <c r="L20" s="3" t="s">
        <v>744</v>
      </c>
      <c r="M20" s="3" t="s">
        <v>777</v>
      </c>
    </row>
    <row r="21" spans="3:13" ht="12.75" x14ac:dyDescent="0.2">
      <c r="C21" s="3" t="s">
        <v>778</v>
      </c>
      <c r="D21" s="3" t="s">
        <v>779</v>
      </c>
      <c r="E21" s="3" t="s">
        <v>779</v>
      </c>
      <c r="F21" s="3" t="s">
        <v>780</v>
      </c>
      <c r="G21" s="3" t="s">
        <v>781</v>
      </c>
      <c r="H21" s="3" t="s">
        <v>782</v>
      </c>
      <c r="I21" s="3" t="s">
        <v>779</v>
      </c>
      <c r="J21" s="3" t="s">
        <v>781</v>
      </c>
      <c r="K21" s="3" t="s">
        <v>783</v>
      </c>
      <c r="L21" s="3" t="s">
        <v>781</v>
      </c>
      <c r="M21" s="3" t="s">
        <v>783</v>
      </c>
    </row>
    <row r="22" spans="3:13" ht="12.75" x14ac:dyDescent="0.2">
      <c r="C22" s="3" t="s">
        <v>784</v>
      </c>
      <c r="D22" s="3" t="s">
        <v>785</v>
      </c>
      <c r="E22" s="3" t="s">
        <v>785</v>
      </c>
      <c r="F22" s="3" t="s">
        <v>786</v>
      </c>
      <c r="G22" s="3" t="s">
        <v>787</v>
      </c>
      <c r="H22" s="3" t="s">
        <v>788</v>
      </c>
      <c r="I22" s="3" t="s">
        <v>789</v>
      </c>
      <c r="J22" s="3" t="s">
        <v>789</v>
      </c>
      <c r="K22" s="3" t="s">
        <v>790</v>
      </c>
      <c r="L22" s="3" t="s">
        <v>790</v>
      </c>
      <c r="M22" s="3" t="s">
        <v>791</v>
      </c>
    </row>
    <row r="23" spans="3:13" ht="12.75" x14ac:dyDescent="0.2"/>
    <row r="24" spans="3:13" ht="12.75" x14ac:dyDescent="0.2">
      <c r="C24" s="3" t="s">
        <v>792</v>
      </c>
      <c r="D24" s="3" t="s">
        <v>793</v>
      </c>
      <c r="E24" s="3" t="s">
        <v>794</v>
      </c>
      <c r="F24" s="3" t="s">
        <v>795</v>
      </c>
      <c r="G24" s="3" t="s">
        <v>796</v>
      </c>
      <c r="H24" s="3" t="s">
        <v>797</v>
      </c>
      <c r="I24" s="3" t="s">
        <v>798</v>
      </c>
      <c r="J24" s="3" t="s">
        <v>799</v>
      </c>
      <c r="K24" s="3" t="s">
        <v>800</v>
      </c>
      <c r="L24" s="3" t="s">
        <v>801</v>
      </c>
      <c r="M24" s="3" t="s">
        <v>802</v>
      </c>
    </row>
    <row r="25" spans="3:13" ht="12.75" x14ac:dyDescent="0.2">
      <c r="C25" s="3" t="s">
        <v>803</v>
      </c>
      <c r="D25" s="3" t="s">
        <v>804</v>
      </c>
      <c r="E25" s="3" t="s">
        <v>785</v>
      </c>
      <c r="F25" s="3" t="s">
        <v>788</v>
      </c>
      <c r="G25" s="3" t="s">
        <v>785</v>
      </c>
      <c r="H25" s="3" t="s">
        <v>789</v>
      </c>
      <c r="I25" s="3" t="s">
        <v>805</v>
      </c>
      <c r="J25" s="3" t="s">
        <v>804</v>
      </c>
      <c r="K25" s="3" t="s">
        <v>806</v>
      </c>
      <c r="L25" s="3" t="s">
        <v>807</v>
      </c>
      <c r="M25" s="3" t="s">
        <v>805</v>
      </c>
    </row>
    <row r="26" spans="3:13" ht="12.75" x14ac:dyDescent="0.2">
      <c r="C26" s="3" t="s">
        <v>808</v>
      </c>
      <c r="D26" s="3" t="s">
        <v>809</v>
      </c>
      <c r="E26" s="3" t="s">
        <v>810</v>
      </c>
      <c r="F26" s="3" t="s">
        <v>811</v>
      </c>
      <c r="G26" s="3" t="s">
        <v>812</v>
      </c>
      <c r="H26" s="3" t="s">
        <v>771</v>
      </c>
      <c r="I26" s="3" t="s">
        <v>813</v>
      </c>
      <c r="J26" s="3" t="s">
        <v>811</v>
      </c>
      <c r="K26" s="3" t="s">
        <v>813</v>
      </c>
      <c r="L26" s="3" t="s">
        <v>814</v>
      </c>
      <c r="M26" s="3" t="s">
        <v>815</v>
      </c>
    </row>
    <row r="27" spans="3:13" ht="12.75" x14ac:dyDescent="0.2">
      <c r="C27" s="3" t="s">
        <v>816</v>
      </c>
      <c r="D27" s="3" t="s">
        <v>783</v>
      </c>
      <c r="E27" s="3" t="s">
        <v>783</v>
      </c>
      <c r="F27" s="3" t="s">
        <v>779</v>
      </c>
      <c r="G27" s="3" t="s">
        <v>782</v>
      </c>
      <c r="H27" s="3" t="s">
        <v>805</v>
      </c>
      <c r="I27" s="3" t="s">
        <v>817</v>
      </c>
      <c r="J27" s="3" t="s">
        <v>805</v>
      </c>
      <c r="K27" s="3" t="s">
        <v>781</v>
      </c>
      <c r="L27" s="3" t="s">
        <v>780</v>
      </c>
      <c r="M27" s="3" t="s">
        <v>818</v>
      </c>
    </row>
    <row r="28" spans="3:13" ht="12.75" x14ac:dyDescent="0.2"/>
    <row r="29" spans="3:13" ht="12.75" x14ac:dyDescent="0.2">
      <c r="C29" s="3" t="s">
        <v>819</v>
      </c>
      <c r="D29" s="3">
        <v>2.9</v>
      </c>
      <c r="E29" s="3">
        <v>2.2000000000000002</v>
      </c>
      <c r="F29" s="3">
        <v>2.6</v>
      </c>
      <c r="G29" s="3">
        <v>2.2000000000000002</v>
      </c>
      <c r="H29" s="3">
        <v>2.5</v>
      </c>
      <c r="I29" s="3">
        <v>2.5</v>
      </c>
      <c r="J29" s="3">
        <v>2.7</v>
      </c>
      <c r="K29" s="3">
        <v>2.2000000000000002</v>
      </c>
      <c r="L29" s="3">
        <v>2</v>
      </c>
      <c r="M29" s="3">
        <v>1.4</v>
      </c>
    </row>
    <row r="30" spans="3:13" ht="12.75" x14ac:dyDescent="0.2">
      <c r="C30" s="3" t="s">
        <v>820</v>
      </c>
      <c r="D30" s="3">
        <v>5</v>
      </c>
      <c r="E30" s="3">
        <v>3</v>
      </c>
      <c r="F30" s="3">
        <v>6</v>
      </c>
      <c r="G30" s="3">
        <v>6</v>
      </c>
      <c r="H30" s="3">
        <v>7</v>
      </c>
      <c r="I30" s="3">
        <v>5</v>
      </c>
      <c r="J30" s="3">
        <v>5</v>
      </c>
      <c r="K30" s="3">
        <v>4</v>
      </c>
      <c r="L30" s="3">
        <v>7</v>
      </c>
      <c r="M30" s="3">
        <v>5</v>
      </c>
    </row>
    <row r="31" spans="3:13" ht="12.75" x14ac:dyDescent="0.2">
      <c r="C31" s="3" t="s">
        <v>821</v>
      </c>
      <c r="D31" s="3">
        <v>0.6</v>
      </c>
      <c r="E31" s="3">
        <v>0.9</v>
      </c>
      <c r="F31" s="3">
        <v>0.9</v>
      </c>
      <c r="G31" s="3">
        <v>0.9</v>
      </c>
      <c r="H31" s="3">
        <v>0.9</v>
      </c>
      <c r="I31" s="3">
        <v>0.91800000000000004</v>
      </c>
      <c r="J31" s="3">
        <v>0.93600000000000005</v>
      </c>
      <c r="K31" s="3">
        <v>0.93600000000000005</v>
      </c>
      <c r="L31" s="3">
        <v>0.93600000000000005</v>
      </c>
      <c r="M31" s="3">
        <v>0.93600000000000005</v>
      </c>
    </row>
    <row r="32" spans="3:13" ht="12.75" x14ac:dyDescent="0.2">
      <c r="C32" s="3" t="s">
        <v>822</v>
      </c>
      <c r="D32" s="3" t="s">
        <v>823</v>
      </c>
      <c r="E32" s="3" t="s">
        <v>824</v>
      </c>
      <c r="F32" s="3" t="s">
        <v>825</v>
      </c>
      <c r="G32" s="3" t="s">
        <v>826</v>
      </c>
      <c r="H32" s="3" t="s">
        <v>827</v>
      </c>
      <c r="I32" s="3" t="s">
        <v>828</v>
      </c>
      <c r="J32" s="3" t="s">
        <v>829</v>
      </c>
      <c r="K32" s="3" t="s">
        <v>828</v>
      </c>
      <c r="L32" s="3" t="s">
        <v>827</v>
      </c>
      <c r="M32" s="3" t="s">
        <v>830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C1C0-94F7-479B-B19F-291928E7C54B}">
  <dimension ref="A3:BJ22"/>
  <sheetViews>
    <sheetView showGridLines="0" tabSelected="1" workbookViewId="0">
      <selection activeCell="F24" sqref="F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831</v>
      </c>
      <c r="C3" s="9"/>
      <c r="D3" s="9"/>
      <c r="E3" s="9"/>
      <c r="F3" s="9"/>
      <c r="H3" s="9" t="s">
        <v>832</v>
      </c>
      <c r="I3" s="9"/>
      <c r="J3" s="9"/>
      <c r="K3" s="9"/>
      <c r="L3" s="9"/>
      <c r="N3" s="11" t="s">
        <v>833</v>
      </c>
      <c r="O3" s="11"/>
      <c r="P3" s="11"/>
      <c r="Q3" s="11"/>
      <c r="R3" s="11"/>
      <c r="S3" s="11"/>
      <c r="T3" s="11"/>
      <c r="V3" s="9" t="s">
        <v>834</v>
      </c>
      <c r="W3" s="9"/>
      <c r="X3" s="9"/>
      <c r="Y3" s="9"/>
      <c r="AA3" s="9" t="s">
        <v>835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836</v>
      </c>
      <c r="C4" s="15" t="s">
        <v>837</v>
      </c>
      <c r="D4" s="14" t="s">
        <v>838</v>
      </c>
      <c r="E4" s="15" t="s">
        <v>839</v>
      </c>
      <c r="F4" s="14" t="s">
        <v>840</v>
      </c>
      <c r="H4" s="16" t="s">
        <v>841</v>
      </c>
      <c r="I4" s="17" t="s">
        <v>842</v>
      </c>
      <c r="J4" s="16" t="s">
        <v>843</v>
      </c>
      <c r="K4" s="17" t="s">
        <v>844</v>
      </c>
      <c r="L4" s="16" t="s">
        <v>845</v>
      </c>
      <c r="N4" s="18" t="s">
        <v>846</v>
      </c>
      <c r="O4" s="19" t="s">
        <v>847</v>
      </c>
      <c r="P4" s="18" t="s">
        <v>848</v>
      </c>
      <c r="Q4" s="19" t="s">
        <v>849</v>
      </c>
      <c r="R4" s="18" t="s">
        <v>850</v>
      </c>
      <c r="S4" s="19" t="s">
        <v>851</v>
      </c>
      <c r="T4" s="18" t="s">
        <v>852</v>
      </c>
      <c r="V4" s="19" t="s">
        <v>853</v>
      </c>
      <c r="W4" s="18" t="s">
        <v>854</v>
      </c>
      <c r="X4" s="19" t="s">
        <v>855</v>
      </c>
      <c r="Y4" s="18" t="s">
        <v>856</v>
      </c>
      <c r="AA4" s="20" t="s">
        <v>474</v>
      </c>
      <c r="AB4" s="21" t="s">
        <v>737</v>
      </c>
      <c r="AC4" s="20" t="s">
        <v>748</v>
      </c>
      <c r="AD4" s="21" t="s">
        <v>769</v>
      </c>
      <c r="AE4" s="20" t="s">
        <v>778</v>
      </c>
      <c r="AF4" s="21" t="s">
        <v>784</v>
      </c>
      <c r="AG4" s="20" t="s">
        <v>792</v>
      </c>
      <c r="AH4" s="21" t="s">
        <v>803</v>
      </c>
      <c r="AI4" s="20" t="s">
        <v>821</v>
      </c>
      <c r="AJ4" s="22"/>
      <c r="AK4" s="21" t="s">
        <v>819</v>
      </c>
      <c r="AL4" s="20" t="s">
        <v>820</v>
      </c>
    </row>
    <row r="5" spans="1:62" ht="63" x14ac:dyDescent="0.2">
      <c r="A5" s="23" t="s">
        <v>857</v>
      </c>
      <c r="B5" s="18" t="s">
        <v>858</v>
      </c>
      <c r="C5" s="24" t="s">
        <v>859</v>
      </c>
      <c r="D5" s="25" t="s">
        <v>860</v>
      </c>
      <c r="E5" s="19" t="s">
        <v>861</v>
      </c>
      <c r="F5" s="18" t="s">
        <v>858</v>
      </c>
      <c r="H5" s="19" t="s">
        <v>862</v>
      </c>
      <c r="I5" s="18" t="s">
        <v>863</v>
      </c>
      <c r="J5" s="19" t="s">
        <v>864</v>
      </c>
      <c r="K5" s="18" t="s">
        <v>865</v>
      </c>
      <c r="L5" s="19" t="s">
        <v>866</v>
      </c>
      <c r="N5" s="18" t="s">
        <v>867</v>
      </c>
      <c r="O5" s="19" t="s">
        <v>868</v>
      </c>
      <c r="P5" s="18" t="s">
        <v>869</v>
      </c>
      <c r="Q5" s="19" t="s">
        <v>870</v>
      </c>
      <c r="R5" s="18" t="s">
        <v>871</v>
      </c>
      <c r="S5" s="19" t="s">
        <v>872</v>
      </c>
      <c r="T5" s="18" t="s">
        <v>873</v>
      </c>
      <c r="V5" s="19" t="s">
        <v>874</v>
      </c>
      <c r="W5" s="18" t="s">
        <v>875</v>
      </c>
      <c r="X5" s="19" t="s">
        <v>876</v>
      </c>
      <c r="Y5" s="18" t="s">
        <v>877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0.49552738846390082</v>
      </c>
      <c r="C7" s="31">
        <f>(sheet!D18-sheet!D15)/sheet!D35</f>
        <v>0.49552738846390082</v>
      </c>
      <c r="D7" s="31">
        <f>sheet!D12/sheet!D35</f>
        <v>0.17447093640069239</v>
      </c>
      <c r="E7" s="31">
        <f>Sheet2!D20/sheet!D35</f>
        <v>0.29295884750684015</v>
      </c>
      <c r="F7" s="31">
        <f>sheet!D18/sheet!D35</f>
        <v>0.49552738846390082</v>
      </c>
      <c r="G7" s="29"/>
      <c r="H7" s="32">
        <f>Sheet1!D33/sheet!D51</f>
        <v>-3.7166417147881464E-2</v>
      </c>
      <c r="I7" s="32">
        <f>Sheet1!D33/Sheet1!D12</f>
        <v>-2.6559267299326679E-2</v>
      </c>
      <c r="J7" s="32">
        <f>Sheet1!D12/sheet!D27</f>
        <v>0.36163185346521681</v>
      </c>
      <c r="K7" s="32">
        <f>Sheet1!D30/sheet!D27</f>
        <v>-9.6046770601336297E-3</v>
      </c>
      <c r="L7" s="32">
        <f>Sheet1!D38</f>
        <v>-0.31</v>
      </c>
      <c r="M7" s="29"/>
      <c r="N7" s="32">
        <f>sheet!D40/sheet!D27</f>
        <v>0.74157646076247874</v>
      </c>
      <c r="O7" s="32">
        <f>sheet!D51/sheet!D27</f>
        <v>0.25842353923752132</v>
      </c>
      <c r="P7" s="32">
        <f>sheet!D40/sheet!D51</f>
        <v>2.8696165331939198</v>
      </c>
      <c r="Q7" s="31">
        <f>Sheet1!D24/Sheet1!D26</f>
        <v>-0.49374660141381188</v>
      </c>
      <c r="R7" s="31">
        <f>ABS(Sheet2!D20/(Sheet1!D26+Sheet2!D30))</f>
        <v>0.38703728293424217</v>
      </c>
      <c r="S7" s="31">
        <f>sheet!D40/Sheet1!D43</f>
        <v>14.644823543679509</v>
      </c>
      <c r="T7" s="31">
        <f>Sheet2!D20/sheet!D40</f>
        <v>3.6206520568969468E-2</v>
      </c>
      <c r="V7" s="31" t="e">
        <f>ABS(Sheet1!D15/sheet!D15)</f>
        <v>#DIV/0!</v>
      </c>
      <c r="W7" s="31">
        <f>Sheet1!D12/sheet!D14</f>
        <v>62.314462081128745</v>
      </c>
      <c r="X7" s="31">
        <f>Sheet1!D12/sheet!D27</f>
        <v>0.36163185346521681</v>
      </c>
      <c r="Y7" s="31">
        <f>Sheet1!D12/(sheet!D18-sheet!D35)</f>
        <v>-7.8215526974077436</v>
      </c>
      <c r="AA7" s="17" t="str">
        <f>Sheet1!D43</f>
        <v>49,474</v>
      </c>
      <c r="AB7" s="17" t="str">
        <f>Sheet3!D17</f>
        <v>17.5x</v>
      </c>
      <c r="AC7" s="17" t="str">
        <f>Sheet3!D18</f>
        <v>42.9x</v>
      </c>
      <c r="AD7" s="17" t="str">
        <f>Sheet3!D20</f>
        <v>22.8x</v>
      </c>
      <c r="AE7" s="17" t="str">
        <f>Sheet3!D21</f>
        <v>1.3x</v>
      </c>
      <c r="AF7" s="17" t="str">
        <f>Sheet3!D22</f>
        <v>2.5x</v>
      </c>
      <c r="AG7" s="17" t="str">
        <f>Sheet3!D24</f>
        <v>-94.4x</v>
      </c>
      <c r="AH7" s="17" t="str">
        <f>Sheet3!D25</f>
        <v>2.3x</v>
      </c>
      <c r="AI7" s="17">
        <f>Sheet3!D31</f>
        <v>0.6</v>
      </c>
      <c r="AK7" s="17">
        <f>Sheet3!D29</f>
        <v>2.9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0.38008386358971352</v>
      </c>
      <c r="C8" s="34">
        <f>(sheet!E18-sheet!E15)/sheet!E35</f>
        <v>0.38008386358971352</v>
      </c>
      <c r="D8" s="34">
        <f>sheet!E12/sheet!E35</f>
        <v>0.21283318183151043</v>
      </c>
      <c r="E8" s="34">
        <f>Sheet2!E20/sheet!E35</f>
        <v>0.1792144386124388</v>
      </c>
      <c r="F8" s="34">
        <f>sheet!E18/sheet!E35</f>
        <v>0.38008386358971352</v>
      </c>
      <c r="G8" s="29"/>
      <c r="H8" s="35">
        <f>Sheet1!E33/sheet!E51</f>
        <v>-7.953147671190236E-2</v>
      </c>
      <c r="I8" s="35">
        <f>Sheet1!E33/Sheet1!E12</f>
        <v>-3.4679107156930566E-2</v>
      </c>
      <c r="J8" s="35">
        <f>Sheet1!E12/sheet!E27</f>
        <v>0.48247343844235568</v>
      </c>
      <c r="K8" s="35">
        <f>Sheet1!E30/sheet!E27</f>
        <v>-1.6731748072115197E-2</v>
      </c>
      <c r="L8" s="35">
        <f>Sheet1!E38</f>
        <v>-0.44</v>
      </c>
      <c r="M8" s="29"/>
      <c r="N8" s="35">
        <f>sheet!E40/sheet!E27</f>
        <v>0.78962105616717171</v>
      </c>
      <c r="O8" s="35">
        <f>sheet!E51/sheet!E27</f>
        <v>0.21037894383282829</v>
      </c>
      <c r="P8" s="35">
        <f>sheet!E40/sheet!E51</f>
        <v>3.7533274090140023</v>
      </c>
      <c r="Q8" s="34">
        <f>Sheet1!E24/Sheet1!E26</f>
        <v>-4.976966461445731E-2</v>
      </c>
      <c r="R8" s="34">
        <f>ABS(Sheet2!E20/(Sheet1!E26+Sheet2!E30))</f>
        <v>6.8288281745377752E-2</v>
      </c>
      <c r="S8" s="34">
        <f>sheet!E40/Sheet1!E43</f>
        <v>11.6373599003736</v>
      </c>
      <c r="T8" s="34">
        <f>Sheet2!E20/sheet!E40</f>
        <v>3.2701341922780583E-2</v>
      </c>
      <c r="U8" s="12"/>
      <c r="V8" s="34" t="e">
        <f>ABS(Sheet1!E15/sheet!E15)</f>
        <v>#DIV/0!</v>
      </c>
      <c r="W8" s="34">
        <f>Sheet1!E12/sheet!E14</f>
        <v>88.473368196784818</v>
      </c>
      <c r="X8" s="34">
        <f>Sheet1!E12/sheet!E27</f>
        <v>0.48247343844235568</v>
      </c>
      <c r="Y8" s="34">
        <f>Sheet1!E12/(sheet!E18-sheet!E35)</f>
        <v>-5.4016839316967031</v>
      </c>
      <c r="Z8" s="12"/>
      <c r="AA8" s="36" t="str">
        <f>Sheet1!E43</f>
        <v>64,240</v>
      </c>
      <c r="AB8" s="36" t="str">
        <f>Sheet3!E17</f>
        <v>18.0x</v>
      </c>
      <c r="AC8" s="36" t="str">
        <f>Sheet3!E18</f>
        <v>46.0x</v>
      </c>
      <c r="AD8" s="36" t="str">
        <f>Sheet3!E20</f>
        <v>17.3x</v>
      </c>
      <c r="AE8" s="36" t="str">
        <f>Sheet3!E21</f>
        <v>1.3x</v>
      </c>
      <c r="AF8" s="36" t="str">
        <f>Sheet3!E22</f>
        <v>2.5x</v>
      </c>
      <c r="AG8" s="36" t="str">
        <f>Sheet3!E24</f>
        <v>-22.7x</v>
      </c>
      <c r="AH8" s="36" t="str">
        <f>Sheet3!E25</f>
        <v>2.5x</v>
      </c>
      <c r="AI8" s="36">
        <f>Sheet3!E31</f>
        <v>0.9</v>
      </c>
      <c r="AK8" s="36">
        <f>Sheet3!E29</f>
        <v>2.2000000000000002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0.56192899271423613</v>
      </c>
      <c r="C9" s="31">
        <f>(sheet!F18-sheet!F15)/sheet!F35</f>
        <v>0.56192899271423613</v>
      </c>
      <c r="D9" s="31">
        <f>sheet!F12/sheet!F35</f>
        <v>0.30467214062680698</v>
      </c>
      <c r="E9" s="31">
        <f>Sheet2!F20/sheet!F35</f>
        <v>0.55780039319995378</v>
      </c>
      <c r="F9" s="31">
        <f>sheet!F18/sheet!F35</f>
        <v>0.56192899271423613</v>
      </c>
      <c r="G9" s="29"/>
      <c r="H9" s="32">
        <f>Sheet1!F33/sheet!F51</f>
        <v>4.0914975774399447E-2</v>
      </c>
      <c r="I9" s="32">
        <f>Sheet1!F33/Sheet1!F12</f>
        <v>1.598909462883958E-2</v>
      </c>
      <c r="J9" s="32">
        <f>Sheet1!F12/sheet!F27</f>
        <v>0.47570756377769535</v>
      </c>
      <c r="K9" s="32">
        <f>Sheet1!F30/sheet!F27</f>
        <v>7.6061332528963108E-3</v>
      </c>
      <c r="L9" s="32">
        <f>Sheet1!F38</f>
        <v>0.16</v>
      </c>
      <c r="M9" s="29"/>
      <c r="N9" s="32">
        <f>sheet!F40/sheet!F27</f>
        <v>0.81409904053626547</v>
      </c>
      <c r="O9" s="32">
        <f>sheet!F51/sheet!F27</f>
        <v>0.1859009594637345</v>
      </c>
      <c r="P9" s="32">
        <f>sheet!F40/sheet!F51</f>
        <v>4.3792083853934045</v>
      </c>
      <c r="Q9" s="31">
        <f>Sheet1!F24/Sheet1!F26</f>
        <v>-1.4118443316412859</v>
      </c>
      <c r="R9" s="31">
        <f>ABS(Sheet2!F20/(Sheet1!F26+Sheet2!F30))</f>
        <v>1.078145606544918</v>
      </c>
      <c r="S9" s="31">
        <f>sheet!F40/Sheet1!F43</f>
        <v>11.899926258219136</v>
      </c>
      <c r="T9" s="31">
        <f>Sheet2!F20/sheet!F40</f>
        <v>6.2269071379697644E-2</v>
      </c>
      <c r="V9" s="31" t="e">
        <f>ABS(Sheet1!F15/sheet!F15)</f>
        <v>#DIV/0!</v>
      </c>
      <c r="W9" s="31">
        <f>Sheet1!F12/sheet!F14</f>
        <v>62.629168396291682</v>
      </c>
      <c r="X9" s="31">
        <f>Sheet1!F12/sheet!F27</f>
        <v>0.47570756377769535</v>
      </c>
      <c r="Y9" s="31">
        <f>Sheet1!F12/(sheet!F18-sheet!F35)</f>
        <v>-11.948812038014783</v>
      </c>
      <c r="AA9" s="17" t="str">
        <f>Sheet1!F43</f>
        <v>65,092</v>
      </c>
      <c r="AB9" s="17" t="str">
        <f>Sheet3!F17</f>
        <v>18.2x</v>
      </c>
      <c r="AC9" s="17" t="str">
        <f>Sheet3!F18</f>
        <v>41.8x</v>
      </c>
      <c r="AD9" s="17" t="str">
        <f>Sheet3!F20</f>
        <v>21.0x</v>
      </c>
      <c r="AE9" s="17" t="str">
        <f>Sheet3!F21</f>
        <v>1.5x</v>
      </c>
      <c r="AF9" s="17" t="str">
        <f>Sheet3!F22</f>
        <v>2.6x</v>
      </c>
      <c r="AG9" s="17" t="str">
        <f>Sheet3!F24</f>
        <v>144.7x</v>
      </c>
      <c r="AH9" s="17" t="str">
        <f>Sheet3!F25</f>
        <v>3.2x</v>
      </c>
      <c r="AI9" s="17">
        <f>Sheet3!F31</f>
        <v>0.9</v>
      </c>
      <c r="AK9" s="17">
        <f>Sheet3!F29</f>
        <v>2.6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0.29254369492994364</v>
      </c>
      <c r="C10" s="34">
        <f>(sheet!G18-sheet!G15)/sheet!G35</f>
        <v>0.29254369492994364</v>
      </c>
      <c r="D10" s="34">
        <f>sheet!G12/sheet!G35</f>
        <v>0.15715730174779718</v>
      </c>
      <c r="E10" s="34">
        <f>Sheet2!G20/sheet!G35</f>
        <v>0.27083056478405315</v>
      </c>
      <c r="F10" s="34">
        <f>sheet!G18/sheet!G35</f>
        <v>0.29254369492994364</v>
      </c>
      <c r="G10" s="29"/>
      <c r="H10" s="35">
        <f>Sheet1!G33/sheet!G51</f>
        <v>3.7664011831836035E-2</v>
      </c>
      <c r="I10" s="35">
        <f>Sheet1!G33/Sheet1!G12</f>
        <v>2.2709972343122033E-2</v>
      </c>
      <c r="J10" s="35">
        <f>Sheet1!G12/sheet!G27</f>
        <v>0.41345254762841943</v>
      </c>
      <c r="K10" s="35">
        <f>Sheet1!G30/sheet!G27</f>
        <v>9.5356488609205318E-3</v>
      </c>
      <c r="L10" s="35">
        <f>Sheet1!G38</f>
        <v>6.8000000000000005E-2</v>
      </c>
      <c r="M10" s="29"/>
      <c r="N10" s="35">
        <f>sheet!G40/sheet!G27</f>
        <v>0.75070377622656359</v>
      </c>
      <c r="O10" s="35">
        <f>sheet!G51/sheet!G27</f>
        <v>0.24929622377343638</v>
      </c>
      <c r="P10" s="35">
        <f>sheet!G40/sheet!G51</f>
        <v>3.0112922083762204</v>
      </c>
      <c r="Q10" s="34">
        <f>Sheet1!G24/Sheet1!G26</f>
        <v>-1.2381773505194638</v>
      </c>
      <c r="R10" s="34">
        <f>ABS(Sheet2!G20/(Sheet1!G26+Sheet2!G30))</f>
        <v>0.47410209469095471</v>
      </c>
      <c r="S10" s="34">
        <f>sheet!G40/Sheet1!G43</f>
        <v>11.470765131328511</v>
      </c>
      <c r="T10" s="34">
        <f>Sheet2!G20/sheet!G40</f>
        <v>5.1851138979503567E-2</v>
      </c>
      <c r="U10" s="12"/>
      <c r="V10" s="34" t="e">
        <f>ABS(Sheet1!G15/sheet!G15)</f>
        <v>#DIV/0!</v>
      </c>
      <c r="W10" s="34">
        <f>Sheet1!G12/sheet!G14</f>
        <v>59.413723150357995</v>
      </c>
      <c r="X10" s="34">
        <f>Sheet1!G12/sheet!G27</f>
        <v>0.41345254762841943</v>
      </c>
      <c r="Y10" s="34">
        <f>Sheet1!G12/(sheet!G18-sheet!G35)</f>
        <v>-4.0662757364651307</v>
      </c>
      <c r="Z10" s="12"/>
      <c r="AA10" s="36" t="str">
        <f>Sheet1!G43</f>
        <v>78,810</v>
      </c>
      <c r="AB10" s="36" t="str">
        <f>Sheet3!G17</f>
        <v>20.2x</v>
      </c>
      <c r="AC10" s="36" t="str">
        <f>Sheet3!G18</f>
        <v>41.8x</v>
      </c>
      <c r="AD10" s="36" t="str">
        <f>Sheet3!G20</f>
        <v>21.6x</v>
      </c>
      <c r="AE10" s="36" t="str">
        <f>Sheet3!G21</f>
        <v>1.4x</v>
      </c>
      <c r="AF10" s="36" t="str">
        <f>Sheet3!G22</f>
        <v>3.1x</v>
      </c>
      <c r="AG10" s="36" t="str">
        <f>Sheet3!G24</f>
        <v>1,085.4x</v>
      </c>
      <c r="AH10" s="36" t="str">
        <f>Sheet3!G25</f>
        <v>2.5x</v>
      </c>
      <c r="AI10" s="36">
        <f>Sheet3!G31</f>
        <v>0.9</v>
      </c>
      <c r="AK10" s="36">
        <f>Sheet3!G29</f>
        <v>2.2000000000000002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0.29559773326245065</v>
      </c>
      <c r="C11" s="31">
        <f>(sheet!H18-sheet!H15)/sheet!H35</f>
        <v>0.29559773326245065</v>
      </c>
      <c r="D11" s="31">
        <f>sheet!H12/sheet!H35</f>
        <v>0.10612607313735027</v>
      </c>
      <c r="E11" s="31">
        <f>Sheet2!H20/sheet!H35</f>
        <v>0.34526462238007444</v>
      </c>
      <c r="F11" s="31">
        <f>sheet!H18/sheet!H35</f>
        <v>0.29559773326245065</v>
      </c>
      <c r="G11" s="29"/>
      <c r="H11" s="32">
        <f>Sheet1!H33/sheet!H51</f>
        <v>5.4018172640080769E-2</v>
      </c>
      <c r="I11" s="32">
        <f>Sheet1!H33/Sheet1!H12</f>
        <v>3.8376158797898477E-2</v>
      </c>
      <c r="J11" s="32">
        <f>Sheet1!H12/sheet!H27</f>
        <v>0.39981847614595895</v>
      </c>
      <c r="K11" s="32">
        <f>Sheet1!H30/sheet!H27</f>
        <v>1.5639584817952794E-2</v>
      </c>
      <c r="L11" s="32">
        <f>Sheet1!H38</f>
        <v>0.45</v>
      </c>
      <c r="M11" s="29"/>
      <c r="N11" s="32">
        <f>sheet!H40/sheet!H27</f>
        <v>0.71595674971932621</v>
      </c>
      <c r="O11" s="32">
        <f>sheet!H51/sheet!H27</f>
        <v>0.28404325028067373</v>
      </c>
      <c r="P11" s="32">
        <f>sheet!H40/sheet!H51</f>
        <v>2.5205906108026248</v>
      </c>
      <c r="Q11" s="31">
        <f>Sheet1!H24/Sheet1!H26</f>
        <v>-2.1799125196005611</v>
      </c>
      <c r="R11" s="31">
        <f>ABS(Sheet2!H20/(Sheet1!H26+Sheet2!H30))</f>
        <v>0.38072341752416589</v>
      </c>
      <c r="S11" s="31">
        <f>sheet!H40/Sheet1!H43</f>
        <v>10.348894807200075</v>
      </c>
      <c r="T11" s="31">
        <f>Sheet2!H20/sheet!H40</f>
        <v>6.1131037852798456E-2</v>
      </c>
      <c r="V11" s="31" t="e">
        <f>ABS(Sheet1!H15/sheet!H15)</f>
        <v>#DIV/0!</v>
      </c>
      <c r="W11" s="31">
        <f>Sheet1!H12/sheet!H14</f>
        <v>71.19749776586238</v>
      </c>
      <c r="X11" s="31">
        <f>Sheet1!H12/sheet!H27</f>
        <v>0.39981847614595895</v>
      </c>
      <c r="Y11" s="31">
        <f>Sheet1!H12/(sheet!H18-sheet!H35)</f>
        <v>-4.4776035519586355</v>
      </c>
      <c r="AA11" s="17" t="str">
        <f>Sheet1!H43</f>
        <v>96,499</v>
      </c>
      <c r="AB11" s="17" t="str">
        <f>Sheet3!H17</f>
        <v>18.4x</v>
      </c>
      <c r="AC11" s="17" t="str">
        <f>Sheet3!H18</f>
        <v>30.1x</v>
      </c>
      <c r="AD11" s="17" t="str">
        <f>Sheet3!H20</f>
        <v>24.9x</v>
      </c>
      <c r="AE11" s="17" t="str">
        <f>Sheet3!H21</f>
        <v>1.6x</v>
      </c>
      <c r="AF11" s="17" t="str">
        <f>Sheet3!H22</f>
        <v>3.2x</v>
      </c>
      <c r="AG11" s="17" t="str">
        <f>Sheet3!H24</f>
        <v>45.5x</v>
      </c>
      <c r="AH11" s="17" t="str">
        <f>Sheet3!H25</f>
        <v>3.3x</v>
      </c>
      <c r="AI11" s="17">
        <f>Sheet3!H31</f>
        <v>0.9</v>
      </c>
      <c r="AK11" s="17">
        <f>Sheet3!H29</f>
        <v>2.5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0.25114467393997231</v>
      </c>
      <c r="C12" s="34">
        <f>(sheet!I18-sheet!I15)/sheet!I35</f>
        <v>0.25114467393997231</v>
      </c>
      <c r="D12" s="34">
        <f>sheet!I12/sheet!I35</f>
        <v>0.10491544552820165</v>
      </c>
      <c r="E12" s="34">
        <f>Sheet2!I20/sheet!I35</f>
        <v>0.40090197553746915</v>
      </c>
      <c r="F12" s="34">
        <f>sheet!I18/sheet!I35</f>
        <v>0.25114467393997231</v>
      </c>
      <c r="G12" s="29"/>
      <c r="H12" s="35">
        <f>Sheet1!I33/sheet!I51</f>
        <v>1.7410345441124915E-2</v>
      </c>
      <c r="I12" s="35">
        <f>Sheet1!I33/Sheet1!I12</f>
        <v>1.5394464659555379E-2</v>
      </c>
      <c r="J12" s="35">
        <f>Sheet1!I12/sheet!I27</f>
        <v>0.36617841660962813</v>
      </c>
      <c r="K12" s="35">
        <f>Sheet1!I30/sheet!I27</f>
        <v>5.6371206935888658E-3</v>
      </c>
      <c r="L12" s="35">
        <f>Sheet1!I38</f>
        <v>0.15</v>
      </c>
      <c r="M12" s="29"/>
      <c r="N12" s="35">
        <f>sheet!I40/sheet!I27</f>
        <v>0.67622005475701574</v>
      </c>
      <c r="O12" s="35">
        <f>sheet!I51/sheet!I27</f>
        <v>0.32377994524298426</v>
      </c>
      <c r="P12" s="35">
        <f>sheet!I40/sheet!I51</f>
        <v>2.0885174165112015</v>
      </c>
      <c r="Q12" s="34">
        <f>Sheet1!I24/Sheet1!I26</f>
        <v>-1.3668267454746952</v>
      </c>
      <c r="R12" s="34">
        <f>ABS(Sheet2!I20/(Sheet1!I26+Sheet2!I30))</f>
        <v>0.24961365200972369</v>
      </c>
      <c r="S12" s="34">
        <f>sheet!I40/Sheet1!I43</f>
        <v>9.1568691058229259</v>
      </c>
      <c r="T12" s="34">
        <f>Sheet2!I20/sheet!I40</f>
        <v>7.370678057170138E-2</v>
      </c>
      <c r="U12" s="12"/>
      <c r="V12" s="34" t="e">
        <f>ABS(Sheet1!I15/sheet!I15)</f>
        <v>#DIV/0!</v>
      </c>
      <c r="W12" s="34">
        <f>Sheet1!I12/sheet!I14</f>
        <v>55.506138682344805</v>
      </c>
      <c r="X12" s="34">
        <f>Sheet1!I12/sheet!I27</f>
        <v>0.36617841660962813</v>
      </c>
      <c r="Y12" s="34">
        <f>Sheet1!I12/(sheet!I18-sheet!I35)</f>
        <v>-3.9331229897380915</v>
      </c>
      <c r="Z12" s="12"/>
      <c r="AA12" s="36" t="str">
        <f>Sheet1!I43</f>
        <v>129,471</v>
      </c>
      <c r="AB12" s="36" t="str">
        <f>Sheet3!I17</f>
        <v>16.8x</v>
      </c>
      <c r="AC12" s="36" t="str">
        <f>Sheet3!I18</f>
        <v>33.3x</v>
      </c>
      <c r="AD12" s="36" t="str">
        <f>Sheet3!I20</f>
        <v>24.6x</v>
      </c>
      <c r="AE12" s="36" t="str">
        <f>Sheet3!I21</f>
        <v>1.3x</v>
      </c>
      <c r="AF12" s="36" t="str">
        <f>Sheet3!I22</f>
        <v>3.3x</v>
      </c>
      <c r="AG12" s="36" t="str">
        <f>Sheet3!I24</f>
        <v>75.8x</v>
      </c>
      <c r="AH12" s="36" t="str">
        <f>Sheet3!I25</f>
        <v>1.8x</v>
      </c>
      <c r="AI12" s="36">
        <f>Sheet3!I31</f>
        <v>0.91800000000000004</v>
      </c>
      <c r="AK12" s="36">
        <f>Sheet3!I29</f>
        <v>2.5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0.37054593225618593</v>
      </c>
      <c r="C13" s="31">
        <f>(sheet!J18-sheet!J15)/sheet!J35</f>
        <v>0.37054593225618593</v>
      </c>
      <c r="D13" s="31">
        <f>sheet!J12/sheet!J35</f>
        <v>0.14068827281715129</v>
      </c>
      <c r="E13" s="31">
        <f>Sheet2!J20/sheet!J35</f>
        <v>0.58181535002776386</v>
      </c>
      <c r="F13" s="31">
        <f>sheet!J18/sheet!J35</f>
        <v>0.37054593225618593</v>
      </c>
      <c r="G13" s="29"/>
      <c r="H13" s="32">
        <f>Sheet1!J33/sheet!J51</f>
        <v>1.4226603956756553E-2</v>
      </c>
      <c r="I13" s="32">
        <f>Sheet1!J33/Sheet1!J12</f>
        <v>1.1268669753468919E-2</v>
      </c>
      <c r="J13" s="32">
        <f>Sheet1!J12/sheet!J27</f>
        <v>0.39568297294103744</v>
      </c>
      <c r="K13" s="32">
        <f>Sheet1!J30/sheet!J27</f>
        <v>4.4588207491433295E-3</v>
      </c>
      <c r="L13" s="32">
        <f>Sheet1!J38</f>
        <v>0.11</v>
      </c>
      <c r="M13" s="29"/>
      <c r="N13" s="32">
        <f>sheet!J40/sheet!J27</f>
        <v>0.68658572610185509</v>
      </c>
      <c r="O13" s="32">
        <f>sheet!J51/sheet!J27</f>
        <v>0.31341427389814486</v>
      </c>
      <c r="P13" s="32">
        <f>sheet!J40/sheet!J51</f>
        <v>2.1906651460455997</v>
      </c>
      <c r="Q13" s="31">
        <f>Sheet1!J24/Sheet1!J26</f>
        <v>-1.3527594895553929</v>
      </c>
      <c r="R13" s="31">
        <f>ABS(Sheet2!J20/(Sheet1!J26+Sheet2!J30))</f>
        <v>0.32165546674653239</v>
      </c>
      <c r="S13" s="31">
        <f>sheet!J40/Sheet1!J43</f>
        <v>8.9977623958623685</v>
      </c>
      <c r="T13" s="31">
        <f>Sheet2!J20/sheet!J40</f>
        <v>7.3933302642165369E-2</v>
      </c>
      <c r="V13" s="31" t="e">
        <f>ABS(Sheet1!J15/sheet!J15)</f>
        <v>#DIV/0!</v>
      </c>
      <c r="W13" s="31">
        <f>Sheet1!J12/sheet!J14</f>
        <v>49.412203039693082</v>
      </c>
      <c r="X13" s="31">
        <f>Sheet1!J12/sheet!J27</f>
        <v>0.39568297294103744</v>
      </c>
      <c r="Y13" s="31">
        <f>Sheet1!J12/(sheet!J18-sheet!J35)</f>
        <v>-7.204993867934677</v>
      </c>
      <c r="AA13" s="17" t="str">
        <f>Sheet1!J43</f>
        <v>129,156</v>
      </c>
      <c r="AB13" s="17" t="str">
        <f>Sheet3!J17</f>
        <v>16.6x</v>
      </c>
      <c r="AC13" s="17" t="str">
        <f>Sheet3!J18</f>
        <v>38.7x</v>
      </c>
      <c r="AD13" s="17" t="str">
        <f>Sheet3!J20</f>
        <v>22.2x</v>
      </c>
      <c r="AE13" s="17" t="str">
        <f>Sheet3!J21</f>
        <v>1.4x</v>
      </c>
      <c r="AF13" s="17" t="str">
        <f>Sheet3!J22</f>
        <v>3.3x</v>
      </c>
      <c r="AG13" s="17" t="str">
        <f>Sheet3!J24</f>
        <v>180.8x</v>
      </c>
      <c r="AH13" s="17" t="str">
        <f>Sheet3!J25</f>
        <v>2.3x</v>
      </c>
      <c r="AI13" s="17">
        <f>Sheet3!J31</f>
        <v>0.93600000000000005</v>
      </c>
      <c r="AK13" s="17">
        <f>Sheet3!J29</f>
        <v>2.7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0.5416287971640299</v>
      </c>
      <c r="C14" s="34">
        <f>(sheet!K18-sheet!K15)/sheet!K35</f>
        <v>0.5416287971640299</v>
      </c>
      <c r="D14" s="34">
        <f>sheet!K12/sheet!K35</f>
        <v>0.36082062112269719</v>
      </c>
      <c r="E14" s="34">
        <f>Sheet2!K20/sheet!K35</f>
        <v>0.26110912073614539</v>
      </c>
      <c r="F14" s="34">
        <f>sheet!K18/sheet!K35</f>
        <v>0.5416287971640299</v>
      </c>
      <c r="G14" s="29"/>
      <c r="H14" s="35">
        <f>Sheet1!K33/sheet!K51</f>
        <v>-5.4726646135141541E-2</v>
      </c>
      <c r="I14" s="35">
        <f>Sheet1!K33/Sheet1!K12</f>
        <v>-3.6865075959791216E-2</v>
      </c>
      <c r="J14" s="35">
        <f>Sheet1!K12/sheet!K27</f>
        <v>0.3958176040101804</v>
      </c>
      <c r="K14" s="35">
        <f>Sheet1!K30/sheet!K27</f>
        <v>-1.4591846038057861E-2</v>
      </c>
      <c r="L14" s="35">
        <f>Sheet1!K38</f>
        <v>-0.37</v>
      </c>
      <c r="M14" s="29"/>
      <c r="N14" s="35">
        <f>sheet!K40/sheet!K27</f>
        <v>0.73336853126309121</v>
      </c>
      <c r="O14" s="35">
        <f>sheet!K51/sheet!K27</f>
        <v>0.26663146873690879</v>
      </c>
      <c r="P14" s="35">
        <f>sheet!K40/sheet!K51</f>
        <v>2.7504950362281591</v>
      </c>
      <c r="Q14" s="34">
        <f>Sheet1!K24/Sheet1!K26</f>
        <v>-0.17709329000191168</v>
      </c>
      <c r="R14" s="34">
        <f>ABS(Sheet2!K20/(Sheet1!K26+Sheet2!K30))</f>
        <v>0.13764236483168696</v>
      </c>
      <c r="S14" s="34">
        <f>sheet!K40/Sheet1!K43</f>
        <v>9.9345893977187423</v>
      </c>
      <c r="T14" s="34">
        <f>Sheet2!K20/sheet!K40</f>
        <v>5.6258821292497603E-2</v>
      </c>
      <c r="U14" s="12"/>
      <c r="V14" s="34" t="e">
        <f>ABS(Sheet1!K15/sheet!K15)</f>
        <v>#DIV/0!</v>
      </c>
      <c r="W14" s="34">
        <f>Sheet1!K12/sheet!K14</f>
        <v>36.714183064337831</v>
      </c>
      <c r="X14" s="34">
        <f>Sheet1!K12/sheet!K27</f>
        <v>0.3958176040101804</v>
      </c>
      <c r="Y14" s="34">
        <f>Sheet1!K12/(sheet!K18-sheet!K35)</f>
        <v>-5.4649591917330351</v>
      </c>
      <c r="Z14" s="12"/>
      <c r="AA14" s="36" t="str">
        <f>Sheet1!K43</f>
        <v>123,879</v>
      </c>
      <c r="AB14" s="36" t="str">
        <f>Sheet3!K17</f>
        <v>15.2x</v>
      </c>
      <c r="AC14" s="36" t="str">
        <f>Sheet3!K18</f>
        <v>37.0x</v>
      </c>
      <c r="AD14" s="36" t="str">
        <f>Sheet3!K20</f>
        <v>30.2x</v>
      </c>
      <c r="AE14" s="36" t="str">
        <f>Sheet3!K21</f>
        <v>1.2x</v>
      </c>
      <c r="AF14" s="36" t="str">
        <f>Sheet3!K22</f>
        <v>2.9x</v>
      </c>
      <c r="AG14" s="36" t="str">
        <f>Sheet3!K24</f>
        <v>-64.7x</v>
      </c>
      <c r="AH14" s="36" t="str">
        <f>Sheet3!K25</f>
        <v>2.0x</v>
      </c>
      <c r="AI14" s="36">
        <f>Sheet3!K31</f>
        <v>0.93600000000000005</v>
      </c>
      <c r="AK14" s="36">
        <f>Sheet3!K29</f>
        <v>2.2000000000000002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0.48212732521250984</v>
      </c>
      <c r="C15" s="31">
        <f>(sheet!L18-sheet!L15)/sheet!L35</f>
        <v>0.48212732521250984</v>
      </c>
      <c r="D15" s="31">
        <f>sheet!L12/sheet!L35</f>
        <v>0.12207707078898604</v>
      </c>
      <c r="E15" s="31">
        <f>Sheet2!L20/sheet!L35</f>
        <v>0.4139519053401628</v>
      </c>
      <c r="F15" s="31">
        <f>sheet!L18/sheet!L35</f>
        <v>0.48212732521250984</v>
      </c>
      <c r="G15" s="29"/>
      <c r="H15" s="32">
        <f>Sheet1!L33/sheet!L51</f>
        <v>5.0875563319724135E-2</v>
      </c>
      <c r="I15" s="32">
        <f>Sheet1!L33/Sheet1!L12</f>
        <v>3.0887337807070817E-2</v>
      </c>
      <c r="J15" s="32">
        <f>Sheet1!L12/sheet!L27</f>
        <v>0.41542292421834848</v>
      </c>
      <c r="K15" s="32">
        <f>Sheet1!L30/sheet!L27</f>
        <v>1.2831308193133311E-2</v>
      </c>
      <c r="L15" s="32">
        <f>Sheet1!L38</f>
        <v>0.31</v>
      </c>
      <c r="M15" s="29"/>
      <c r="N15" s="32">
        <f>sheet!L40/sheet!L27</f>
        <v>0.74779034656587884</v>
      </c>
      <c r="O15" s="32">
        <f>sheet!L51/sheet!L27</f>
        <v>0.25220965343412116</v>
      </c>
      <c r="P15" s="32">
        <f>sheet!L40/sheet!L51</f>
        <v>2.9649552916942832</v>
      </c>
      <c r="Q15" s="31">
        <f>Sheet1!L24/Sheet1!L26</f>
        <v>-2.1466846647850453</v>
      </c>
      <c r="R15" s="31">
        <f>ABS(Sheet2!L20/(Sheet1!L26+Sheet2!L30))</f>
        <v>0.2960483216636115</v>
      </c>
      <c r="S15" s="31">
        <f>sheet!L40/Sheet1!L43</f>
        <v>11.630817409458636</v>
      </c>
      <c r="T15" s="31">
        <f>Sheet2!L20/sheet!L40</f>
        <v>8.1869070650258946E-2</v>
      </c>
      <c r="V15" s="31" t="e">
        <f>ABS(Sheet1!L15/sheet!L15)</f>
        <v>#DIV/0!</v>
      </c>
      <c r="W15" s="31">
        <f>Sheet1!L12/sheet!L14</f>
        <v>31.137640318598908</v>
      </c>
      <c r="X15" s="31">
        <f>Sheet1!L12/sheet!L27</f>
        <v>0.41542292421834848</v>
      </c>
      <c r="Y15" s="31">
        <f>Sheet1!L12/(sheet!L18-sheet!L35)</f>
        <v>-5.4239744255484874</v>
      </c>
      <c r="AA15" s="17" t="str">
        <f>Sheet1!L43</f>
        <v>103,461</v>
      </c>
      <c r="AB15" s="17" t="str">
        <f>Sheet3!L17</f>
        <v>18.5x</v>
      </c>
      <c r="AC15" s="17" t="str">
        <f>Sheet3!L18</f>
        <v>40.6x</v>
      </c>
      <c r="AD15" s="17" t="str">
        <f>Sheet3!L20</f>
        <v>16.6x</v>
      </c>
      <c r="AE15" s="17" t="str">
        <f>Sheet3!L21</f>
        <v>1.4x</v>
      </c>
      <c r="AF15" s="17" t="str">
        <f>Sheet3!L22</f>
        <v>2.9x</v>
      </c>
      <c r="AG15" s="17" t="str">
        <f>Sheet3!L24</f>
        <v>138.7x</v>
      </c>
      <c r="AH15" s="17" t="str">
        <f>Sheet3!L25</f>
        <v>2.4x</v>
      </c>
      <c r="AI15" s="17">
        <f>Sheet3!L31</f>
        <v>0.93600000000000005</v>
      </c>
      <c r="AK15" s="17">
        <f>Sheet3!L29</f>
        <v>2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0.24874816605584693</v>
      </c>
      <c r="C16" s="34">
        <f>(sheet!M18-sheet!M15)/sheet!M35</f>
        <v>0.24874816605584693</v>
      </c>
      <c r="D16" s="34">
        <f>sheet!M12/sheet!M35</f>
        <v>0.11300659922900097</v>
      </c>
      <c r="E16" s="34">
        <f>Sheet2!M20/sheet!M35</f>
        <v>0.31504339097016387</v>
      </c>
      <c r="F16" s="34">
        <f>sheet!M18/sheet!M35</f>
        <v>0.24874816605584693</v>
      </c>
      <c r="G16" s="29"/>
      <c r="H16" s="35">
        <f>Sheet1!M33/sheet!M51</f>
        <v>2.4541514451611717E-2</v>
      </c>
      <c r="I16" s="35">
        <f>Sheet1!M33/Sheet1!M12</f>
        <v>1.4845739573331107E-2</v>
      </c>
      <c r="J16" s="35">
        <f>Sheet1!M12/sheet!M27</f>
        <v>0.42762320075599786</v>
      </c>
      <c r="K16" s="35">
        <f>Sheet1!M30/sheet!M27</f>
        <v>6.3483826739378305E-3</v>
      </c>
      <c r="L16" s="35">
        <f>Sheet1!M38</f>
        <v>0.15</v>
      </c>
      <c r="M16" s="29"/>
      <c r="N16" s="35">
        <f>sheet!M40/sheet!M27</f>
        <v>0.74132066354523962</v>
      </c>
      <c r="O16" s="35">
        <f>sheet!M51/sheet!M27</f>
        <v>0.25867933645476032</v>
      </c>
      <c r="P16" s="35">
        <f>sheet!M40/sheet!M51</f>
        <v>2.865790030642386</v>
      </c>
      <c r="Q16" s="34">
        <f>Sheet1!M24/Sheet1!M26</f>
        <v>-1.4422688975910762</v>
      </c>
      <c r="R16" s="34">
        <f>ABS(Sheet2!M20/(Sheet1!M26+Sheet2!M30))</f>
        <v>0.61755254118879899</v>
      </c>
      <c r="S16" s="34">
        <f>sheet!M40/Sheet1!M43</f>
        <v>12.065356565196756</v>
      </c>
      <c r="T16" s="34">
        <f>Sheet2!M20/sheet!M40</f>
        <v>8.5152070743720984E-2</v>
      </c>
      <c r="U16" s="12"/>
      <c r="V16" s="34" t="e">
        <f>ABS(Sheet1!M15/sheet!M15)</f>
        <v>#DIV/0!</v>
      </c>
      <c r="W16" s="34">
        <f>Sheet1!M12/sheet!M14</f>
        <v>41.066979083323808</v>
      </c>
      <c r="X16" s="34">
        <f>Sheet1!M12/sheet!M27</f>
        <v>0.42762320075599786</v>
      </c>
      <c r="Y16" s="34">
        <f>Sheet1!M12/(sheet!M18-sheet!M35)</f>
        <v>-2.8408268795142142</v>
      </c>
      <c r="Z16" s="12"/>
      <c r="AA16" s="36" t="str">
        <f>Sheet1!M43</f>
        <v>103,249</v>
      </c>
      <c r="AB16" s="36" t="str">
        <f>Sheet3!M17</f>
        <v>15.3x</v>
      </c>
      <c r="AC16" s="36" t="str">
        <f>Sheet3!M18</f>
        <v>27.1x</v>
      </c>
      <c r="AD16" s="36" t="str">
        <f>Sheet3!M20</f>
        <v>17.6x</v>
      </c>
      <c r="AE16" s="36" t="str">
        <f>Sheet3!M21</f>
        <v>1.2x</v>
      </c>
      <c r="AF16" s="36" t="str">
        <f>Sheet3!M22</f>
        <v>2.2x</v>
      </c>
      <c r="AG16" s="36" t="str">
        <f>Sheet3!M24</f>
        <v>75.3x</v>
      </c>
      <c r="AH16" s="36" t="str">
        <f>Sheet3!M25</f>
        <v>1.8x</v>
      </c>
      <c r="AI16" s="36">
        <f>Sheet3!M31</f>
        <v>0.93600000000000005</v>
      </c>
      <c r="AK16" s="36">
        <f>Sheet3!M29</f>
        <v>1.4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2023-04-26T23:25:15Z</dcterms:created>
  <dcterms:modified xsi:type="dcterms:W3CDTF">2023-05-06T17:11:36Z</dcterms:modified>
  <cp:category/>
  <dc:identifier/>
  <cp:version/>
</cp:coreProperties>
</file>