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Healthcare/"/>
    </mc:Choice>
  </mc:AlternateContent>
  <xr:revisionPtr revIDLastSave="20" documentId="8_{C0DEEC70-CDE4-46E8-AE15-A1323CF5A6C0}" xr6:coauthVersionLast="47" xr6:coauthVersionMax="47" xr10:uidLastSave="{120768AD-89CB-478B-9A27-8AE97CE7D2CD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<sst xmlns="http://schemas.openxmlformats.org/spreadsheetml/2006/main" count="1188" uniqueCount="737">
  <si>
    <t>Tilray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</si>
  <si>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</si>
  <si>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</si>
  <si>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</si>
  <si>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</si>
  <si>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</si>
  <si>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</si>
  <si>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</si>
  <si>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</si>
  <si>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</si>
  <si>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</si>
  <si>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</si>
  <si>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</si>
  <si>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</si>
  <si>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</si>
  <si>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2013-04-30</t>
  </si>
  <si>
    <t>2014-05-31</t>
  </si>
  <si>
    <t>2015-05-31</t>
  </si>
  <si>
    <t>2016-05-31</t>
  </si>
  <si>
    <t>2017-05-31</t>
  </si>
  <si>
    <t>2018-05-31</t>
  </si>
  <si>
    <t>2019-05-31</t>
  </si>
  <si>
    <t>2020-05-31</t>
  </si>
  <si>
    <t>2021-05-31</t>
  </si>
  <si>
    <t>2022-05-31</t>
  </si>
  <si>
    <t>Cash And Equivalents</t>
  </si>
  <si>
    <t>7,051.909</t>
  </si>
  <si>
    <t>16,472.664</t>
  </si>
  <si>
    <t>79,910</t>
  </si>
  <si>
    <t>59,737</t>
  </si>
  <si>
    <t>550,862.2</t>
  </si>
  <si>
    <t>496,595.116</t>
  </si>
  <si>
    <t>589,431.922</t>
  </si>
  <si>
    <t>526,104.09</t>
  </si>
  <si>
    <t>Short Term Investments</t>
  </si>
  <si>
    <t/>
  </si>
  <si>
    <t>Accounts Receivable, Net</t>
  </si>
  <si>
    <t>1,778.679</t>
  </si>
  <si>
    <t>3,386</t>
  </si>
  <si>
    <t>25,491.017</t>
  </si>
  <si>
    <t>52,229.47</t>
  </si>
  <si>
    <t>105,355.77</t>
  </si>
  <si>
    <t>120,523.171</t>
  </si>
  <si>
    <t>Inventory</t>
  </si>
  <si>
    <t>1,724.247</t>
  </si>
  <si>
    <t>2,088.85</t>
  </si>
  <si>
    <t>3,887</t>
  </si>
  <si>
    <t>22,150</t>
  </si>
  <si>
    <t>91,539.835</t>
  </si>
  <si>
    <t>192,472.846</t>
  </si>
  <si>
    <t>309,432.874</t>
  </si>
  <si>
    <t>310,581.909</t>
  </si>
  <si>
    <t>Prepaid Expenses</t>
  </si>
  <si>
    <t>1,060</t>
  </si>
  <si>
    <t>1,720</t>
  </si>
  <si>
    <t>10,697.267</t>
  </si>
  <si>
    <t>25,377.373</t>
  </si>
  <si>
    <t>59,031.764</t>
  </si>
  <si>
    <t>59,181.951</t>
  </si>
  <si>
    <t>Other Current Assets</t>
  </si>
  <si>
    <t>1,394.641</t>
  </si>
  <si>
    <t>1,392.537</t>
  </si>
  <si>
    <t>93,730</t>
  </si>
  <si>
    <t>107,619</t>
  </si>
  <si>
    <t>102,331.111</t>
  </si>
  <si>
    <t>34,202.309</t>
  </si>
  <si>
    <t>2,998.649</t>
  </si>
  <si>
    <t>Total Current Assets</t>
  </si>
  <si>
    <t>10,338.067</t>
  </si>
  <si>
    <t>21,892.886</t>
  </si>
  <si>
    <t>179,413</t>
  </si>
  <si>
    <t>194,612</t>
  </si>
  <si>
    <t>780,921.43</t>
  </si>
  <si>
    <t>800,877.114</t>
  </si>
  <si>
    <t>1,066,250.98</t>
  </si>
  <si>
    <t>1,016,391.12</t>
  </si>
  <si>
    <t>Property Plant And Equipment, Net</t>
  </si>
  <si>
    <t>1,568.796</t>
  </si>
  <si>
    <t>3,626.161</t>
  </si>
  <si>
    <t>7,309.22</t>
  </si>
  <si>
    <t>72,455</t>
  </si>
  <si>
    <t>303,151</t>
  </si>
  <si>
    <t>503,957.649</t>
  </si>
  <si>
    <t>586,670.332</t>
  </si>
  <si>
    <t>807,240.066</t>
  </si>
  <si>
    <t>759,596.15</t>
  </si>
  <si>
    <t>Real Estate Owned</t>
  </si>
  <si>
    <t>Capitalized / Purchased Software</t>
  </si>
  <si>
    <t>Long-term Investments</t>
  </si>
  <si>
    <t>1,560.2</t>
  </si>
  <si>
    <t>56,164</t>
  </si>
  <si>
    <t>50,994</t>
  </si>
  <si>
    <t>74,241.787</t>
  </si>
  <si>
    <t>26,981.531</t>
  </si>
  <si>
    <t>31,122</t>
  </si>
  <si>
    <t>18,976.78</t>
  </si>
  <si>
    <t>Goodwill</t>
  </si>
  <si>
    <t>1,200</t>
  </si>
  <si>
    <t>522,762</t>
  </si>
  <si>
    <t>669,925.293</t>
  </si>
  <si>
    <t>615,955.517</t>
  </si>
  <si>
    <t>3,418,332.52</t>
  </si>
  <si>
    <t>3,341,118.76</t>
  </si>
  <si>
    <t>Other Intangibles</t>
  </si>
  <si>
    <t>4,317.68</t>
  </si>
  <si>
    <t>1,891</t>
  </si>
  <si>
    <t>226,444</t>
  </si>
  <si>
    <t>392,102.409</t>
  </si>
  <si>
    <t>362,578.353</t>
  </si>
  <si>
    <t>1,937,861.251</t>
  </si>
  <si>
    <t>1,616,447.981</t>
  </si>
  <si>
    <t>Other Long-term Assets</t>
  </si>
  <si>
    <t>4,849</t>
  </si>
  <si>
    <t>16,129</t>
  </si>
  <si>
    <t>20,732.454</t>
  </si>
  <si>
    <t>9,997.51</t>
  </si>
  <si>
    <t>141,059.634</t>
  </si>
  <si>
    <t>Total Assets</t>
  </si>
  <si>
    <t>1,739.251</t>
  </si>
  <si>
    <t>14,292.571</t>
  </si>
  <si>
    <t>36,279.986</t>
  </si>
  <si>
    <t>315,972</t>
  </si>
  <si>
    <t>1,314,092</t>
  </si>
  <si>
    <t>2,441,881.022</t>
  </si>
  <si>
    <t>2,393,062.847</t>
  </si>
  <si>
    <t>7,270,804.325</t>
  </si>
  <si>
    <t>6,893,590.425</t>
  </si>
  <si>
    <t>Accounts Payable</t>
  </si>
  <si>
    <t>1,000.172</t>
  </si>
  <si>
    <t>1,266.492</t>
  </si>
  <si>
    <t>5,874</t>
  </si>
  <si>
    <t>31,517</t>
  </si>
  <si>
    <t>105,825.525</t>
  </si>
  <si>
    <t>56,674.297</t>
  </si>
  <si>
    <t>69,633.83</t>
  </si>
  <si>
    <t>86,780.63</t>
  </si>
  <si>
    <t>Accrued Expenses</t>
  </si>
  <si>
    <t>2,912.06</t>
  </si>
  <si>
    <t>66,238.661</t>
  </si>
  <si>
    <t>169,351.898</t>
  </si>
  <si>
    <t>104,582.271</t>
  </si>
  <si>
    <t>Short-term Borrowings</t>
  </si>
  <si>
    <t>10,518.804</t>
  </si>
  <si>
    <t>22,924.689</t>
  </si>
  <si>
    <t>Current Portion of LT Debt</t>
  </si>
  <si>
    <t>1,643</t>
  </si>
  <si>
    <t>2,750</t>
  </si>
  <si>
    <t>6,332.749</t>
  </si>
  <si>
    <t>8,455.911</t>
  </si>
  <si>
    <t>44,191.767</t>
  </si>
  <si>
    <t>85,792.704</t>
  </si>
  <si>
    <t>Current Portion of Capital Lease Obligations</t>
  </si>
  <si>
    <t>1,313.62</t>
  </si>
  <si>
    <t>5,145.369</t>
  </si>
  <si>
    <t>8,478.96</t>
  </si>
  <si>
    <t>Other Current Liabilities</t>
  </si>
  <si>
    <t>2,800</t>
  </si>
  <si>
    <t>9,587</t>
  </si>
  <si>
    <t>26,403.126</t>
  </si>
  <si>
    <t>31,872.493</t>
  </si>
  <si>
    <t>185,335.846</t>
  </si>
  <si>
    <t>46,059.359</t>
  </si>
  <si>
    <t>Total Current Liabilities</t>
  </si>
  <si>
    <t>3,912.232</t>
  </si>
  <si>
    <t>10,317</t>
  </si>
  <si>
    <t>43,854</t>
  </si>
  <si>
    <t>138,561.401</t>
  </si>
  <si>
    <t>165,090.619</t>
  </si>
  <si>
    <t>484,177.515</t>
  </si>
  <si>
    <t>354,618.613</t>
  </si>
  <si>
    <t>Long-term Debt</t>
  </si>
  <si>
    <t>31,786</t>
  </si>
  <si>
    <t>28,337</t>
  </si>
  <si>
    <t>482,318.087</t>
  </si>
  <si>
    <t>399,914.624</t>
  </si>
  <si>
    <t>1,007,727.237</t>
  </si>
  <si>
    <t>657,556.429</t>
  </si>
  <si>
    <t>Capital Leases</t>
  </si>
  <si>
    <t>5,820.41</t>
  </si>
  <si>
    <t>65,096.638</t>
  </si>
  <si>
    <t>14,330.619</t>
  </si>
  <si>
    <t>Other Non-current Liabilities</t>
  </si>
  <si>
    <t>68,308</t>
  </si>
  <si>
    <t>87,643.373</t>
  </si>
  <si>
    <t>66,708.204</t>
  </si>
  <si>
    <t>325,509.738</t>
  </si>
  <si>
    <t>248,978.844</t>
  </si>
  <si>
    <t>Total Liabilities</t>
  </si>
  <si>
    <t>42,103</t>
  </si>
  <si>
    <t>140,499</t>
  </si>
  <si>
    <t>708,522.861</t>
  </si>
  <si>
    <t>637,533.857</t>
  </si>
  <si>
    <t>1,882,511.128</t>
  </si>
  <si>
    <t>1,275,484.504</t>
  </si>
  <si>
    <t>Common Stock</t>
  </si>
  <si>
    <t>20,246.095</t>
  </si>
  <si>
    <t>40,916.88</t>
  </si>
  <si>
    <t>274,317</t>
  </si>
  <si>
    <t>1,113,981</t>
  </si>
  <si>
    <t>1,655,468.943</t>
  </si>
  <si>
    <t>Additional Paid In Capital</t>
  </si>
  <si>
    <t>1,881,940.803</t>
  </si>
  <si>
    <t>5,782,996.32</t>
  </si>
  <si>
    <t>6,808,425.137</t>
  </si>
  <si>
    <t>Retained Earnings</t>
  </si>
  <si>
    <t>-2,175.481</t>
  </si>
  <si>
    <t>-8,718.925</t>
  </si>
  <si>
    <t>-8,320.964</t>
  </si>
  <si>
    <t>-4,123</t>
  </si>
  <si>
    <t>27,452</t>
  </si>
  <si>
    <t>12,104.432</t>
  </si>
  <si>
    <t>-156,081.17</t>
  </si>
  <si>
    <t>-586,516.535</t>
  </si>
  <si>
    <t>-1,217,958.372</t>
  </si>
  <si>
    <t>Treasury Stock</t>
  </si>
  <si>
    <t>Other Common Equity Adj</t>
  </si>
  <si>
    <t>1,818.178</t>
  </si>
  <si>
    <t>2,417.578</t>
  </si>
  <si>
    <t>3,675</t>
  </si>
  <si>
    <t>22,580</t>
  </si>
  <si>
    <t>37,372.424</t>
  </si>
  <si>
    <t>-7,482.401</t>
  </si>
  <si>
    <t>184,224.476</t>
  </si>
  <si>
    <t>-26,265.422</t>
  </si>
  <si>
    <t>Common Equity</t>
  </si>
  <si>
    <t>-2,172.981</t>
  </si>
  <si>
    <t>13,345.348</t>
  </si>
  <si>
    <t>35,013.494</t>
  </si>
  <si>
    <t>273,869</t>
  </si>
  <si>
    <t>1,164,013</t>
  </si>
  <si>
    <t>1,704,945.799</t>
  </si>
  <si>
    <t>1,718,410.279</t>
  </si>
  <si>
    <t>5,380,759.769</t>
  </si>
  <si>
    <t>5,564,268.385</t>
  </si>
  <si>
    <t>Total Preferred Equity</t>
  </si>
  <si>
    <t>Minority Interest, Total</t>
  </si>
  <si>
    <t>9,580</t>
  </si>
  <si>
    <t>28,412.364</t>
  </si>
  <si>
    <t>37,118.711</t>
  </si>
  <si>
    <t>7,533.428</t>
  </si>
  <si>
    <t>53,837.537</t>
  </si>
  <si>
    <t>Other Equity</t>
  </si>
  <si>
    <t>Total Equity</t>
  </si>
  <si>
    <t>1,173,593</t>
  </si>
  <si>
    <t>1,733,358.161</t>
  </si>
  <si>
    <t>1,755,528.99</t>
  </si>
  <si>
    <t>5,388,293.197</t>
  </si>
  <si>
    <t>5,618,105.922</t>
  </si>
  <si>
    <t>Total Liabilities And Equity</t>
  </si>
  <si>
    <t>Cash And Short Term Investments</t>
  </si>
  <si>
    <t>167,257</t>
  </si>
  <si>
    <t>104,799</t>
  </si>
  <si>
    <t>571,063.591</t>
  </si>
  <si>
    <t>Total Debt</t>
  </si>
  <si>
    <t>33,429</t>
  </si>
  <si>
    <t>31,087</t>
  </si>
  <si>
    <t>488,650.838</t>
  </si>
  <si>
    <t>416,040.202</t>
  </si>
  <si>
    <t>1,132,679.815</t>
  </si>
  <si>
    <t>789,083.4</t>
  </si>
  <si>
    <t>Income Statement</t>
  </si>
  <si>
    <t>Revenue</t>
  </si>
  <si>
    <t>8,433.929</t>
  </si>
  <si>
    <t>20,438</t>
  </si>
  <si>
    <t>36,917</t>
  </si>
  <si>
    <t>242,381.795</t>
  </si>
  <si>
    <t>558,117.689</t>
  </si>
  <si>
    <t>619,139.669</t>
  </si>
  <si>
    <t>794,859.161</t>
  </si>
  <si>
    <t>Revenue Growth (YoY)</t>
  </si>
  <si>
    <t>NM</t>
  </si>
  <si>
    <t>1,429.5%</t>
  </si>
  <si>
    <t>142.3%</t>
  </si>
  <si>
    <t>80.6%</t>
  </si>
  <si>
    <t>385.7%</t>
  </si>
  <si>
    <t>126.1%</t>
  </si>
  <si>
    <t>26.6%</t>
  </si>
  <si>
    <t>22.5%</t>
  </si>
  <si>
    <t>Cost of Revenues</t>
  </si>
  <si>
    <t>-1,866.086</t>
  </si>
  <si>
    <t>-3,141</t>
  </si>
  <si>
    <t>3,970</t>
  </si>
  <si>
    <t>-183,563.626</t>
  </si>
  <si>
    <t>-425,856.55</t>
  </si>
  <si>
    <t>-470,495.95</t>
  </si>
  <si>
    <t>-647,091.497</t>
  </si>
  <si>
    <t>Gross Profit</t>
  </si>
  <si>
    <t>1,119.022</t>
  </si>
  <si>
    <t>6,567.843</t>
  </si>
  <si>
    <t>17,297</t>
  </si>
  <si>
    <t>40,887</t>
  </si>
  <si>
    <t>58,818.17</t>
  </si>
  <si>
    <t>132,261.139</t>
  </si>
  <si>
    <t>148,643.719</t>
  </si>
  <si>
    <t>147,767.664</t>
  </si>
  <si>
    <t>Gross Profit Margin</t>
  </si>
  <si>
    <t>202.9%</t>
  </si>
  <si>
    <t>77.9%</t>
  </si>
  <si>
    <t>84.6%</t>
  </si>
  <si>
    <t>110.8%</t>
  </si>
  <si>
    <t>24.3%</t>
  </si>
  <si>
    <t>23.7%</t>
  </si>
  <si>
    <t>24.0%</t>
  </si>
  <si>
    <t>18.6%</t>
  </si>
  <si>
    <t>R&amp;D Expenses</t>
  </si>
  <si>
    <t>-1,422.094</t>
  </si>
  <si>
    <t>-2,638.255</t>
  </si>
  <si>
    <t>-1,001.561</t>
  </si>
  <si>
    <t>-1,920.194</t>
  </si>
  <si>
    <t>Selling and Marketing Expense</t>
  </si>
  <si>
    <t>-3,598.481</t>
  </si>
  <si>
    <t>-6,664</t>
  </si>
  <si>
    <t>-11,873</t>
  </si>
  <si>
    <t>-28,593.274</t>
  </si>
  <si>
    <t>-47,148.487</t>
  </si>
  <si>
    <t>-53,233.571</t>
  </si>
  <si>
    <t>-83,309.607</t>
  </si>
  <si>
    <t>General &amp; Admin Expenses</t>
  </si>
  <si>
    <t>-2,019.507</t>
  </si>
  <si>
    <t>-2,380.059</t>
  </si>
  <si>
    <t>-4,599</t>
  </si>
  <si>
    <t>-13,645</t>
  </si>
  <si>
    <t>-99,939.926</t>
  </si>
  <si>
    <t>-126,428.336</t>
  </si>
  <si>
    <t>-131,979.192</t>
  </si>
  <si>
    <t>-201,177.648</t>
  </si>
  <si>
    <t>Other Inc / (Exp)</t>
  </si>
  <si>
    <t>-4,983.445</t>
  </si>
  <si>
    <t>-1,452.431</t>
  </si>
  <si>
    <t>-1,938</t>
  </si>
  <si>
    <t>15,965</t>
  </si>
  <si>
    <t>12,473.059</t>
  </si>
  <si>
    <t>-79,716.345</t>
  </si>
  <si>
    <t>-344,964.156</t>
  </si>
  <si>
    <t>-383,443.029</t>
  </si>
  <si>
    <t>Operating Expenses</t>
  </si>
  <si>
    <t>-1,018.426</t>
  </si>
  <si>
    <t>-7,792.697</t>
  </si>
  <si>
    <t>-7,651.379</t>
  </si>
  <si>
    <t>-13,693</t>
  </si>
  <si>
    <t>-10,043</t>
  </si>
  <si>
    <t>-117,482.234</t>
  </si>
  <si>
    <t>-255,931.424</t>
  </si>
  <si>
    <t>-531,178.48</t>
  </si>
  <si>
    <t>-669,850.478</t>
  </si>
  <si>
    <t>Operating Income</t>
  </si>
  <si>
    <t>-1,446.127</t>
  </si>
  <si>
    <t>-6,673.675</t>
  </si>
  <si>
    <t>-1,083.536</t>
  </si>
  <si>
    <t>3,604</t>
  </si>
  <si>
    <t>30,844</t>
  </si>
  <si>
    <t>-58,664.065</t>
  </si>
  <si>
    <t>-123,670.285</t>
  </si>
  <si>
    <t>-382,534.76</t>
  </si>
  <si>
    <t>-522,082.813</t>
  </si>
  <si>
    <t>Net Interest Expenses</t>
  </si>
  <si>
    <t>5,012</t>
  </si>
  <si>
    <t>7,109.116</t>
  </si>
  <si>
    <t>-26,673.092</t>
  </si>
  <si>
    <t>-33,759.846</t>
  </si>
  <si>
    <t>-35,347.763</t>
  </si>
  <si>
    <t>EBT, Incl. Unusual Items</t>
  </si>
  <si>
    <t>-6,543.444</t>
  </si>
  <si>
    <t>4,332</t>
  </si>
  <si>
    <t>35,856</t>
  </si>
  <si>
    <t>-51,554.948</t>
  </si>
  <si>
    <t>-150,343.378</t>
  </si>
  <si>
    <t>-416,294.606</t>
  </si>
  <si>
    <t>-557,430.576</t>
  </si>
  <si>
    <t>Earnings of Discontinued Ops.</t>
  </si>
  <si>
    <t>Income Tax Expense</t>
  </si>
  <si>
    <t>-6,408</t>
  </si>
  <si>
    <t>2,764.431</t>
  </si>
  <si>
    <t>11,500.37</t>
  </si>
  <si>
    <t>10,826.512</t>
  </si>
  <si>
    <t>8,275.303</t>
  </si>
  <si>
    <t>Net Income to Company</t>
  </si>
  <si>
    <t>4,198</t>
  </si>
  <si>
    <t>29,448</t>
  </si>
  <si>
    <t>-48,790.517</t>
  </si>
  <si>
    <t>-138,843.008</t>
  </si>
  <si>
    <t>-405,468.094</t>
  </si>
  <si>
    <t>-549,155.273</t>
  </si>
  <si>
    <t>Minority Interest in Earnings</t>
  </si>
  <si>
    <t>14,945.501</t>
  </si>
  <si>
    <t>-2,350.471</t>
  </si>
  <si>
    <t>-37,898.827</t>
  </si>
  <si>
    <t>-53,974.152</t>
  </si>
  <si>
    <t>Net Income to Stockholders</t>
  </si>
  <si>
    <t>-33,845.017</t>
  </si>
  <si>
    <t>-141,193.478</t>
  </si>
  <si>
    <t>-443,366.921</t>
  </si>
  <si>
    <t>-603,129.425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</si>
  <si>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</si>
  <si>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</si>
  <si>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</si>
  <si>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</si>
  <si>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</si>
  <si>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21,328.485</t>
  </si>
  <si>
    <t>45,386.33</t>
  </si>
  <si>
    <t>58,442.827</t>
  </si>
  <si>
    <t>104,341.319</t>
  </si>
  <si>
    <t>161,026.463</t>
  </si>
  <si>
    <t>203,460.138</t>
  </si>
  <si>
    <t>216,158.217</t>
  </si>
  <si>
    <t>269,549.852</t>
  </si>
  <si>
    <t>481,219.13</t>
  </si>
  <si>
    <t>Weighted Average Diluted Shares Out.</t>
  </si>
  <si>
    <t>111,427.893</t>
  </si>
  <si>
    <t>165,914</t>
  </si>
  <si>
    <t>EBITDA</t>
  </si>
  <si>
    <t>-1,434.765</t>
  </si>
  <si>
    <t>-3,014.729</t>
  </si>
  <si>
    <t>3,982</t>
  </si>
  <si>
    <t>-63,364.273</t>
  </si>
  <si>
    <t>-18,398.94</t>
  </si>
  <si>
    <t>-93,556.967</t>
  </si>
  <si>
    <t>EBIT</t>
  </si>
  <si>
    <t>-3,395.607</t>
  </si>
  <si>
    <t>-1,090.661</t>
  </si>
  <si>
    <t>2,108</t>
  </si>
  <si>
    <t>-7,236</t>
  </si>
  <si>
    <t>-86,628.751</t>
  </si>
  <si>
    <t>-67,513.726</t>
  </si>
  <si>
    <t>-82,730.145</t>
  </si>
  <si>
    <t>-289,108.117</t>
  </si>
  <si>
    <t>Revenue (Reported)</t>
  </si>
  <si>
    <t>Operating Income (Reported)</t>
  </si>
  <si>
    <t>-12,428</t>
  </si>
  <si>
    <t>-187,806.926</t>
  </si>
  <si>
    <t>-143,216.233</t>
  </si>
  <si>
    <t>-159,490.746</t>
  </si>
  <si>
    <t>-772,126.745</t>
  </si>
  <si>
    <t>Operating Income (Adjusted)</t>
  </si>
  <si>
    <t>Cash Flow Statement</t>
  </si>
  <si>
    <t>Depreciation &amp; Amortization (CF)</t>
  </si>
  <si>
    <t>1,874</t>
  </si>
  <si>
    <t>6,578</t>
  </si>
  <si>
    <t>23,264.478</t>
  </si>
  <si>
    <t>49,114.786</t>
  </si>
  <si>
    <t>81,852.874</t>
  </si>
  <si>
    <t>195,551.15</t>
  </si>
  <si>
    <t>Amortization of Deferred Charges (CF)</t>
  </si>
  <si>
    <t>Stock-Based Comp</t>
  </si>
  <si>
    <t>1,261.589</t>
  </si>
  <si>
    <t>2,399</t>
  </si>
  <si>
    <t>17,874</t>
  </si>
  <si>
    <t>29,673.362</t>
  </si>
  <si>
    <t>24,894.06</t>
  </si>
  <si>
    <t>20,937.452</t>
  </si>
  <si>
    <t>45,530.61</t>
  </si>
  <si>
    <t>Change In Accounts Receivable</t>
  </si>
  <si>
    <t>-1,778.679</t>
  </si>
  <si>
    <t>-1,797</t>
  </si>
  <si>
    <t>12,735.308</t>
  </si>
  <si>
    <t>-35,240.537</t>
  </si>
  <si>
    <t>-28,371.93</t>
  </si>
  <si>
    <t>-7,389.838</t>
  </si>
  <si>
    <t>Change In Inventories</t>
  </si>
  <si>
    <t>-1,249.084</t>
  </si>
  <si>
    <t>3,057</t>
  </si>
  <si>
    <t>-7,045</t>
  </si>
  <si>
    <t>-35,240.074</t>
  </si>
  <si>
    <t>-123,458.234</t>
  </si>
  <si>
    <t>-66,615.874</t>
  </si>
  <si>
    <t>-57,870.198</t>
  </si>
  <si>
    <t>Change in Other Net Operating Assets</t>
  </si>
  <si>
    <t>-9,472</t>
  </si>
  <si>
    <t>-7,995</t>
  </si>
  <si>
    <t>5,842.48</t>
  </si>
  <si>
    <t>-15,007.487</t>
  </si>
  <si>
    <t>-8,171.772</t>
  </si>
  <si>
    <t>5,656.856</t>
  </si>
  <si>
    <t>Other Operating Activities</t>
  </si>
  <si>
    <t>1,617.484</t>
  </si>
  <si>
    <t>2,248</t>
  </si>
  <si>
    <t>-42,812</t>
  </si>
  <si>
    <t>-59,272.375</t>
  </si>
  <si>
    <t>102,331.536</t>
  </si>
  <si>
    <t>389,776.167</t>
  </si>
  <si>
    <t>197,423.276</t>
  </si>
  <si>
    <t>Cash from Operations</t>
  </si>
  <si>
    <t>-5,443.017</t>
  </si>
  <si>
    <t>5,325</t>
  </si>
  <si>
    <t>-5,649</t>
  </si>
  <si>
    <t>-56,841.838</t>
  </si>
  <si>
    <t>-138,559.354</t>
  </si>
  <si>
    <t>-53,960.004</t>
  </si>
  <si>
    <t>-224,227.567</t>
  </si>
  <si>
    <t>Capital Expenditures</t>
  </si>
  <si>
    <t>-1,445.672</t>
  </si>
  <si>
    <t>-2,404.846</t>
  </si>
  <si>
    <t>-4,426.059</t>
  </si>
  <si>
    <t>-67,722</t>
  </si>
  <si>
    <t>-203,822</t>
  </si>
  <si>
    <t>-210,544.202</t>
  </si>
  <si>
    <t>-136,024.371</t>
  </si>
  <si>
    <t>-46,909.256</t>
  </si>
  <si>
    <t>-43,089.257</t>
  </si>
  <si>
    <t>Cash Acquisitions</t>
  </si>
  <si>
    <t>-22,756</t>
  </si>
  <si>
    <t>-24,080.965</t>
  </si>
  <si>
    <t>-35,666.018</t>
  </si>
  <si>
    <t>80,375.874</t>
  </si>
  <si>
    <t>Other Investing Activities</t>
  </si>
  <si>
    <t>-1,544.923</t>
  </si>
  <si>
    <t>-134,305</t>
  </si>
  <si>
    <t>5,708</t>
  </si>
  <si>
    <t>52,785.086</t>
  </si>
  <si>
    <t>75,377.544</t>
  </si>
  <si>
    <t>22,168.286</t>
  </si>
  <si>
    <t>15,438.715</t>
  </si>
  <si>
    <t>Cash from Investing</t>
  </si>
  <si>
    <t>-3,033.653</t>
  </si>
  <si>
    <t>-5,970.982</t>
  </si>
  <si>
    <t>-202,027</t>
  </si>
  <si>
    <t>-220,870</t>
  </si>
  <si>
    <t>-181,840.081</t>
  </si>
  <si>
    <t>-96,312.844</t>
  </si>
  <si>
    <t>55,634.904</t>
  </si>
  <si>
    <t>-27,238.168</t>
  </si>
  <si>
    <t>Dividends Paid (Ex Special Dividends)</t>
  </si>
  <si>
    <t>Special Dividend Paid</t>
  </si>
  <si>
    <t>Long-Term Debt Issued</t>
  </si>
  <si>
    <t>32,825</t>
  </si>
  <si>
    <t>492,947.388</t>
  </si>
  <si>
    <t>83,917.45</t>
  </si>
  <si>
    <t>124,046.347</t>
  </si>
  <si>
    <t>Long-Term Debt Repaid</t>
  </si>
  <si>
    <t>-7,622</t>
  </si>
  <si>
    <t>-11,626.832</t>
  </si>
  <si>
    <t>-12,464.242</t>
  </si>
  <si>
    <t>-79,180.034</t>
  </si>
  <si>
    <t>-168,177.632</t>
  </si>
  <si>
    <t>Repurchase of Common Stock</t>
  </si>
  <si>
    <t>Other Financing Activities</t>
  </si>
  <si>
    <t>2,114.535</t>
  </si>
  <si>
    <t>15,358.124</t>
  </si>
  <si>
    <t>16,379.871</t>
  </si>
  <si>
    <t>227,958</t>
  </si>
  <si>
    <t>213,968</t>
  </si>
  <si>
    <t>258,364.127</t>
  </si>
  <si>
    <t>108,386.029</t>
  </si>
  <si>
    <t>105,136.151</t>
  </si>
  <si>
    <t>330,339.163</t>
  </si>
  <si>
    <t>Cash from Financing</t>
  </si>
  <si>
    <t>260,139</t>
  </si>
  <si>
    <t>206,346</t>
  </si>
  <si>
    <t>739,684.683</t>
  </si>
  <si>
    <t>179,839.238</t>
  </si>
  <si>
    <t>150,002.464</t>
  </si>
  <si>
    <t>162,161.53</t>
  </si>
  <si>
    <t>Beginning Cash (CF)</t>
  </si>
  <si>
    <t>550,432.683</t>
  </si>
  <si>
    <t>Foreign Exchange Rate Adjustments</t>
  </si>
  <si>
    <t>-12,936.726</t>
  </si>
  <si>
    <t>-9,049.381</t>
  </si>
  <si>
    <t>2,563.031</t>
  </si>
  <si>
    <t>-2,476.772</t>
  </si>
  <si>
    <t>Additions / Reductions</t>
  </si>
  <si>
    <t>9,420.755</t>
  </si>
  <si>
    <t>63,437.336</t>
  </si>
  <si>
    <t>-20,173</t>
  </si>
  <si>
    <t>503,632.409</t>
  </si>
  <si>
    <t>-44,788.186</t>
  </si>
  <si>
    <t>90,273.775</t>
  </si>
  <si>
    <t>-60,851.061</t>
  </si>
  <si>
    <t>Ending Cash (CF)</t>
  </si>
  <si>
    <t>Levered Free Cash Flow</t>
  </si>
  <si>
    <t>-1,957.201</t>
  </si>
  <si>
    <t>-7,847.863</t>
  </si>
  <si>
    <t>-5,414.193</t>
  </si>
  <si>
    <t>-62,397</t>
  </si>
  <si>
    <t>-209,471</t>
  </si>
  <si>
    <t>-267,386.04</t>
  </si>
  <si>
    <t>-274,583.724</t>
  </si>
  <si>
    <t>-100,869.26</t>
  </si>
  <si>
    <t>-267,316.824</t>
  </si>
  <si>
    <t>Cash Interest Paid</t>
  </si>
  <si>
    <t>Valuation Ratios</t>
  </si>
  <si>
    <t>Price Close (Split Adjusted)</t>
  </si>
  <si>
    <t>Market Cap</t>
  </si>
  <si>
    <t>53,529.204</t>
  </si>
  <si>
    <t>93,721.606</t>
  </si>
  <si>
    <t>725,257.387</t>
  </si>
  <si>
    <t>2,412,779.62</t>
  </si>
  <si>
    <t>2,237,956.897</t>
  </si>
  <si>
    <t>1,550,638.668</t>
  </si>
  <si>
    <t>9,334,443.589</t>
  </si>
  <si>
    <t>2,921,458.099</t>
  </si>
  <si>
    <t>Total Enterprise Value (TEV)</t>
  </si>
  <si>
    <t>44,295.585</t>
  </si>
  <si>
    <t>82,055.983</t>
  </si>
  <si>
    <t>609,772.003</t>
  </si>
  <si>
    <t>2,286,027.294</t>
  </si>
  <si>
    <t>2,209,429.164</t>
  </si>
  <si>
    <t>2,011,306.144</t>
  </si>
  <si>
    <t>10,018,466.704</t>
  </si>
  <si>
    <t>3,538,032.677</t>
  </si>
  <si>
    <t>Enterprise Value (EV)</t>
  </si>
  <si>
    <t>NA</t>
  </si>
  <si>
    <t>EV/EBITDA</t>
  </si>
  <si>
    <t>-13.6x</t>
  </si>
  <si>
    <t>-89.6x</t>
  </si>
  <si>
    <t>313.1x</t>
  </si>
  <si>
    <t>1,536.8x</t>
  </si>
  <si>
    <t>-47.2x</t>
  </si>
  <si>
    <t>42.0x</t>
  </si>
  <si>
    <t>-266.3x</t>
  </si>
  <si>
    <t>-79.5x</t>
  </si>
  <si>
    <t>EV / EBIT</t>
  </si>
  <si>
    <t>-12.6x</t>
  </si>
  <si>
    <t>-52.6x</t>
  </si>
  <si>
    <t>4,787.4x</t>
  </si>
  <si>
    <t>-1,230.8x</t>
  </si>
  <si>
    <t>-33.8x</t>
  </si>
  <si>
    <t>579.3x</t>
  </si>
  <si>
    <t>-100.4x</t>
  </si>
  <si>
    <t>-16.1x</t>
  </si>
  <si>
    <t>EV / LTM EBITDA - CAPEX</t>
  </si>
  <si>
    <t>-6.8x</t>
  </si>
  <si>
    <t>-15.3x</t>
  </si>
  <si>
    <t>-17.4x</t>
  </si>
  <si>
    <t>-12.3x</t>
  </si>
  <si>
    <t>-8.3x</t>
  </si>
  <si>
    <t>-19.3x</t>
  </si>
  <si>
    <t>-101.6x</t>
  </si>
  <si>
    <t>-40.8x</t>
  </si>
  <si>
    <t>EV / Free Cash Flow</t>
  </si>
  <si>
    <t>-6.2x</t>
  </si>
  <si>
    <t>-10.8x</t>
  </si>
  <si>
    <t>-18.0x</t>
  </si>
  <si>
    <t>-9.0x</t>
  </si>
  <si>
    <t>-11.4x</t>
  </si>
  <si>
    <t>-5.8x</t>
  </si>
  <si>
    <t>-80.8x</t>
  </si>
  <si>
    <t>-49.1x</t>
  </si>
  <si>
    <t>EV / Invested Capital</t>
  </si>
  <si>
    <t>3.2x</t>
  </si>
  <si>
    <t>3.1x</t>
  </si>
  <si>
    <t>3.0x</t>
  </si>
  <si>
    <t>2.9x</t>
  </si>
  <si>
    <t>1.2x</t>
  </si>
  <si>
    <t>0.8x</t>
  </si>
  <si>
    <t>4.2x</t>
  </si>
  <si>
    <t>0.5x</t>
  </si>
  <si>
    <t>EV / Revenue</t>
  </si>
  <si>
    <t>860.3x</t>
  </si>
  <si>
    <t>13.8x</t>
  </si>
  <si>
    <t>34.3x</t>
  </si>
  <si>
    <t>73.9x</t>
  </si>
  <si>
    <t>17.8x</t>
  </si>
  <si>
    <t>3.8x</t>
  </si>
  <si>
    <t>17.7x</t>
  </si>
  <si>
    <t>4.5x</t>
  </si>
  <si>
    <t>P/E Ratio</t>
  </si>
  <si>
    <t>-8.0x</t>
  </si>
  <si>
    <t>-69.9x</t>
  </si>
  <si>
    <t>88.1x</t>
  </si>
  <si>
    <t>75.0x</t>
  </si>
  <si>
    <t>-58.5x</t>
  </si>
  <si>
    <t>50.4x</t>
  </si>
  <si>
    <t>-14.8x</t>
  </si>
  <si>
    <t>55.4x</t>
  </si>
  <si>
    <t>Price/Book</t>
  </si>
  <si>
    <t>3.9x</t>
  </si>
  <si>
    <t>3.5x</t>
  </si>
  <si>
    <t>1.3x</t>
  </si>
  <si>
    <t>6.5x</t>
  </si>
  <si>
    <t>Price / Operating Cash Flow</t>
  </si>
  <si>
    <t>-12.1x</t>
  </si>
  <si>
    <t>-44.2x</t>
  </si>
  <si>
    <t>127.5x</t>
  </si>
  <si>
    <t>3,678.9x</t>
  </si>
  <si>
    <t>-50.9x</t>
  </si>
  <si>
    <t>-133.0x</t>
  </si>
  <si>
    <t>-15.6x</t>
  </si>
  <si>
    <t>Price / LTM Sales</t>
  </si>
  <si>
    <t>1,039.6x</t>
  </si>
  <si>
    <t>15.7x</t>
  </si>
  <si>
    <t>40.8x</t>
  </si>
  <si>
    <t>78.0x</t>
  </si>
  <si>
    <t>18.1x</t>
  </si>
  <si>
    <t>16.5x</t>
  </si>
  <si>
    <t>3.7x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</si>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</sst>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F77BECFB-86E8-D766-4C7C-2D1EC541E7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F14" sqref="D14:F1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0.01</v>
      </c>
      <c r="E12" s="3">
        <v>170.45500000000001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</row>
    <row r="13" spans="3:13" ht="12.75" x14ac:dyDescent="0.2">
      <c r="C13" s="3" t="s">
        <v>34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</row>
    <row r="14" spans="3:13" ht="12.75" x14ac:dyDescent="0.2">
      <c r="C14" s="3" t="s">
        <v>36</v>
      </c>
      <c r="D14" s="39">
        <v>0</v>
      </c>
      <c r="E14" s="39">
        <v>0</v>
      </c>
      <c r="F14" s="39">
        <v>0</v>
      </c>
      <c r="G14" s="3" t="s">
        <v>37</v>
      </c>
      <c r="H14" s="3">
        <v>826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</row>
    <row r="15" spans="3:13" ht="12.75" x14ac:dyDescent="0.2">
      <c r="C15" s="3" t="s">
        <v>43</v>
      </c>
      <c r="D15" s="39">
        <v>0</v>
      </c>
      <c r="E15" s="39">
        <v>0</v>
      </c>
      <c r="F15" s="3" t="s">
        <v>44</v>
      </c>
      <c r="G15" s="3" t="s">
        <v>45</v>
      </c>
      <c r="H15" s="3" t="s">
        <v>46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51</v>
      </c>
    </row>
    <row r="16" spans="3:13" ht="12.75" x14ac:dyDescent="0.2">
      <c r="C16" s="3" t="s">
        <v>52</v>
      </c>
      <c r="D16" s="3" t="s">
        <v>35</v>
      </c>
      <c r="E16" s="3" t="s">
        <v>35</v>
      </c>
      <c r="F16" s="3">
        <v>167.27</v>
      </c>
      <c r="G16" s="3">
        <v>160.15600000000001</v>
      </c>
      <c r="H16" s="3" t="s">
        <v>53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58</v>
      </c>
    </row>
    <row r="17" spans="3:13" ht="12.75" x14ac:dyDescent="0.2">
      <c r="C17" s="3" t="s">
        <v>59</v>
      </c>
      <c r="D17" s="3">
        <v>0</v>
      </c>
      <c r="E17" s="3">
        <v>0</v>
      </c>
      <c r="F17" s="3" t="s">
        <v>60</v>
      </c>
      <c r="G17" s="3" t="s">
        <v>61</v>
      </c>
      <c r="H17" s="3" t="s">
        <v>62</v>
      </c>
      <c r="I17" s="3" t="s">
        <v>63</v>
      </c>
      <c r="J17" s="3" t="s">
        <v>64</v>
      </c>
      <c r="K17" s="3" t="s">
        <v>65</v>
      </c>
      <c r="L17" s="3" t="s">
        <v>66</v>
      </c>
      <c r="M17" s="3">
        <v>0</v>
      </c>
    </row>
    <row r="18" spans="3:13" ht="12.75" x14ac:dyDescent="0.2">
      <c r="C18" s="3" t="s">
        <v>67</v>
      </c>
      <c r="D18" s="3">
        <v>0.01</v>
      </c>
      <c r="E18" s="3">
        <v>170.45500000000001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72</v>
      </c>
      <c r="K18" s="3" t="s">
        <v>73</v>
      </c>
      <c r="L18" s="3" t="s">
        <v>74</v>
      </c>
      <c r="M18" s="3" t="s">
        <v>75</v>
      </c>
    </row>
    <row r="19" spans="3:13" ht="12.75" x14ac:dyDescent="0.2"/>
    <row r="20" spans="3:13" ht="12.75" x14ac:dyDescent="0.2">
      <c r="C20" s="3" t="s">
        <v>76</v>
      </c>
      <c r="D20" s="3">
        <v>14.96</v>
      </c>
      <c r="E20" s="3" t="s">
        <v>77</v>
      </c>
      <c r="F20" s="3" t="s">
        <v>78</v>
      </c>
      <c r="G20" s="3" t="s">
        <v>79</v>
      </c>
      <c r="H20" s="3" t="s">
        <v>80</v>
      </c>
      <c r="I20" s="3" t="s">
        <v>81</v>
      </c>
      <c r="J20" s="3" t="s">
        <v>82</v>
      </c>
      <c r="K20" s="3" t="s">
        <v>83</v>
      </c>
      <c r="L20" s="3" t="s">
        <v>84</v>
      </c>
      <c r="M20" s="3" t="s">
        <v>85</v>
      </c>
    </row>
    <row r="21" spans="3:13" ht="12.75" x14ac:dyDescent="0.2">
      <c r="C21" s="3" t="s">
        <v>86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</row>
    <row r="22" spans="3:13" ht="12.75" x14ac:dyDescent="0.2">
      <c r="C22" s="3" t="s">
        <v>87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</row>
    <row r="23" spans="3:13" ht="12.75" x14ac:dyDescent="0.2">
      <c r="C23" s="3" t="s">
        <v>88</v>
      </c>
      <c r="D23" s="3" t="s">
        <v>35</v>
      </c>
      <c r="E23" s="3" t="s">
        <v>35</v>
      </c>
      <c r="F23" s="3" t="s">
        <v>35</v>
      </c>
      <c r="G23" s="3" t="s">
        <v>89</v>
      </c>
      <c r="H23" s="3" t="s">
        <v>90</v>
      </c>
      <c r="I23" s="3" t="s">
        <v>91</v>
      </c>
      <c r="J23" s="3" t="s">
        <v>92</v>
      </c>
      <c r="K23" s="3" t="s">
        <v>93</v>
      </c>
      <c r="L23" s="3" t="s">
        <v>94</v>
      </c>
      <c r="M23" s="3" t="s">
        <v>95</v>
      </c>
    </row>
    <row r="24" spans="3:13" ht="12.75" x14ac:dyDescent="0.2">
      <c r="C24" s="3" t="s">
        <v>96</v>
      </c>
      <c r="D24" s="3" t="s">
        <v>35</v>
      </c>
      <c r="E24" s="3" t="s">
        <v>35</v>
      </c>
      <c r="F24" s="3" t="s">
        <v>35</v>
      </c>
      <c r="G24" s="3" t="s">
        <v>97</v>
      </c>
      <c r="H24" s="3" t="s">
        <v>97</v>
      </c>
      <c r="I24" s="3" t="s">
        <v>98</v>
      </c>
      <c r="J24" s="3" t="s">
        <v>99</v>
      </c>
      <c r="K24" s="3" t="s">
        <v>100</v>
      </c>
      <c r="L24" s="3" t="s">
        <v>101</v>
      </c>
      <c r="M24" s="3" t="s">
        <v>102</v>
      </c>
    </row>
    <row r="25" spans="3:13" ht="12.75" x14ac:dyDescent="0.2">
      <c r="C25" s="3" t="s">
        <v>103</v>
      </c>
      <c r="D25" s="3" t="s">
        <v>35</v>
      </c>
      <c r="E25" s="3" t="s">
        <v>35</v>
      </c>
      <c r="F25" s="3">
        <v>74.597999999999999</v>
      </c>
      <c r="G25" s="3" t="s">
        <v>104</v>
      </c>
      <c r="H25" s="3" t="s">
        <v>105</v>
      </c>
      <c r="I25" s="3" t="s">
        <v>106</v>
      </c>
      <c r="J25" s="3" t="s">
        <v>107</v>
      </c>
      <c r="K25" s="3" t="s">
        <v>108</v>
      </c>
      <c r="L25" s="3" t="s">
        <v>109</v>
      </c>
      <c r="M25" s="3" t="s">
        <v>110</v>
      </c>
    </row>
    <row r="26" spans="3:13" ht="12.75" x14ac:dyDescent="0.2">
      <c r="C26" s="3" t="s">
        <v>111</v>
      </c>
      <c r="D26" s="3">
        <v>0</v>
      </c>
      <c r="E26" s="3">
        <v>0</v>
      </c>
      <c r="F26" s="3">
        <v>253.745</v>
      </c>
      <c r="G26" s="3">
        <v>0</v>
      </c>
      <c r="H26" s="3" t="s">
        <v>112</v>
      </c>
      <c r="I26" s="3" t="s">
        <v>113</v>
      </c>
      <c r="J26" s="3" t="s">
        <v>114</v>
      </c>
      <c r="K26" s="3">
        <v>0</v>
      </c>
      <c r="L26" s="3" t="s">
        <v>115</v>
      </c>
      <c r="M26" s="3" t="s">
        <v>116</v>
      </c>
    </row>
    <row r="27" spans="3:13" ht="12.75" x14ac:dyDescent="0.2">
      <c r="C27" s="3" t="s">
        <v>117</v>
      </c>
      <c r="D27" s="3">
        <v>14.97</v>
      </c>
      <c r="E27" s="3" t="s">
        <v>118</v>
      </c>
      <c r="F27" s="3" t="s">
        <v>119</v>
      </c>
      <c r="G27" s="3" t="s">
        <v>120</v>
      </c>
      <c r="H27" s="3" t="s">
        <v>121</v>
      </c>
      <c r="I27" s="3" t="s">
        <v>122</v>
      </c>
      <c r="J27" s="3" t="s">
        <v>123</v>
      </c>
      <c r="K27" s="3" t="s">
        <v>124</v>
      </c>
      <c r="L27" s="3" t="s">
        <v>125</v>
      </c>
      <c r="M27" s="3" t="s">
        <v>126</v>
      </c>
    </row>
    <row r="28" spans="3:13" ht="12.75" x14ac:dyDescent="0.2"/>
    <row r="29" spans="3:13" ht="12.75" x14ac:dyDescent="0.2">
      <c r="C29" s="3" t="s">
        <v>127</v>
      </c>
      <c r="D29" s="3" t="s">
        <v>35</v>
      </c>
      <c r="E29" s="3" t="s">
        <v>128</v>
      </c>
      <c r="F29" s="3">
        <v>947.22299999999996</v>
      </c>
      <c r="G29" s="3" t="s">
        <v>129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134</v>
      </c>
      <c r="M29" s="3" t="s">
        <v>135</v>
      </c>
    </row>
    <row r="30" spans="3:13" ht="12.75" x14ac:dyDescent="0.2">
      <c r="C30" s="3" t="s">
        <v>136</v>
      </c>
      <c r="D30" s="3" t="s">
        <v>35</v>
      </c>
      <c r="E30" s="3" t="s">
        <v>137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138</v>
      </c>
      <c r="L30" s="3" t="s">
        <v>139</v>
      </c>
      <c r="M30" s="3" t="s">
        <v>140</v>
      </c>
    </row>
    <row r="31" spans="3:13" ht="12.75" x14ac:dyDescent="0.2">
      <c r="C31" s="3" t="s">
        <v>141</v>
      </c>
      <c r="D31" s="3">
        <v>623.80399999999997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>
        <v>535.63699999999994</v>
      </c>
      <c r="L31" s="3" t="s">
        <v>142</v>
      </c>
      <c r="M31" s="3" t="s">
        <v>143</v>
      </c>
    </row>
    <row r="32" spans="3:13" ht="12.75" x14ac:dyDescent="0.2">
      <c r="C32" s="3" t="s">
        <v>144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145</v>
      </c>
      <c r="I32" s="3" t="s">
        <v>146</v>
      </c>
      <c r="J32" s="3" t="s">
        <v>147</v>
      </c>
      <c r="K32" s="3" t="s">
        <v>148</v>
      </c>
      <c r="L32" s="3" t="s">
        <v>149</v>
      </c>
      <c r="M32" s="3" t="s">
        <v>150</v>
      </c>
    </row>
    <row r="33" spans="3:13" ht="12.75" x14ac:dyDescent="0.2">
      <c r="C33" s="3" t="s">
        <v>151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152</v>
      </c>
      <c r="L33" s="3" t="s">
        <v>153</v>
      </c>
      <c r="M33" s="3" t="s">
        <v>154</v>
      </c>
    </row>
    <row r="34" spans="3:13" ht="12.75" x14ac:dyDescent="0.2">
      <c r="C34" s="3" t="s">
        <v>155</v>
      </c>
      <c r="D34" s="3">
        <v>0</v>
      </c>
      <c r="E34" s="3">
        <v>0</v>
      </c>
      <c r="F34" s="3">
        <v>0</v>
      </c>
      <c r="G34" s="3">
        <v>0</v>
      </c>
      <c r="H34" s="3" t="s">
        <v>156</v>
      </c>
      <c r="I34" s="3" t="s">
        <v>157</v>
      </c>
      <c r="J34" s="3" t="s">
        <v>158</v>
      </c>
      <c r="K34" s="3" t="s">
        <v>159</v>
      </c>
      <c r="L34" s="3" t="s">
        <v>160</v>
      </c>
      <c r="M34" s="3" t="s">
        <v>161</v>
      </c>
    </row>
    <row r="35" spans="3:13" ht="12.75" x14ac:dyDescent="0.2">
      <c r="C35" s="3" t="s">
        <v>162</v>
      </c>
      <c r="D35" s="3">
        <v>623.80399999999997</v>
      </c>
      <c r="E35" s="3" t="s">
        <v>163</v>
      </c>
      <c r="F35" s="3">
        <v>947.22299999999996</v>
      </c>
      <c r="G35" s="3" t="s">
        <v>129</v>
      </c>
      <c r="H35" s="3" t="s">
        <v>164</v>
      </c>
      <c r="I35" s="3" t="s">
        <v>165</v>
      </c>
      <c r="J35" s="3" t="s">
        <v>166</v>
      </c>
      <c r="K35" s="3" t="s">
        <v>167</v>
      </c>
      <c r="L35" s="3" t="s">
        <v>168</v>
      </c>
      <c r="M35" s="3" t="s">
        <v>169</v>
      </c>
    </row>
    <row r="36" spans="3:13" ht="12.75" x14ac:dyDescent="0.2"/>
    <row r="37" spans="3:13" ht="12.75" x14ac:dyDescent="0.2">
      <c r="C37" s="3" t="s">
        <v>170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171</v>
      </c>
      <c r="I37" s="3" t="s">
        <v>172</v>
      </c>
      <c r="J37" s="3" t="s">
        <v>173</v>
      </c>
      <c r="K37" s="3" t="s">
        <v>174</v>
      </c>
      <c r="L37" s="3" t="s">
        <v>175</v>
      </c>
      <c r="M37" s="3" t="s">
        <v>176</v>
      </c>
    </row>
    <row r="38" spans="3:13" ht="12.75" x14ac:dyDescent="0.2">
      <c r="C38" s="3" t="s">
        <v>177</v>
      </c>
      <c r="D38" s="3" t="s">
        <v>35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178</v>
      </c>
      <c r="L38" s="3" t="s">
        <v>179</v>
      </c>
      <c r="M38" s="3" t="s">
        <v>180</v>
      </c>
    </row>
    <row r="39" spans="3:13" ht="12.75" x14ac:dyDescent="0.2">
      <c r="C39" s="3" t="s">
        <v>181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 t="s">
        <v>182</v>
      </c>
      <c r="J39" s="3" t="s">
        <v>183</v>
      </c>
      <c r="K39" s="3" t="s">
        <v>184</v>
      </c>
      <c r="L39" s="3" t="s">
        <v>185</v>
      </c>
      <c r="M39" s="3" t="s">
        <v>186</v>
      </c>
    </row>
    <row r="40" spans="3:13" ht="12.75" x14ac:dyDescent="0.2">
      <c r="C40" s="3" t="s">
        <v>187</v>
      </c>
      <c r="D40" s="3">
        <v>623.80399999999997</v>
      </c>
      <c r="E40" s="3" t="s">
        <v>163</v>
      </c>
      <c r="F40" s="3">
        <v>947.22299999999996</v>
      </c>
      <c r="G40" s="3" t="s">
        <v>129</v>
      </c>
      <c r="H40" s="3" t="s">
        <v>188</v>
      </c>
      <c r="I40" s="3" t="s">
        <v>189</v>
      </c>
      <c r="J40" s="3" t="s">
        <v>190</v>
      </c>
      <c r="K40" s="3" t="s">
        <v>191</v>
      </c>
      <c r="L40" s="3" t="s">
        <v>192</v>
      </c>
      <c r="M40" s="3" t="s">
        <v>193</v>
      </c>
    </row>
    <row r="41" spans="3:13" ht="12.75" x14ac:dyDescent="0.2"/>
    <row r="42" spans="3:13" ht="12.75" x14ac:dyDescent="0.2">
      <c r="C42" s="3" t="s">
        <v>194</v>
      </c>
      <c r="D42" s="3">
        <v>0.01</v>
      </c>
      <c r="E42" s="3">
        <v>2.5</v>
      </c>
      <c r="F42" s="3" t="s">
        <v>195</v>
      </c>
      <c r="G42" s="3" t="s">
        <v>196</v>
      </c>
      <c r="H42" s="3" t="s">
        <v>197</v>
      </c>
      <c r="I42" s="3" t="s">
        <v>198</v>
      </c>
      <c r="J42" s="3" t="s">
        <v>199</v>
      </c>
      <c r="K42" s="3">
        <v>33.046999999999997</v>
      </c>
      <c r="L42" s="3">
        <v>55.508000000000003</v>
      </c>
      <c r="M42" s="3">
        <v>67.042000000000002</v>
      </c>
    </row>
    <row r="43" spans="3:13" ht="12.75" x14ac:dyDescent="0.2">
      <c r="C43" s="3" t="s">
        <v>200</v>
      </c>
      <c r="D43" s="3" t="s">
        <v>35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201</v>
      </c>
      <c r="L43" s="3" t="s">
        <v>202</v>
      </c>
      <c r="M43" s="3" t="s">
        <v>203</v>
      </c>
    </row>
    <row r="44" spans="3:13" ht="12.75" x14ac:dyDescent="0.2">
      <c r="C44" s="3" t="s">
        <v>204</v>
      </c>
      <c r="D44" s="3">
        <v>-608.84400000000005</v>
      </c>
      <c r="E44" s="3" t="s">
        <v>205</v>
      </c>
      <c r="F44" s="3" t="s">
        <v>206</v>
      </c>
      <c r="G44" s="3" t="s">
        <v>207</v>
      </c>
      <c r="H44" s="3" t="s">
        <v>208</v>
      </c>
      <c r="I44" s="3" t="s">
        <v>209</v>
      </c>
      <c r="J44" s="3" t="s">
        <v>210</v>
      </c>
      <c r="K44" s="3" t="s">
        <v>211</v>
      </c>
      <c r="L44" s="3" t="s">
        <v>212</v>
      </c>
      <c r="M44" s="3" t="s">
        <v>213</v>
      </c>
    </row>
    <row r="45" spans="3:13" ht="12.75" x14ac:dyDescent="0.2">
      <c r="C45" s="3" t="s">
        <v>214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</row>
    <row r="46" spans="3:13" ht="12.75" x14ac:dyDescent="0.2">
      <c r="C46" s="3" t="s">
        <v>215</v>
      </c>
      <c r="D46" s="3">
        <v>0</v>
      </c>
      <c r="E46" s="3">
        <v>0</v>
      </c>
      <c r="F46" s="3" t="s">
        <v>216</v>
      </c>
      <c r="G46" s="3" t="s">
        <v>217</v>
      </c>
      <c r="H46" s="3" t="s">
        <v>218</v>
      </c>
      <c r="I46" s="3" t="s">
        <v>219</v>
      </c>
      <c r="J46" s="3" t="s">
        <v>220</v>
      </c>
      <c r="K46" s="3" t="s">
        <v>221</v>
      </c>
      <c r="L46" s="3" t="s">
        <v>222</v>
      </c>
      <c r="M46" s="3" t="s">
        <v>223</v>
      </c>
    </row>
    <row r="47" spans="3:13" ht="12.75" x14ac:dyDescent="0.2">
      <c r="C47" s="3" t="s">
        <v>224</v>
      </c>
      <c r="D47" s="3">
        <v>-608.83399999999995</v>
      </c>
      <c r="E47" s="3" t="s">
        <v>225</v>
      </c>
      <c r="F47" s="3" t="s">
        <v>226</v>
      </c>
      <c r="G47" s="3" t="s">
        <v>227</v>
      </c>
      <c r="H47" s="3" t="s">
        <v>228</v>
      </c>
      <c r="I47" s="3" t="s">
        <v>229</v>
      </c>
      <c r="J47" s="3" t="s">
        <v>230</v>
      </c>
      <c r="K47" s="3" t="s">
        <v>231</v>
      </c>
      <c r="L47" s="3" t="s">
        <v>232</v>
      </c>
      <c r="M47" s="3" t="s">
        <v>233</v>
      </c>
    </row>
    <row r="48" spans="3:13" ht="12.75" x14ac:dyDescent="0.2">
      <c r="C48" s="3" t="s">
        <v>234</v>
      </c>
      <c r="D48" s="3" t="s">
        <v>35</v>
      </c>
      <c r="E48" s="3" t="s">
        <v>35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</row>
    <row r="49" spans="3:13" ht="12.75" x14ac:dyDescent="0.2">
      <c r="C49" s="3" t="s">
        <v>235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236</v>
      </c>
      <c r="J49" s="3" t="s">
        <v>237</v>
      </c>
      <c r="K49" s="3" t="s">
        <v>238</v>
      </c>
      <c r="L49" s="3" t="s">
        <v>239</v>
      </c>
      <c r="M49" s="3" t="s">
        <v>240</v>
      </c>
    </row>
    <row r="50" spans="3:13" ht="12.75" x14ac:dyDescent="0.2">
      <c r="C50" s="3" t="s">
        <v>241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-1E-3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242</v>
      </c>
      <c r="D51" s="3">
        <v>-608.83399999999995</v>
      </c>
      <c r="E51" s="3" t="s">
        <v>225</v>
      </c>
      <c r="F51" s="3" t="s">
        <v>226</v>
      </c>
      <c r="G51" s="3" t="s">
        <v>227</v>
      </c>
      <c r="H51" s="3" t="s">
        <v>228</v>
      </c>
      <c r="I51" s="3" t="s">
        <v>243</v>
      </c>
      <c r="J51" s="3" t="s">
        <v>244</v>
      </c>
      <c r="K51" s="3" t="s">
        <v>245</v>
      </c>
      <c r="L51" s="3" t="s">
        <v>246</v>
      </c>
      <c r="M51" s="3" t="s">
        <v>247</v>
      </c>
    </row>
    <row r="52" spans="3:13" ht="12.75" x14ac:dyDescent="0.2"/>
    <row r="53" spans="3:13" ht="12.75" x14ac:dyDescent="0.2">
      <c r="C53" s="3" t="s">
        <v>248</v>
      </c>
      <c r="D53" s="3">
        <v>14.97</v>
      </c>
      <c r="E53" s="3" t="s">
        <v>118</v>
      </c>
      <c r="F53" s="3" t="s">
        <v>119</v>
      </c>
      <c r="G53" s="3" t="s">
        <v>120</v>
      </c>
      <c r="H53" s="3" t="s">
        <v>121</v>
      </c>
      <c r="I53" s="3" t="s">
        <v>122</v>
      </c>
      <c r="J53" s="3" t="s">
        <v>123</v>
      </c>
      <c r="K53" s="3" t="s">
        <v>124</v>
      </c>
      <c r="L53" s="3" t="s">
        <v>125</v>
      </c>
      <c r="M53" s="3" t="s">
        <v>126</v>
      </c>
    </row>
    <row r="54" spans="3:13" ht="12.75" x14ac:dyDescent="0.2"/>
    <row r="55" spans="3:13" ht="12.75" x14ac:dyDescent="0.2">
      <c r="C55" s="3" t="s">
        <v>249</v>
      </c>
      <c r="D55" s="3">
        <v>0.01</v>
      </c>
      <c r="E55" s="3">
        <v>170.45500000000001</v>
      </c>
      <c r="F55" s="3" t="s">
        <v>26</v>
      </c>
      <c r="G55" s="3" t="s">
        <v>27</v>
      </c>
      <c r="H55" s="3" t="s">
        <v>250</v>
      </c>
      <c r="I55" s="3" t="s">
        <v>251</v>
      </c>
      <c r="J55" s="3" t="s">
        <v>252</v>
      </c>
      <c r="K55" s="3" t="s">
        <v>31</v>
      </c>
      <c r="L55" s="3" t="s">
        <v>32</v>
      </c>
      <c r="M55" s="3" t="s">
        <v>33</v>
      </c>
    </row>
    <row r="56" spans="3:13" ht="12.75" x14ac:dyDescent="0.2">
      <c r="C56" s="3" t="s">
        <v>253</v>
      </c>
      <c r="D56" s="3">
        <v>623.80399999999997</v>
      </c>
      <c r="E56" s="3">
        <v>0</v>
      </c>
      <c r="F56" s="3">
        <v>0</v>
      </c>
      <c r="G56" s="3">
        <v>0</v>
      </c>
      <c r="H56" s="3" t="s">
        <v>254</v>
      </c>
      <c r="I56" s="3" t="s">
        <v>255</v>
      </c>
      <c r="J56" s="3" t="s">
        <v>256</v>
      </c>
      <c r="K56" s="3" t="s">
        <v>257</v>
      </c>
      <c r="L56" s="3" t="s">
        <v>258</v>
      </c>
      <c r="M56" s="3" t="s">
        <v>259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058D-781B-4DC9-903B-58827DDB52E5}">
  <dimension ref="C1:M48"/>
  <sheetViews>
    <sheetView topLeftCell="A8" workbookViewId="0">
      <selection activeCell="E27" sqref="E27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260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261</v>
      </c>
      <c r="D12" s="3">
        <v>0</v>
      </c>
      <c r="E12" s="3">
        <v>0</v>
      </c>
      <c r="F12" s="3">
        <v>551.42999999999995</v>
      </c>
      <c r="G12" s="3" t="s">
        <v>262</v>
      </c>
      <c r="H12" s="3" t="s">
        <v>263</v>
      </c>
      <c r="I12" s="3" t="s">
        <v>264</v>
      </c>
      <c r="J12" s="3" t="s">
        <v>265</v>
      </c>
      <c r="K12" s="3" t="s">
        <v>266</v>
      </c>
      <c r="L12" s="3" t="s">
        <v>267</v>
      </c>
      <c r="M12" s="3" t="s">
        <v>268</v>
      </c>
    </row>
    <row r="13" spans="3:13" x14ac:dyDescent="0.2">
      <c r="C13" s="3" t="s">
        <v>269</v>
      </c>
      <c r="D13" s="3" t="s">
        <v>270</v>
      </c>
      <c r="E13" s="3" t="s">
        <v>270</v>
      </c>
      <c r="F13" s="3" t="s">
        <v>270</v>
      </c>
      <c r="G13" s="3" t="s">
        <v>271</v>
      </c>
      <c r="H13" s="3" t="s">
        <v>272</v>
      </c>
      <c r="I13" s="3" t="s">
        <v>273</v>
      </c>
      <c r="J13" s="3" t="s">
        <v>274</v>
      </c>
      <c r="K13" s="3" t="s">
        <v>275</v>
      </c>
      <c r="L13" s="3" t="s">
        <v>276</v>
      </c>
      <c r="M13" s="3" t="s">
        <v>277</v>
      </c>
    </row>
    <row r="15" spans="3:13" x14ac:dyDescent="0.2">
      <c r="C15" s="3" t="s">
        <v>278</v>
      </c>
      <c r="D15" s="3">
        <v>-231.81100000000001</v>
      </c>
      <c r="E15" s="3">
        <v>-427.70100000000002</v>
      </c>
      <c r="F15" s="3">
        <v>567.59199999999998</v>
      </c>
      <c r="G15" s="3" t="s">
        <v>279</v>
      </c>
      <c r="H15" s="3" t="s">
        <v>280</v>
      </c>
      <c r="I15" s="3" t="s">
        <v>281</v>
      </c>
      <c r="J15" s="3" t="s">
        <v>282</v>
      </c>
      <c r="K15" s="3" t="s">
        <v>283</v>
      </c>
      <c r="L15" s="3" t="s">
        <v>284</v>
      </c>
      <c r="M15" s="3" t="s">
        <v>285</v>
      </c>
    </row>
    <row r="16" spans="3:13" x14ac:dyDescent="0.2">
      <c r="C16" s="3" t="s">
        <v>286</v>
      </c>
      <c r="D16" s="3">
        <v>-231.81100000000001</v>
      </c>
      <c r="E16" s="3">
        <v>-427.70100000000002</v>
      </c>
      <c r="F16" s="3" t="s">
        <v>287</v>
      </c>
      <c r="G16" s="3" t="s">
        <v>288</v>
      </c>
      <c r="H16" s="3" t="s">
        <v>289</v>
      </c>
      <c r="I16" s="3" t="s">
        <v>290</v>
      </c>
      <c r="J16" s="3" t="s">
        <v>291</v>
      </c>
      <c r="K16" s="3" t="s">
        <v>292</v>
      </c>
      <c r="L16" s="3" t="s">
        <v>293</v>
      </c>
      <c r="M16" s="3" t="s">
        <v>294</v>
      </c>
    </row>
    <row r="17" spans="3:13" x14ac:dyDescent="0.2">
      <c r="C17" s="3" t="s">
        <v>295</v>
      </c>
      <c r="D17" s="3" t="s">
        <v>3</v>
      </c>
      <c r="E17" s="3" t="s">
        <v>3</v>
      </c>
      <c r="F17" s="3" t="s">
        <v>296</v>
      </c>
      <c r="G17" s="3" t="s">
        <v>297</v>
      </c>
      <c r="H17" s="3" t="s">
        <v>298</v>
      </c>
      <c r="I17" s="3" t="s">
        <v>299</v>
      </c>
      <c r="J17" s="3" t="s">
        <v>300</v>
      </c>
      <c r="K17" s="3" t="s">
        <v>301</v>
      </c>
      <c r="L17" s="3" t="s">
        <v>302</v>
      </c>
      <c r="M17" s="3" t="s">
        <v>303</v>
      </c>
    </row>
    <row r="19" spans="3:13" x14ac:dyDescent="0.2">
      <c r="C19" s="3" t="s">
        <v>304</v>
      </c>
      <c r="D19" s="3">
        <v>0</v>
      </c>
      <c r="E19" s="3">
        <v>0</v>
      </c>
      <c r="F19" s="3">
        <v>-69.528000000000006</v>
      </c>
      <c r="G19" s="3">
        <v>-220.40799999999999</v>
      </c>
      <c r="H19" s="3">
        <v>-492</v>
      </c>
      <c r="I19" s="3">
        <v>-490</v>
      </c>
      <c r="J19" s="3" t="s">
        <v>305</v>
      </c>
      <c r="K19" s="3" t="s">
        <v>306</v>
      </c>
      <c r="L19" s="3" t="s">
        <v>307</v>
      </c>
      <c r="M19" s="3" t="s">
        <v>308</v>
      </c>
    </row>
    <row r="20" spans="3:13" x14ac:dyDescent="0.2">
      <c r="C20" s="3" t="s">
        <v>309</v>
      </c>
      <c r="D20" s="3">
        <v>-1.25</v>
      </c>
      <c r="E20" s="3">
        <v>-96.923000000000002</v>
      </c>
      <c r="F20" s="3">
        <v>-720.21699999999998</v>
      </c>
      <c r="G20" s="3" t="s">
        <v>310</v>
      </c>
      <c r="H20" s="3" t="s">
        <v>311</v>
      </c>
      <c r="I20" s="3" t="s">
        <v>312</v>
      </c>
      <c r="J20" s="3" t="s">
        <v>313</v>
      </c>
      <c r="K20" s="3" t="s">
        <v>314</v>
      </c>
      <c r="L20" s="3" t="s">
        <v>315</v>
      </c>
      <c r="M20" s="3" t="s">
        <v>316</v>
      </c>
    </row>
    <row r="21" spans="3:13" x14ac:dyDescent="0.2">
      <c r="C21" s="3" t="s">
        <v>317</v>
      </c>
      <c r="D21" s="3">
        <v>-345.41</v>
      </c>
      <c r="E21" s="3">
        <v>-815.52499999999998</v>
      </c>
      <c r="F21" s="3" t="s">
        <v>318</v>
      </c>
      <c r="G21" s="3" t="s">
        <v>319</v>
      </c>
      <c r="H21" s="3" t="s">
        <v>320</v>
      </c>
      <c r="I21" s="3" t="s">
        <v>321</v>
      </c>
      <c r="J21" s="3" t="s">
        <v>322</v>
      </c>
      <c r="K21" s="3" t="s">
        <v>323</v>
      </c>
      <c r="L21" s="3" t="s">
        <v>324</v>
      </c>
      <c r="M21" s="3" t="s">
        <v>325</v>
      </c>
    </row>
    <row r="22" spans="3:13" x14ac:dyDescent="0.2">
      <c r="C22" s="3" t="s">
        <v>326</v>
      </c>
      <c r="D22" s="3">
        <v>-30.373000000000001</v>
      </c>
      <c r="E22" s="3">
        <v>-105.97799999999999</v>
      </c>
      <c r="F22" s="3" t="s">
        <v>327</v>
      </c>
      <c r="G22" s="3" t="s">
        <v>328</v>
      </c>
      <c r="H22" s="3" t="s">
        <v>329</v>
      </c>
      <c r="I22" s="3" t="s">
        <v>330</v>
      </c>
      <c r="J22" s="3" t="s">
        <v>331</v>
      </c>
      <c r="K22" s="3" t="s">
        <v>332</v>
      </c>
      <c r="L22" s="3" t="s">
        <v>333</v>
      </c>
      <c r="M22" s="3" t="s">
        <v>334</v>
      </c>
    </row>
    <row r="23" spans="3:13" x14ac:dyDescent="0.2">
      <c r="C23" s="3" t="s">
        <v>335</v>
      </c>
      <c r="D23" s="3">
        <v>-377.03300000000002</v>
      </c>
      <c r="E23" s="3" t="s">
        <v>336</v>
      </c>
      <c r="F23" s="3" t="s">
        <v>337</v>
      </c>
      <c r="G23" s="3" t="s">
        <v>338</v>
      </c>
      <c r="H23" s="3" t="s">
        <v>339</v>
      </c>
      <c r="I23" s="3" t="s">
        <v>340</v>
      </c>
      <c r="J23" s="3" t="s">
        <v>341</v>
      </c>
      <c r="K23" s="3" t="s">
        <v>342</v>
      </c>
      <c r="L23" s="3" t="s">
        <v>343</v>
      </c>
      <c r="M23" s="3" t="s">
        <v>344</v>
      </c>
    </row>
    <row r="24" spans="3:13" x14ac:dyDescent="0.2">
      <c r="C24" s="3" t="s">
        <v>345</v>
      </c>
      <c r="D24" s="3">
        <v>-608.84400000000005</v>
      </c>
      <c r="E24" s="3" t="s">
        <v>346</v>
      </c>
      <c r="F24" s="3" t="s">
        <v>347</v>
      </c>
      <c r="G24" s="3" t="s">
        <v>348</v>
      </c>
      <c r="H24" s="3" t="s">
        <v>349</v>
      </c>
      <c r="I24" s="3" t="s">
        <v>350</v>
      </c>
      <c r="J24" s="3" t="s">
        <v>351</v>
      </c>
      <c r="K24" s="3" t="s">
        <v>352</v>
      </c>
      <c r="L24" s="3" t="s">
        <v>353</v>
      </c>
      <c r="M24" s="3" t="s">
        <v>354</v>
      </c>
    </row>
    <row r="26" spans="3:13" x14ac:dyDescent="0.2">
      <c r="C26" s="3" t="s">
        <v>355</v>
      </c>
      <c r="D26" s="3">
        <v>0</v>
      </c>
      <c r="E26" s="3">
        <v>0</v>
      </c>
      <c r="F26" s="3">
        <v>130.23099999999999</v>
      </c>
      <c r="G26" s="3">
        <v>281.49700000000001</v>
      </c>
      <c r="H26" s="3">
        <v>728</v>
      </c>
      <c r="I26" s="3" t="s">
        <v>356</v>
      </c>
      <c r="J26" s="3" t="s">
        <v>357</v>
      </c>
      <c r="K26" s="3" t="s">
        <v>358</v>
      </c>
      <c r="L26" s="3" t="s">
        <v>359</v>
      </c>
      <c r="M26" s="3" t="s">
        <v>360</v>
      </c>
    </row>
    <row r="27" spans="3:13" x14ac:dyDescent="0.2">
      <c r="C27" s="3" t="s">
        <v>361</v>
      </c>
      <c r="D27" s="3">
        <v>-608.84400000000005</v>
      </c>
      <c r="E27" s="3" t="s">
        <v>346</v>
      </c>
      <c r="F27" s="3" t="s">
        <v>362</v>
      </c>
      <c r="G27" s="3">
        <v>-802.03899999999999</v>
      </c>
      <c r="H27" s="3" t="s">
        <v>363</v>
      </c>
      <c r="I27" s="3" t="s">
        <v>364</v>
      </c>
      <c r="J27" s="3" t="s">
        <v>365</v>
      </c>
      <c r="K27" s="3" t="s">
        <v>366</v>
      </c>
      <c r="L27" s="3" t="s">
        <v>367</v>
      </c>
      <c r="M27" s="3" t="s">
        <v>368</v>
      </c>
    </row>
    <row r="28" spans="3:13" x14ac:dyDescent="0.2">
      <c r="C28" s="3" t="s">
        <v>369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370</v>
      </c>
      <c r="D29" s="3">
        <v>0</v>
      </c>
      <c r="E29" s="3">
        <v>0</v>
      </c>
      <c r="F29" s="3">
        <v>0</v>
      </c>
      <c r="G29" s="3" t="s">
        <v>97</v>
      </c>
      <c r="H29" s="3">
        <v>-134</v>
      </c>
      <c r="I29" s="3" t="s">
        <v>371</v>
      </c>
      <c r="J29" s="3" t="s">
        <v>372</v>
      </c>
      <c r="K29" s="3" t="s">
        <v>373</v>
      </c>
      <c r="L29" s="3" t="s">
        <v>374</v>
      </c>
      <c r="M29" s="3" t="s">
        <v>375</v>
      </c>
    </row>
    <row r="30" spans="3:13" x14ac:dyDescent="0.2">
      <c r="C30" s="3" t="s">
        <v>376</v>
      </c>
      <c r="D30" s="3">
        <v>-608.84400000000005</v>
      </c>
      <c r="E30" s="3" t="s">
        <v>346</v>
      </c>
      <c r="F30" s="3" t="s">
        <v>362</v>
      </c>
      <c r="G30" s="3">
        <v>397.96100000000001</v>
      </c>
      <c r="H30" s="3" t="s">
        <v>377</v>
      </c>
      <c r="I30" s="3" t="s">
        <v>378</v>
      </c>
      <c r="J30" s="3" t="s">
        <v>379</v>
      </c>
      <c r="K30" s="3" t="s">
        <v>380</v>
      </c>
      <c r="L30" s="3" t="s">
        <v>381</v>
      </c>
      <c r="M30" s="3" t="s">
        <v>382</v>
      </c>
    </row>
    <row r="32" spans="3:13" x14ac:dyDescent="0.2">
      <c r="C32" s="3" t="s">
        <v>383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384</v>
      </c>
      <c r="K32" s="3" t="s">
        <v>385</v>
      </c>
      <c r="L32" s="3" t="s">
        <v>386</v>
      </c>
      <c r="M32" s="3" t="s">
        <v>387</v>
      </c>
    </row>
    <row r="33" spans="3:13" x14ac:dyDescent="0.2">
      <c r="C33" s="3" t="s">
        <v>388</v>
      </c>
      <c r="D33" s="3">
        <v>-608.84400000000005</v>
      </c>
      <c r="E33" s="3" t="s">
        <v>346</v>
      </c>
      <c r="F33" s="3" t="s">
        <v>362</v>
      </c>
      <c r="G33" s="3">
        <v>397.96100000000001</v>
      </c>
      <c r="H33" s="3" t="s">
        <v>377</v>
      </c>
      <c r="I33" s="3" t="s">
        <v>378</v>
      </c>
      <c r="J33" s="3" t="s">
        <v>389</v>
      </c>
      <c r="K33" s="3" t="s">
        <v>390</v>
      </c>
      <c r="L33" s="3" t="s">
        <v>391</v>
      </c>
      <c r="M33" s="3" t="s">
        <v>392</v>
      </c>
    </row>
    <row r="35" spans="3:13" x14ac:dyDescent="0.2">
      <c r="C35" s="3" t="s">
        <v>393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394</v>
      </c>
      <c r="D36" s="3">
        <v>-608.84400000000005</v>
      </c>
      <c r="E36" s="3" t="s">
        <v>346</v>
      </c>
      <c r="F36" s="3" t="s">
        <v>362</v>
      </c>
      <c r="G36" s="3">
        <v>397.96100000000001</v>
      </c>
      <c r="H36" s="3" t="s">
        <v>377</v>
      </c>
      <c r="I36" s="3" t="s">
        <v>378</v>
      </c>
      <c r="J36" s="3" t="s">
        <v>389</v>
      </c>
      <c r="K36" s="3" t="s">
        <v>390</v>
      </c>
      <c r="L36" s="3" t="s">
        <v>391</v>
      </c>
      <c r="M36" s="3" t="s">
        <v>392</v>
      </c>
    </row>
    <row r="38" spans="3:13" x14ac:dyDescent="0.2">
      <c r="C38" s="3" t="s">
        <v>395</v>
      </c>
      <c r="D38" s="3">
        <v>-5.71</v>
      </c>
      <c r="E38" s="3">
        <v>-6.8000000000000005E-2</v>
      </c>
      <c r="F38" s="3">
        <v>-0.14000000000000001</v>
      </c>
      <c r="G38" s="3">
        <v>6.7999999999999996E-3</v>
      </c>
      <c r="H38" s="3">
        <v>0.04</v>
      </c>
      <c r="I38" s="3">
        <v>0.18</v>
      </c>
      <c r="J38" s="3">
        <v>-0.17</v>
      </c>
      <c r="K38" s="3">
        <v>-0.65</v>
      </c>
      <c r="L38" s="3">
        <v>-1.64</v>
      </c>
      <c r="M38" s="3">
        <v>-1.25</v>
      </c>
    </row>
    <row r="39" spans="3:13" x14ac:dyDescent="0.2">
      <c r="C39" s="3" t="s">
        <v>396</v>
      </c>
      <c r="D39" s="3">
        <v>-5.71</v>
      </c>
      <c r="E39" s="3">
        <v>-6.8000000000000005E-2</v>
      </c>
      <c r="F39" s="3">
        <v>-0.14000000000000001</v>
      </c>
      <c r="G39" s="3">
        <v>6.7999999999999996E-3</v>
      </c>
      <c r="H39" s="3">
        <v>0.04</v>
      </c>
      <c r="I39" s="3">
        <v>0.18</v>
      </c>
      <c r="J39" s="3">
        <v>-0.17</v>
      </c>
      <c r="K39" s="3">
        <v>-0.65</v>
      </c>
      <c r="L39" s="3">
        <v>-1.64</v>
      </c>
      <c r="M39" s="3">
        <v>-1.25</v>
      </c>
    </row>
    <row r="40" spans="3:13" x14ac:dyDescent="0.2">
      <c r="C40" s="3" t="s">
        <v>397</v>
      </c>
      <c r="D40" s="3">
        <v>106.667</v>
      </c>
      <c r="E40" s="3" t="s">
        <v>398</v>
      </c>
      <c r="F40" s="3" t="s">
        <v>399</v>
      </c>
      <c r="G40" s="3" t="s">
        <v>400</v>
      </c>
      <c r="H40" s="3" t="s">
        <v>401</v>
      </c>
      <c r="I40" s="3" t="s">
        <v>402</v>
      </c>
      <c r="J40" s="3" t="s">
        <v>403</v>
      </c>
      <c r="K40" s="3" t="s">
        <v>404</v>
      </c>
      <c r="L40" s="3" t="s">
        <v>405</v>
      </c>
      <c r="M40" s="3" t="s">
        <v>406</v>
      </c>
    </row>
    <row r="41" spans="3:13" x14ac:dyDescent="0.2">
      <c r="C41" s="3" t="s">
        <v>407</v>
      </c>
      <c r="D41" s="3">
        <v>106.667</v>
      </c>
      <c r="E41" s="3" t="s">
        <v>398</v>
      </c>
      <c r="F41" s="3" t="s">
        <v>399</v>
      </c>
      <c r="G41" s="3" t="s">
        <v>400</v>
      </c>
      <c r="H41" s="3" t="s">
        <v>408</v>
      </c>
      <c r="I41" s="3" t="s">
        <v>409</v>
      </c>
      <c r="J41" s="3" t="s">
        <v>403</v>
      </c>
      <c r="K41" s="3" t="s">
        <v>404</v>
      </c>
      <c r="L41" s="3" t="s">
        <v>405</v>
      </c>
      <c r="M41" s="3" t="s">
        <v>406</v>
      </c>
    </row>
    <row r="43" spans="3:13" x14ac:dyDescent="0.2">
      <c r="C43" s="3" t="s">
        <v>410</v>
      </c>
      <c r="D43" s="3">
        <v>-608.471</v>
      </c>
      <c r="E43" s="3" t="s">
        <v>411</v>
      </c>
      <c r="F43" s="3" t="s">
        <v>412</v>
      </c>
      <c r="G43" s="3">
        <v>-192.60599999999999</v>
      </c>
      <c r="H43" s="3" t="s">
        <v>413</v>
      </c>
      <c r="I43" s="3">
        <v>-658</v>
      </c>
      <c r="J43" s="3" t="s">
        <v>414</v>
      </c>
      <c r="K43" s="3" t="s">
        <v>415</v>
      </c>
      <c r="L43" s="3">
        <v>-877.27099999999996</v>
      </c>
      <c r="M43" s="3" t="s">
        <v>416</v>
      </c>
    </row>
    <row r="44" spans="3:13" x14ac:dyDescent="0.2">
      <c r="C44" s="3" t="s">
        <v>417</v>
      </c>
      <c r="D44" s="3">
        <v>-608.84400000000005</v>
      </c>
      <c r="E44" s="3" t="s">
        <v>346</v>
      </c>
      <c r="F44" s="3" t="s">
        <v>418</v>
      </c>
      <c r="G44" s="3" t="s">
        <v>419</v>
      </c>
      <c r="H44" s="3" t="s">
        <v>420</v>
      </c>
      <c r="I44" s="3" t="s">
        <v>421</v>
      </c>
      <c r="J44" s="3" t="s">
        <v>422</v>
      </c>
      <c r="K44" s="3" t="s">
        <v>423</v>
      </c>
      <c r="L44" s="3" t="s">
        <v>424</v>
      </c>
      <c r="M44" s="3" t="s">
        <v>425</v>
      </c>
    </row>
    <row r="46" spans="3:13" x14ac:dyDescent="0.2">
      <c r="C46" s="3" t="s">
        <v>426</v>
      </c>
      <c r="D46" s="3" t="s">
        <v>3</v>
      </c>
      <c r="E46" s="3" t="s">
        <v>3</v>
      </c>
      <c r="F46" s="3">
        <v>551.42999999999995</v>
      </c>
      <c r="G46" s="3" t="s">
        <v>262</v>
      </c>
      <c r="H46" s="3" t="s">
        <v>263</v>
      </c>
      <c r="I46" s="3" t="s">
        <v>264</v>
      </c>
      <c r="J46" s="3" t="s">
        <v>265</v>
      </c>
      <c r="K46" s="3" t="s">
        <v>266</v>
      </c>
      <c r="L46" s="3" t="s">
        <v>267</v>
      </c>
      <c r="M46" s="3" t="s">
        <v>268</v>
      </c>
    </row>
    <row r="47" spans="3:13" x14ac:dyDescent="0.2">
      <c r="C47" s="3" t="s">
        <v>427</v>
      </c>
      <c r="D47" s="3" t="s">
        <v>3</v>
      </c>
      <c r="E47" s="3" t="s">
        <v>346</v>
      </c>
      <c r="F47" s="3" t="s">
        <v>418</v>
      </c>
      <c r="G47" s="3" t="s">
        <v>419</v>
      </c>
      <c r="H47" s="3" t="s">
        <v>3</v>
      </c>
      <c r="I47" s="3" t="s">
        <v>428</v>
      </c>
      <c r="J47" s="3" t="s">
        <v>429</v>
      </c>
      <c r="K47" s="3" t="s">
        <v>430</v>
      </c>
      <c r="L47" s="3" t="s">
        <v>431</v>
      </c>
      <c r="M47" s="3" t="s">
        <v>432</v>
      </c>
    </row>
    <row r="48" spans="3:13" x14ac:dyDescent="0.2">
      <c r="C48" s="3" t="s">
        <v>433</v>
      </c>
      <c r="D48" s="3">
        <v>-608.84400000000005</v>
      </c>
      <c r="E48" s="3" t="s">
        <v>346</v>
      </c>
      <c r="F48" s="3" t="s">
        <v>418</v>
      </c>
      <c r="G48" s="3" t="s">
        <v>419</v>
      </c>
      <c r="H48" s="3" t="s">
        <v>420</v>
      </c>
      <c r="I48" s="3" t="s">
        <v>421</v>
      </c>
      <c r="J48" s="3" t="s">
        <v>422</v>
      </c>
      <c r="K48" s="3" t="s">
        <v>423</v>
      </c>
      <c r="L48" s="3" t="s">
        <v>424</v>
      </c>
      <c r="M48" s="3" t="s">
        <v>425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F3DE-429B-4DA8-BF91-1AE7725B4104}">
  <dimension ref="C1:M41"/>
  <sheetViews>
    <sheetView workbookViewId="0">
      <selection activeCell="G30" sqref="D30:G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434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388</v>
      </c>
      <c r="D12" s="3">
        <v>-608.84400000000005</v>
      </c>
      <c r="E12" s="3" t="s">
        <v>346</v>
      </c>
      <c r="F12" s="3" t="s">
        <v>362</v>
      </c>
      <c r="G12" s="3">
        <v>397.96100000000001</v>
      </c>
      <c r="H12" s="3" t="s">
        <v>377</v>
      </c>
      <c r="I12" s="3" t="s">
        <v>378</v>
      </c>
      <c r="J12" s="3" t="s">
        <v>389</v>
      </c>
      <c r="K12" s="3" t="s">
        <v>390</v>
      </c>
      <c r="L12" s="3" t="s">
        <v>391</v>
      </c>
      <c r="M12" s="3" t="s">
        <v>392</v>
      </c>
    </row>
    <row r="13" spans="3:13" x14ac:dyDescent="0.2">
      <c r="C13" s="3" t="s">
        <v>435</v>
      </c>
      <c r="D13" s="3">
        <v>0.373</v>
      </c>
      <c r="E13" s="3">
        <v>11.362</v>
      </c>
      <c r="F13" s="3">
        <v>380.87799999999999</v>
      </c>
      <c r="G13" s="3">
        <v>898.05499999999995</v>
      </c>
      <c r="H13" s="3" t="s">
        <v>436</v>
      </c>
      <c r="I13" s="3" t="s">
        <v>437</v>
      </c>
      <c r="J13" s="3" t="s">
        <v>438</v>
      </c>
      <c r="K13" s="3" t="s">
        <v>439</v>
      </c>
      <c r="L13" s="3" t="s">
        <v>440</v>
      </c>
      <c r="M13" s="3" t="s">
        <v>441</v>
      </c>
    </row>
    <row r="14" spans="3:13" x14ac:dyDescent="0.2">
      <c r="C14" s="3" t="s">
        <v>442</v>
      </c>
      <c r="D14" s="3" t="s">
        <v>3</v>
      </c>
      <c r="E14" s="3" t="s">
        <v>3</v>
      </c>
      <c r="F14" s="3" t="s">
        <v>3</v>
      </c>
      <c r="G14" s="3">
        <v>54.122999999999998</v>
      </c>
      <c r="H14" s="3">
        <v>68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443</v>
      </c>
      <c r="D15" s="3" t="s">
        <v>3</v>
      </c>
      <c r="E15" s="3" t="s">
        <v>3</v>
      </c>
      <c r="F15" s="3" t="s">
        <v>444</v>
      </c>
      <c r="G15" s="3">
        <v>462.31400000000002</v>
      </c>
      <c r="H15" s="3" t="s">
        <v>445</v>
      </c>
      <c r="I15" s="3" t="s">
        <v>446</v>
      </c>
      <c r="J15" s="3" t="s">
        <v>447</v>
      </c>
      <c r="K15" s="3" t="s">
        <v>448</v>
      </c>
      <c r="L15" s="3" t="s">
        <v>449</v>
      </c>
      <c r="M15" s="3" t="s">
        <v>450</v>
      </c>
    </row>
    <row r="16" spans="3:13" x14ac:dyDescent="0.2">
      <c r="C16" s="3" t="s">
        <v>451</v>
      </c>
      <c r="D16" s="3" t="s">
        <v>3</v>
      </c>
      <c r="E16" s="3" t="s">
        <v>3</v>
      </c>
      <c r="F16" s="3" t="s">
        <v>3</v>
      </c>
      <c r="G16" s="3" t="s">
        <v>452</v>
      </c>
      <c r="H16" s="3">
        <v>953</v>
      </c>
      <c r="I16" s="3" t="s">
        <v>453</v>
      </c>
      <c r="J16" s="3" t="s">
        <v>454</v>
      </c>
      <c r="K16" s="3" t="s">
        <v>455</v>
      </c>
      <c r="L16" s="3" t="s">
        <v>456</v>
      </c>
      <c r="M16" s="3" t="s">
        <v>457</v>
      </c>
    </row>
    <row r="17" spans="3:13" x14ac:dyDescent="0.2">
      <c r="C17" s="3" t="s">
        <v>458</v>
      </c>
      <c r="D17" s="3" t="s">
        <v>3</v>
      </c>
      <c r="E17" s="3" t="s">
        <v>3</v>
      </c>
      <c r="F17" s="3" t="s">
        <v>459</v>
      </c>
      <c r="G17" s="3">
        <v>-778.38800000000003</v>
      </c>
      <c r="H17" s="3" t="s">
        <v>460</v>
      </c>
      <c r="I17" s="3" t="s">
        <v>461</v>
      </c>
      <c r="J17" s="3" t="s">
        <v>462</v>
      </c>
      <c r="K17" s="3" t="s">
        <v>463</v>
      </c>
      <c r="L17" s="3" t="s">
        <v>464</v>
      </c>
      <c r="M17" s="3" t="s">
        <v>465</v>
      </c>
    </row>
    <row r="18" spans="3:13" x14ac:dyDescent="0.2">
      <c r="C18" s="3" t="s">
        <v>466</v>
      </c>
      <c r="D18" s="3" t="s">
        <v>3</v>
      </c>
      <c r="E18" s="3" t="s">
        <v>3</v>
      </c>
      <c r="F18" s="3">
        <v>-910.44</v>
      </c>
      <c r="G18" s="3">
        <v>639.69000000000005</v>
      </c>
      <c r="H18" s="3" t="s">
        <v>467</v>
      </c>
      <c r="I18" s="3" t="s">
        <v>468</v>
      </c>
      <c r="J18" s="3" t="s">
        <v>469</v>
      </c>
      <c r="K18" s="3" t="s">
        <v>470</v>
      </c>
      <c r="L18" s="3" t="s">
        <v>471</v>
      </c>
      <c r="M18" s="3" t="s">
        <v>472</v>
      </c>
    </row>
    <row r="19" spans="3:13" x14ac:dyDescent="0.2">
      <c r="C19" s="3" t="s">
        <v>473</v>
      </c>
      <c r="D19" s="3">
        <v>0</v>
      </c>
      <c r="E19" s="3">
        <v>923.23599999999999</v>
      </c>
      <c r="F19" s="3" t="s">
        <v>474</v>
      </c>
      <c r="G19" s="3">
        <v>-883.21</v>
      </c>
      <c r="H19" s="3" t="s">
        <v>475</v>
      </c>
      <c r="I19" s="3" t="s">
        <v>476</v>
      </c>
      <c r="J19" s="3" t="s">
        <v>477</v>
      </c>
      <c r="K19" s="3" t="s">
        <v>478</v>
      </c>
      <c r="L19" s="3" t="s">
        <v>479</v>
      </c>
      <c r="M19" s="3" t="s">
        <v>480</v>
      </c>
    </row>
    <row r="20" spans="3:13" x14ac:dyDescent="0.2">
      <c r="C20" s="3" t="s">
        <v>481</v>
      </c>
      <c r="D20" s="3">
        <v>-608.471</v>
      </c>
      <c r="E20" s="3">
        <v>-511.529</v>
      </c>
      <c r="F20" s="3" t="s">
        <v>482</v>
      </c>
      <c r="G20" s="3">
        <v>-988.13400000000001</v>
      </c>
      <c r="H20" s="3" t="s">
        <v>483</v>
      </c>
      <c r="I20" s="3" t="s">
        <v>484</v>
      </c>
      <c r="J20" s="3" t="s">
        <v>485</v>
      </c>
      <c r="K20" s="3" t="s">
        <v>486</v>
      </c>
      <c r="L20" s="3" t="s">
        <v>487</v>
      </c>
      <c r="M20" s="3" t="s">
        <v>488</v>
      </c>
    </row>
    <row r="22" spans="3:13" x14ac:dyDescent="0.2">
      <c r="C22" s="3" t="s">
        <v>489</v>
      </c>
      <c r="D22" s="3">
        <v>-15.333</v>
      </c>
      <c r="E22" s="3" t="s">
        <v>490</v>
      </c>
      <c r="F22" s="3" t="s">
        <v>491</v>
      </c>
      <c r="G22" s="3" t="s">
        <v>492</v>
      </c>
      <c r="H22" s="3" t="s">
        <v>493</v>
      </c>
      <c r="I22" s="3" t="s">
        <v>494</v>
      </c>
      <c r="J22" s="3" t="s">
        <v>495</v>
      </c>
      <c r="K22" s="3" t="s">
        <v>496</v>
      </c>
      <c r="L22" s="3" t="s">
        <v>497</v>
      </c>
      <c r="M22" s="3" t="s">
        <v>498</v>
      </c>
    </row>
    <row r="23" spans="3:13" x14ac:dyDescent="0.2">
      <c r="C23" s="3" t="s">
        <v>499</v>
      </c>
      <c r="D23" s="3" t="s">
        <v>3</v>
      </c>
      <c r="E23" s="3" t="s">
        <v>3</v>
      </c>
      <c r="F23" s="3">
        <v>79.188000000000002</v>
      </c>
      <c r="G23" s="3" t="s">
        <v>3</v>
      </c>
      <c r="H23" s="3" t="s">
        <v>3</v>
      </c>
      <c r="I23" s="3" t="s">
        <v>500</v>
      </c>
      <c r="J23" s="3" t="s">
        <v>501</v>
      </c>
      <c r="K23" s="3" t="s">
        <v>502</v>
      </c>
      <c r="L23" s="3" t="s">
        <v>503</v>
      </c>
      <c r="M23" s="3">
        <v>412.37400000000002</v>
      </c>
    </row>
    <row r="24" spans="3:13" x14ac:dyDescent="0.2">
      <c r="C24" s="3" t="s">
        <v>504</v>
      </c>
      <c r="D24" s="3">
        <v>0</v>
      </c>
      <c r="E24" s="3">
        <v>0</v>
      </c>
      <c r="F24" s="3">
        <v>-707.995</v>
      </c>
      <c r="G24" s="3" t="s">
        <v>505</v>
      </c>
      <c r="H24" s="3" t="s">
        <v>506</v>
      </c>
      <c r="I24" s="3" t="s">
        <v>507</v>
      </c>
      <c r="J24" s="3" t="s">
        <v>508</v>
      </c>
      <c r="K24" s="3" t="s">
        <v>509</v>
      </c>
      <c r="L24" s="3" t="s">
        <v>510</v>
      </c>
      <c r="M24" s="3" t="s">
        <v>511</v>
      </c>
    </row>
    <row r="25" spans="3:13" x14ac:dyDescent="0.2">
      <c r="C25" s="3" t="s">
        <v>512</v>
      </c>
      <c r="D25" s="3">
        <v>-15.333</v>
      </c>
      <c r="E25" s="3" t="s">
        <v>490</v>
      </c>
      <c r="F25" s="3" t="s">
        <v>513</v>
      </c>
      <c r="G25" s="3" t="s">
        <v>514</v>
      </c>
      <c r="H25" s="3" t="s">
        <v>515</v>
      </c>
      <c r="I25" s="3" t="s">
        <v>516</v>
      </c>
      <c r="J25" s="3" t="s">
        <v>517</v>
      </c>
      <c r="K25" s="3" t="s">
        <v>518</v>
      </c>
      <c r="L25" s="3" t="s">
        <v>519</v>
      </c>
      <c r="M25" s="3" t="s">
        <v>520</v>
      </c>
    </row>
    <row r="27" spans="3:13" x14ac:dyDescent="0.2">
      <c r="C27" s="3" t="s">
        <v>521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522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523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524</v>
      </c>
      <c r="I29" s="3" t="s">
        <v>3</v>
      </c>
      <c r="J29" s="3" t="s">
        <v>525</v>
      </c>
      <c r="K29" s="3" t="s">
        <v>526</v>
      </c>
      <c r="L29" s="3" t="s">
        <v>527</v>
      </c>
      <c r="M29" s="3" t="s">
        <v>3</v>
      </c>
    </row>
    <row r="30" spans="3:13" x14ac:dyDescent="0.2">
      <c r="C30" s="3" t="s">
        <v>528</v>
      </c>
      <c r="D30" s="39">
        <v>0</v>
      </c>
      <c r="E30" s="39">
        <v>0</v>
      </c>
      <c r="F30" s="39">
        <v>0</v>
      </c>
      <c r="G30" s="39">
        <v>0</v>
      </c>
      <c r="H30" s="3">
        <v>-644</v>
      </c>
      <c r="I30" s="3" t="s">
        <v>529</v>
      </c>
      <c r="J30" s="3" t="s">
        <v>530</v>
      </c>
      <c r="K30" s="3" t="s">
        <v>531</v>
      </c>
      <c r="L30" s="3" t="s">
        <v>532</v>
      </c>
      <c r="M30" s="3" t="s">
        <v>533</v>
      </c>
    </row>
    <row r="31" spans="3:13" x14ac:dyDescent="0.2">
      <c r="C31" s="3" t="s">
        <v>534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535</v>
      </c>
      <c r="D32" s="3">
        <v>623.80399999999997</v>
      </c>
      <c r="E32" s="3" t="s">
        <v>536</v>
      </c>
      <c r="F32" s="3" t="s">
        <v>537</v>
      </c>
      <c r="G32" s="3" t="s">
        <v>538</v>
      </c>
      <c r="H32" s="3" t="s">
        <v>539</v>
      </c>
      <c r="I32" s="3" t="s">
        <v>540</v>
      </c>
      <c r="J32" s="3" t="s">
        <v>541</v>
      </c>
      <c r="K32" s="3" t="s">
        <v>542</v>
      </c>
      <c r="L32" s="3" t="s">
        <v>543</v>
      </c>
      <c r="M32" s="3" t="s">
        <v>544</v>
      </c>
    </row>
    <row r="33" spans="3:13" x14ac:dyDescent="0.2">
      <c r="C33" s="3" t="s">
        <v>545</v>
      </c>
      <c r="D33" s="3">
        <v>623.80399999999997</v>
      </c>
      <c r="E33" s="3" t="s">
        <v>536</v>
      </c>
      <c r="F33" s="3" t="s">
        <v>537</v>
      </c>
      <c r="G33" s="3" t="s">
        <v>538</v>
      </c>
      <c r="H33" s="3" t="s">
        <v>546</v>
      </c>
      <c r="I33" s="3" t="s">
        <v>547</v>
      </c>
      <c r="J33" s="3" t="s">
        <v>548</v>
      </c>
      <c r="K33" s="3" t="s">
        <v>549</v>
      </c>
      <c r="L33" s="3" t="s">
        <v>550</v>
      </c>
      <c r="M33" s="3" t="s">
        <v>551</v>
      </c>
    </row>
    <row r="35" spans="3:13" x14ac:dyDescent="0.2">
      <c r="C35" s="3" t="s">
        <v>552</v>
      </c>
      <c r="D35" s="3" t="s">
        <v>3</v>
      </c>
      <c r="E35" s="3">
        <v>0.01</v>
      </c>
      <c r="F35" s="3" t="s">
        <v>3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553</v>
      </c>
      <c r="L35" s="3" t="s">
        <v>31</v>
      </c>
      <c r="M35" s="3" t="s">
        <v>32</v>
      </c>
    </row>
    <row r="36" spans="3:13" x14ac:dyDescent="0.2">
      <c r="C36" s="3" t="s">
        <v>554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555</v>
      </c>
      <c r="K36" s="3" t="s">
        <v>556</v>
      </c>
      <c r="L36" s="3" t="s">
        <v>557</v>
      </c>
      <c r="M36" s="3" t="s">
        <v>558</v>
      </c>
    </row>
    <row r="37" spans="3:13" x14ac:dyDescent="0.2">
      <c r="C37" s="3" t="s">
        <v>559</v>
      </c>
      <c r="D37" s="3" t="s">
        <v>3</v>
      </c>
      <c r="E37" s="3" t="s">
        <v>3</v>
      </c>
      <c r="F37" s="3" t="s">
        <v>3</v>
      </c>
      <c r="G37" s="3" t="s">
        <v>560</v>
      </c>
      <c r="H37" s="3" t="s">
        <v>561</v>
      </c>
      <c r="I37" s="3" t="s">
        <v>562</v>
      </c>
      <c r="J37" s="3" t="s">
        <v>563</v>
      </c>
      <c r="K37" s="3" t="s">
        <v>564</v>
      </c>
      <c r="L37" s="3" t="s">
        <v>565</v>
      </c>
      <c r="M37" s="3" t="s">
        <v>566</v>
      </c>
    </row>
    <row r="38" spans="3:13" x14ac:dyDescent="0.2">
      <c r="C38" s="3" t="s">
        <v>567</v>
      </c>
      <c r="D38" s="3">
        <v>0.01</v>
      </c>
      <c r="E38" s="3" t="s">
        <v>3</v>
      </c>
      <c r="F38" s="3" t="s">
        <v>26</v>
      </c>
      <c r="G38" s="3" t="s">
        <v>27</v>
      </c>
      <c r="H38" s="3" t="s">
        <v>28</v>
      </c>
      <c r="I38" s="3" t="s">
        <v>29</v>
      </c>
      <c r="J38" s="3" t="s">
        <v>553</v>
      </c>
      <c r="K38" s="3" t="s">
        <v>31</v>
      </c>
      <c r="L38" s="3" t="s">
        <v>32</v>
      </c>
      <c r="M38" s="3" t="s">
        <v>33</v>
      </c>
    </row>
    <row r="40" spans="3:13" x14ac:dyDescent="0.2">
      <c r="C40" s="3" t="s">
        <v>568</v>
      </c>
      <c r="D40" s="3">
        <v>-623.80399999999997</v>
      </c>
      <c r="E40" s="3" t="s">
        <v>569</v>
      </c>
      <c r="F40" s="3" t="s">
        <v>570</v>
      </c>
      <c r="G40" s="3" t="s">
        <v>571</v>
      </c>
      <c r="H40" s="3" t="s">
        <v>572</v>
      </c>
      <c r="I40" s="3" t="s">
        <v>573</v>
      </c>
      <c r="J40" s="3" t="s">
        <v>574</v>
      </c>
      <c r="K40" s="3" t="s">
        <v>575</v>
      </c>
      <c r="L40" s="3" t="s">
        <v>576</v>
      </c>
      <c r="M40" s="3" t="s">
        <v>577</v>
      </c>
    </row>
    <row r="41" spans="3:13" x14ac:dyDescent="0.2">
      <c r="C41" s="3" t="s">
        <v>578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E747-F94B-4791-8148-2B2916AA0F32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579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580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20.53</v>
      </c>
      <c r="M12" s="3">
        <v>5.63</v>
      </c>
    </row>
    <row r="13" spans="3:13" ht="12.75" x14ac:dyDescent="0.2">
      <c r="C13" s="3" t="s">
        <v>581</v>
      </c>
      <c r="D13" s="3" t="s">
        <v>3</v>
      </c>
      <c r="E13" s="3" t="s">
        <v>3</v>
      </c>
      <c r="F13" s="3" t="s">
        <v>582</v>
      </c>
      <c r="G13" s="3" t="s">
        <v>583</v>
      </c>
      <c r="H13" s="3" t="s">
        <v>584</v>
      </c>
      <c r="I13" s="3" t="s">
        <v>585</v>
      </c>
      <c r="J13" s="3" t="s">
        <v>586</v>
      </c>
      <c r="K13" s="3" t="s">
        <v>587</v>
      </c>
      <c r="L13" s="3" t="s">
        <v>588</v>
      </c>
      <c r="M13" s="3" t="s">
        <v>589</v>
      </c>
    </row>
    <row r="14" spans="3:13" ht="12.75" x14ac:dyDescent="0.2"/>
    <row r="15" spans="3:13" ht="12.75" x14ac:dyDescent="0.2">
      <c r="C15" s="3" t="s">
        <v>590</v>
      </c>
      <c r="D15" s="3" t="s">
        <v>3</v>
      </c>
      <c r="E15" s="3" t="s">
        <v>3</v>
      </c>
      <c r="F15" s="3" t="s">
        <v>591</v>
      </c>
      <c r="G15" s="3" t="s">
        <v>592</v>
      </c>
      <c r="H15" s="3" t="s">
        <v>593</v>
      </c>
      <c r="I15" s="3" t="s">
        <v>594</v>
      </c>
      <c r="J15" s="3" t="s">
        <v>595</v>
      </c>
      <c r="K15" s="3" t="s">
        <v>596</v>
      </c>
      <c r="L15" s="3" t="s">
        <v>597</v>
      </c>
      <c r="M15" s="3" t="s">
        <v>598</v>
      </c>
    </row>
    <row r="16" spans="3:13" ht="12.75" x14ac:dyDescent="0.2">
      <c r="C16" s="3" t="s">
        <v>599</v>
      </c>
      <c r="D16" s="3" t="s">
        <v>600</v>
      </c>
      <c r="E16" s="3" t="s">
        <v>600</v>
      </c>
      <c r="F16" s="3" t="s">
        <v>591</v>
      </c>
      <c r="G16" s="3" t="s">
        <v>592</v>
      </c>
      <c r="H16" s="3" t="s">
        <v>593</v>
      </c>
      <c r="I16" s="3" t="s">
        <v>594</v>
      </c>
      <c r="J16" s="3" t="s">
        <v>595</v>
      </c>
      <c r="K16" s="3" t="s">
        <v>596</v>
      </c>
      <c r="L16" s="3" t="s">
        <v>597</v>
      </c>
      <c r="M16" s="3" t="s">
        <v>598</v>
      </c>
    </row>
    <row r="17" spans="3:13" ht="12.75" x14ac:dyDescent="0.2">
      <c r="C17" s="3" t="s">
        <v>601</v>
      </c>
      <c r="D17" s="3" t="s">
        <v>600</v>
      </c>
      <c r="E17" s="3" t="s">
        <v>600</v>
      </c>
      <c r="F17" s="3" t="s">
        <v>602</v>
      </c>
      <c r="G17" s="3" t="s">
        <v>603</v>
      </c>
      <c r="H17" s="3" t="s">
        <v>604</v>
      </c>
      <c r="I17" s="3" t="s">
        <v>605</v>
      </c>
      <c r="J17" s="3" t="s">
        <v>606</v>
      </c>
      <c r="K17" s="3" t="s">
        <v>607</v>
      </c>
      <c r="L17" s="3" t="s">
        <v>608</v>
      </c>
      <c r="M17" s="3" t="s">
        <v>609</v>
      </c>
    </row>
    <row r="18" spans="3:13" ht="12.75" x14ac:dyDescent="0.2">
      <c r="C18" s="3" t="s">
        <v>610</v>
      </c>
      <c r="D18" s="3" t="s">
        <v>600</v>
      </c>
      <c r="E18" s="3" t="s">
        <v>600</v>
      </c>
      <c r="F18" s="3" t="s">
        <v>611</v>
      </c>
      <c r="G18" s="3" t="s">
        <v>612</v>
      </c>
      <c r="H18" s="3" t="s">
        <v>613</v>
      </c>
      <c r="I18" s="3" t="s">
        <v>614</v>
      </c>
      <c r="J18" s="3" t="s">
        <v>615</v>
      </c>
      <c r="K18" s="3" t="s">
        <v>616</v>
      </c>
      <c r="L18" s="3" t="s">
        <v>617</v>
      </c>
      <c r="M18" s="3" t="s">
        <v>618</v>
      </c>
    </row>
    <row r="19" spans="3:13" ht="12.75" x14ac:dyDescent="0.2">
      <c r="C19" s="3" t="s">
        <v>619</v>
      </c>
      <c r="D19" s="3" t="s">
        <v>600</v>
      </c>
      <c r="E19" s="3" t="s">
        <v>600</v>
      </c>
      <c r="F19" s="3" t="s">
        <v>620</v>
      </c>
      <c r="G19" s="3" t="s">
        <v>621</v>
      </c>
      <c r="H19" s="3" t="s">
        <v>622</v>
      </c>
      <c r="I19" s="3" t="s">
        <v>623</v>
      </c>
      <c r="J19" s="3" t="s">
        <v>624</v>
      </c>
      <c r="K19" s="3" t="s">
        <v>625</v>
      </c>
      <c r="L19" s="3" t="s">
        <v>626</v>
      </c>
      <c r="M19" s="3" t="s">
        <v>627</v>
      </c>
    </row>
    <row r="20" spans="3:13" ht="12.75" x14ac:dyDescent="0.2">
      <c r="C20" s="3" t="s">
        <v>628</v>
      </c>
      <c r="D20" s="3" t="s">
        <v>600</v>
      </c>
      <c r="E20" s="3" t="s">
        <v>270</v>
      </c>
      <c r="F20" s="3" t="s">
        <v>629</v>
      </c>
      <c r="G20" s="3" t="s">
        <v>630</v>
      </c>
      <c r="H20" s="3" t="s">
        <v>631</v>
      </c>
      <c r="I20" s="3" t="s">
        <v>632</v>
      </c>
      <c r="J20" s="3" t="s">
        <v>633</v>
      </c>
      <c r="K20" s="3" t="s">
        <v>634</v>
      </c>
      <c r="L20" s="3" t="s">
        <v>635</v>
      </c>
      <c r="M20" s="3" t="s">
        <v>636</v>
      </c>
    </row>
    <row r="21" spans="3:13" ht="12.75" x14ac:dyDescent="0.2">
      <c r="C21" s="3" t="s">
        <v>637</v>
      </c>
      <c r="D21" s="3" t="s">
        <v>270</v>
      </c>
      <c r="E21" s="3" t="s">
        <v>270</v>
      </c>
      <c r="F21" s="3" t="s">
        <v>638</v>
      </c>
      <c r="G21" s="3" t="s">
        <v>639</v>
      </c>
      <c r="H21" s="3" t="s">
        <v>640</v>
      </c>
      <c r="I21" s="3" t="s">
        <v>641</v>
      </c>
      <c r="J21" s="3" t="s">
        <v>642</v>
      </c>
      <c r="K21" s="3" t="s">
        <v>643</v>
      </c>
      <c r="L21" s="3" t="s">
        <v>644</v>
      </c>
      <c r="M21" s="3" t="s">
        <v>645</v>
      </c>
    </row>
    <row r="22" spans="3:13" ht="12.75" x14ac:dyDescent="0.2">
      <c r="C22" s="3" t="s">
        <v>646</v>
      </c>
      <c r="D22" s="3" t="s">
        <v>600</v>
      </c>
      <c r="E22" s="3" t="s">
        <v>600</v>
      </c>
      <c r="F22" s="3" t="s">
        <v>647</v>
      </c>
      <c r="G22" s="3" t="s">
        <v>648</v>
      </c>
      <c r="H22" s="3" t="s">
        <v>649</v>
      </c>
      <c r="I22" s="3" t="s">
        <v>650</v>
      </c>
      <c r="J22" s="3" t="s">
        <v>651</v>
      </c>
      <c r="K22" s="3" t="s">
        <v>652</v>
      </c>
      <c r="L22" s="3" t="s">
        <v>653</v>
      </c>
      <c r="M22" s="3" t="s">
        <v>654</v>
      </c>
    </row>
    <row r="23" spans="3:13" ht="12.75" x14ac:dyDescent="0.2"/>
    <row r="24" spans="3:13" ht="12.75" x14ac:dyDescent="0.2">
      <c r="C24" s="3" t="s">
        <v>655</v>
      </c>
      <c r="D24" s="3" t="s">
        <v>600</v>
      </c>
      <c r="E24" s="3" t="s">
        <v>600</v>
      </c>
      <c r="F24" s="3" t="s">
        <v>656</v>
      </c>
      <c r="G24" s="3" t="s">
        <v>657</v>
      </c>
      <c r="H24" s="3" t="s">
        <v>658</v>
      </c>
      <c r="I24" s="3" t="s">
        <v>659</v>
      </c>
      <c r="J24" s="3" t="s">
        <v>660</v>
      </c>
      <c r="K24" s="3" t="s">
        <v>661</v>
      </c>
      <c r="L24" s="3" t="s">
        <v>662</v>
      </c>
      <c r="M24" s="3" t="s">
        <v>663</v>
      </c>
    </row>
    <row r="25" spans="3:13" ht="12.75" x14ac:dyDescent="0.2">
      <c r="C25" s="3" t="s">
        <v>664</v>
      </c>
      <c r="D25" s="3" t="s">
        <v>600</v>
      </c>
      <c r="E25" s="3" t="s">
        <v>600</v>
      </c>
      <c r="F25" s="3" t="s">
        <v>665</v>
      </c>
      <c r="G25" s="3" t="s">
        <v>666</v>
      </c>
      <c r="H25" s="3" t="s">
        <v>652</v>
      </c>
      <c r="I25" s="3" t="s">
        <v>638</v>
      </c>
      <c r="J25" s="3" t="s">
        <v>667</v>
      </c>
      <c r="K25" s="3" t="s">
        <v>643</v>
      </c>
      <c r="L25" s="3" t="s">
        <v>668</v>
      </c>
      <c r="M25" s="3" t="s">
        <v>645</v>
      </c>
    </row>
    <row r="26" spans="3:13" ht="12.75" x14ac:dyDescent="0.2">
      <c r="C26" s="3" t="s">
        <v>669</v>
      </c>
      <c r="D26" s="3" t="s">
        <v>600</v>
      </c>
      <c r="E26" s="3" t="s">
        <v>600</v>
      </c>
      <c r="F26" s="3" t="s">
        <v>670</v>
      </c>
      <c r="G26" s="3" t="s">
        <v>671</v>
      </c>
      <c r="H26" s="3" t="s">
        <v>672</v>
      </c>
      <c r="I26" s="3" t="s">
        <v>673</v>
      </c>
      <c r="J26" s="3" t="s">
        <v>674</v>
      </c>
      <c r="K26" s="3" t="s">
        <v>630</v>
      </c>
      <c r="L26" s="3" t="s">
        <v>675</v>
      </c>
      <c r="M26" s="3" t="s">
        <v>676</v>
      </c>
    </row>
    <row r="27" spans="3:13" ht="12.75" x14ac:dyDescent="0.2">
      <c r="C27" s="3" t="s">
        <v>677</v>
      </c>
      <c r="D27" s="3" t="s">
        <v>600</v>
      </c>
      <c r="E27" s="3" t="s">
        <v>600</v>
      </c>
      <c r="F27" s="3" t="s">
        <v>678</v>
      </c>
      <c r="G27" s="3" t="s">
        <v>679</v>
      </c>
      <c r="H27" s="3" t="s">
        <v>680</v>
      </c>
      <c r="I27" s="3" t="s">
        <v>681</v>
      </c>
      <c r="J27" s="3" t="s">
        <v>682</v>
      </c>
      <c r="K27" s="3" t="s">
        <v>641</v>
      </c>
      <c r="L27" s="3" t="s">
        <v>683</v>
      </c>
      <c r="M27" s="3" t="s">
        <v>684</v>
      </c>
    </row>
    <row r="28" spans="3:13" ht="12.75" x14ac:dyDescent="0.2"/>
    <row r="29" spans="3:13" ht="12.75" x14ac:dyDescent="0.2">
      <c r="C29" s="3" t="s">
        <v>685</v>
      </c>
      <c r="D29" s="3" t="s">
        <v>600</v>
      </c>
      <c r="E29" s="3">
        <v>-21.1</v>
      </c>
      <c r="F29" s="3">
        <v>18.8</v>
      </c>
      <c r="G29" s="3">
        <v>35.6</v>
      </c>
      <c r="H29" s="3">
        <v>13.6</v>
      </c>
      <c r="I29" s="3">
        <v>13.8</v>
      </c>
      <c r="J29" s="3">
        <v>8.5</v>
      </c>
      <c r="K29" s="3">
        <v>8.4</v>
      </c>
      <c r="L29" s="3">
        <v>7</v>
      </c>
      <c r="M29" s="3">
        <v>7.1</v>
      </c>
    </row>
    <row r="30" spans="3:13" ht="12.75" x14ac:dyDescent="0.2">
      <c r="C30" s="3" t="s">
        <v>686</v>
      </c>
      <c r="D30" s="3">
        <v>1</v>
      </c>
      <c r="E30" s="3">
        <v>2</v>
      </c>
      <c r="F30" s="3">
        <v>4</v>
      </c>
      <c r="G30" s="3">
        <v>6</v>
      </c>
      <c r="H30" s="3">
        <v>6</v>
      </c>
      <c r="I30" s="3">
        <v>4</v>
      </c>
      <c r="J30" s="3">
        <v>2</v>
      </c>
      <c r="K30" s="3">
        <v>3</v>
      </c>
      <c r="L30" s="3">
        <v>3</v>
      </c>
      <c r="M30" s="3">
        <v>5</v>
      </c>
    </row>
    <row r="31" spans="3:13" ht="12.75" x14ac:dyDescent="0.2">
      <c r="C31" s="3" t="s">
        <v>687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688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689</v>
      </c>
      <c r="M32" s="3" t="s">
        <v>689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B276-CCBA-4FDC-BB7D-7288F9A09CE9}">
  <dimension ref="A3:BJ22"/>
  <sheetViews>
    <sheetView showGridLines="0" tabSelected="1" workbookViewId="0">
      <selection activeCell="D22" sqref="D22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690</v>
      </c>
      <c r="C3" s="9"/>
      <c r="D3" s="9"/>
      <c r="E3" s="9"/>
      <c r="F3" s="9"/>
      <c r="H3" s="9" t="s">
        <v>691</v>
      </c>
      <c r="I3" s="9"/>
      <c r="J3" s="9"/>
      <c r="K3" s="9"/>
      <c r="L3" s="9"/>
      <c r="N3" s="11" t="s">
        <v>692</v>
      </c>
      <c r="O3" s="11"/>
      <c r="P3" s="11"/>
      <c r="Q3" s="11"/>
      <c r="R3" s="11"/>
      <c r="S3" s="11"/>
      <c r="T3" s="11"/>
      <c r="V3" s="9" t="s">
        <v>693</v>
      </c>
      <c r="W3" s="9"/>
      <c r="X3" s="9"/>
      <c r="Y3" s="9"/>
      <c r="AA3" s="9" t="s">
        <v>694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695</v>
      </c>
      <c r="C4" s="15" t="s">
        <v>696</v>
      </c>
      <c r="D4" s="14" t="s">
        <v>697</v>
      </c>
      <c r="E4" s="15" t="s">
        <v>698</v>
      </c>
      <c r="F4" s="14" t="s">
        <v>699</v>
      </c>
      <c r="H4" s="16" t="s">
        <v>700</v>
      </c>
      <c r="I4" s="17" t="s">
        <v>701</v>
      </c>
      <c r="J4" s="16" t="s">
        <v>702</v>
      </c>
      <c r="K4" s="17" t="s">
        <v>703</v>
      </c>
      <c r="L4" s="16" t="s">
        <v>704</v>
      </c>
      <c r="N4" s="18" t="s">
        <v>705</v>
      </c>
      <c r="O4" s="19" t="s">
        <v>706</v>
      </c>
      <c r="P4" s="18" t="s">
        <v>707</v>
      </c>
      <c r="Q4" s="19" t="s">
        <v>708</v>
      </c>
      <c r="R4" s="18" t="s">
        <v>709</v>
      </c>
      <c r="S4" s="19" t="s">
        <v>710</v>
      </c>
      <c r="T4" s="18" t="s">
        <v>711</v>
      </c>
      <c r="V4" s="19" t="s">
        <v>712</v>
      </c>
      <c r="W4" s="18" t="s">
        <v>713</v>
      </c>
      <c r="X4" s="19" t="s">
        <v>714</v>
      </c>
      <c r="Y4" s="18" t="s">
        <v>715</v>
      </c>
      <c r="AA4" s="20" t="s">
        <v>410</v>
      </c>
      <c r="AB4" s="21" t="s">
        <v>601</v>
      </c>
      <c r="AC4" s="20" t="s">
        <v>610</v>
      </c>
      <c r="AD4" s="21" t="s">
        <v>628</v>
      </c>
      <c r="AE4" s="20" t="s">
        <v>637</v>
      </c>
      <c r="AF4" s="21" t="s">
        <v>646</v>
      </c>
      <c r="AG4" s="20" t="s">
        <v>655</v>
      </c>
      <c r="AH4" s="21" t="s">
        <v>664</v>
      </c>
      <c r="AI4" s="20" t="s">
        <v>687</v>
      </c>
      <c r="AJ4" s="22"/>
      <c r="AK4" s="21" t="s">
        <v>685</v>
      </c>
      <c r="AL4" s="20" t="s">
        <v>686</v>
      </c>
    </row>
    <row r="5" spans="1:62" ht="63" x14ac:dyDescent="0.2">
      <c r="A5" s="23" t="s">
        <v>716</v>
      </c>
      <c r="B5" s="18" t="s">
        <v>717</v>
      </c>
      <c r="C5" s="24" t="s">
        <v>718</v>
      </c>
      <c r="D5" s="25" t="s">
        <v>719</v>
      </c>
      <c r="E5" s="19" t="s">
        <v>720</v>
      </c>
      <c r="F5" s="18" t="s">
        <v>717</v>
      </c>
      <c r="H5" s="19" t="s">
        <v>721</v>
      </c>
      <c r="I5" s="18" t="s">
        <v>722</v>
      </c>
      <c r="J5" s="19" t="s">
        <v>723</v>
      </c>
      <c r="K5" s="18" t="s">
        <v>724</v>
      </c>
      <c r="L5" s="19" t="s">
        <v>725</v>
      </c>
      <c r="N5" s="18" t="s">
        <v>726</v>
      </c>
      <c r="O5" s="19" t="s">
        <v>727</v>
      </c>
      <c r="P5" s="18" t="s">
        <v>728</v>
      </c>
      <c r="Q5" s="19" t="s">
        <v>729</v>
      </c>
      <c r="R5" s="18" t="s">
        <v>730</v>
      </c>
      <c r="S5" s="19" t="s">
        <v>731</v>
      </c>
      <c r="T5" s="18" t="s">
        <v>732</v>
      </c>
      <c r="V5" s="19" t="s">
        <v>733</v>
      </c>
      <c r="W5" s="18" t="s">
        <v>734</v>
      </c>
      <c r="X5" s="19" t="s">
        <v>735</v>
      </c>
      <c r="Y5" s="18" t="s">
        <v>736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1.6030676302171838E-5</v>
      </c>
      <c r="C7" s="31">
        <f>(sheet!D18-sheet!D15)/sheet!D35</f>
        <v>1.6030676302171838E-5</v>
      </c>
      <c r="D7" s="31">
        <f>sheet!D12/sheet!D35</f>
        <v>1.6030676302171838E-5</v>
      </c>
      <c r="E7" s="31">
        <f>Sheet2!D20/sheet!D35</f>
        <v>-0.97542016402587994</v>
      </c>
      <c r="F7" s="31">
        <f>sheet!D18/sheet!D35</f>
        <v>1.6030676302171838E-5</v>
      </c>
      <c r="G7" s="29"/>
      <c r="H7" s="32">
        <f>Sheet1!D33/sheet!D51</f>
        <v>1.0000164248382977</v>
      </c>
      <c r="I7" s="32" t="e">
        <f>Sheet1!D33/Sheet1!D12</f>
        <v>#DIV/0!</v>
      </c>
      <c r="J7" s="32">
        <f>Sheet1!D12/sheet!D27</f>
        <v>0</v>
      </c>
      <c r="K7" s="32">
        <f>Sheet1!D30/sheet!D27</f>
        <v>-40.67094188376754</v>
      </c>
      <c r="L7" s="32">
        <f>Sheet1!D38</f>
        <v>-5.71</v>
      </c>
      <c r="M7" s="29"/>
      <c r="N7" s="32">
        <f>sheet!D40/sheet!D27</f>
        <v>41.670273881095518</v>
      </c>
      <c r="O7" s="32">
        <f>sheet!D51/sheet!D27</f>
        <v>-40.670273881095518</v>
      </c>
      <c r="P7" s="32">
        <f>sheet!D40/sheet!D51</f>
        <v>-1.024587982931308</v>
      </c>
      <c r="Q7" s="31" t="e">
        <f>Sheet1!D24/Sheet1!D26</f>
        <v>#DIV/0!</v>
      </c>
      <c r="R7" s="31" t="e">
        <f>ABS(Sheet2!D20/(Sheet1!D26+Sheet2!D30))</f>
        <v>#DIV/0!</v>
      </c>
      <c r="S7" s="31">
        <f>sheet!D40/Sheet1!D43</f>
        <v>-1.0251992288868328</v>
      </c>
      <c r="T7" s="31">
        <f>Sheet2!D20/sheet!D40</f>
        <v>-0.97542016402587994</v>
      </c>
      <c r="V7" s="31" t="e">
        <f>ABS(Sheet1!D15/sheet!D15)</f>
        <v>#DIV/0!</v>
      </c>
      <c r="W7" s="31" t="e">
        <f>Sheet1!D12/sheet!D14</f>
        <v>#DIV/0!</v>
      </c>
      <c r="X7" s="31">
        <f>Sheet1!D12/sheet!D27</f>
        <v>0</v>
      </c>
      <c r="Y7" s="31">
        <f>Sheet1!D12/(sheet!D18-sheet!D35)</f>
        <v>0</v>
      </c>
      <c r="AA7" s="17">
        <f>Sheet1!D43</f>
        <v>-608.471</v>
      </c>
      <c r="AB7" s="17" t="str">
        <f>Sheet3!D17</f>
        <v>NA</v>
      </c>
      <c r="AC7" s="17" t="str">
        <f>Sheet3!D18</f>
        <v>NA</v>
      </c>
      <c r="AD7" s="17" t="str">
        <f>Sheet3!D20</f>
        <v>NA</v>
      </c>
      <c r="AE7" s="17" t="str">
        <f>Sheet3!D21</f>
        <v>NM</v>
      </c>
      <c r="AF7" s="17" t="str">
        <f>Sheet3!D22</f>
        <v>NA</v>
      </c>
      <c r="AG7" s="17" t="str">
        <f>Sheet3!D24</f>
        <v>NA</v>
      </c>
      <c r="AH7" s="17" t="str">
        <f>Sheet3!D25</f>
        <v>NA</v>
      </c>
      <c r="AI7" s="17" t="str">
        <f>Sheet3!D31</f>
        <v/>
      </c>
      <c r="AK7" s="17" t="str">
        <f>Sheet3!D29</f>
        <v>NA</v>
      </c>
      <c r="AL7" s="17">
        <f>Sheet3!D30</f>
        <v>1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4.3569757621736135E-2</v>
      </c>
      <c r="C8" s="34">
        <f>(sheet!E18-sheet!E15)/sheet!E35</f>
        <v>4.3569757621736135E-2</v>
      </c>
      <c r="D8" s="34">
        <f>sheet!E12/sheet!E35</f>
        <v>4.3569757621736135E-2</v>
      </c>
      <c r="E8" s="34">
        <f>Sheet2!E20/sheet!E35</f>
        <v>-0.13075119266955537</v>
      </c>
      <c r="F8" s="34">
        <f>sheet!E18/sheet!E35</f>
        <v>4.3569757621736135E-2</v>
      </c>
      <c r="G8" s="29"/>
      <c r="H8" s="35">
        <f>Sheet1!E33/sheet!E51</f>
        <v>0.66550374807695045</v>
      </c>
      <c r="I8" s="35" t="e">
        <f>Sheet1!E33/Sheet1!E12</f>
        <v>#DIV/0!</v>
      </c>
      <c r="J8" s="35">
        <f>Sheet1!E12/sheet!E27</f>
        <v>0</v>
      </c>
      <c r="K8" s="35">
        <f>Sheet1!E30/sheet!E27</f>
        <v>-0.83146538366227762</v>
      </c>
      <c r="L8" s="35">
        <f>Sheet1!E38</f>
        <v>-6.8000000000000005E-2</v>
      </c>
      <c r="M8" s="29"/>
      <c r="N8" s="35">
        <f>sheet!E40/sheet!E27</f>
        <v>2.2493774619074531</v>
      </c>
      <c r="O8" s="35">
        <f>sheet!E51/sheet!E27</f>
        <v>-1.2493774619074534</v>
      </c>
      <c r="P8" s="35">
        <f>sheet!E40/sheet!E51</f>
        <v>-1.8003986229055844</v>
      </c>
      <c r="Q8" s="34" t="e">
        <f>Sheet1!E24/Sheet1!E26</f>
        <v>#DIV/0!</v>
      </c>
      <c r="R8" s="34" t="e">
        <f>ABS(Sheet2!E20/(Sheet1!E26+Sheet2!E30))</f>
        <v>#DIV/0!</v>
      </c>
      <c r="S8" s="34">
        <f>sheet!E40/Sheet1!E43</f>
        <v>-2.7267406160590757</v>
      </c>
      <c r="T8" s="34">
        <f>Sheet2!E20/sheet!E40</f>
        <v>-0.13075119266955537</v>
      </c>
      <c r="U8" s="12"/>
      <c r="V8" s="34" t="e">
        <f>ABS(Sheet1!E15/sheet!E15)</f>
        <v>#DIV/0!</v>
      </c>
      <c r="W8" s="34" t="e">
        <f>Sheet1!E12/sheet!E14</f>
        <v>#DIV/0!</v>
      </c>
      <c r="X8" s="34">
        <f>Sheet1!E12/sheet!E27</f>
        <v>0</v>
      </c>
      <c r="Y8" s="34">
        <f>Sheet1!E12/(sheet!E18-sheet!E35)</f>
        <v>0</v>
      </c>
      <c r="Z8" s="12"/>
      <c r="AA8" s="36" t="str">
        <f>Sheet1!E43</f>
        <v>-1,434.765</v>
      </c>
      <c r="AB8" s="36" t="str">
        <f>Sheet3!E17</f>
        <v>NA</v>
      </c>
      <c r="AC8" s="36" t="str">
        <f>Sheet3!E18</f>
        <v>NA</v>
      </c>
      <c r="AD8" s="36" t="str">
        <f>Sheet3!E20</f>
        <v>NM</v>
      </c>
      <c r="AE8" s="36" t="str">
        <f>Sheet3!E21</f>
        <v>NM</v>
      </c>
      <c r="AF8" s="36" t="str">
        <f>Sheet3!E22</f>
        <v>NA</v>
      </c>
      <c r="AG8" s="36" t="str">
        <f>Sheet3!E24</f>
        <v>NA</v>
      </c>
      <c r="AH8" s="36" t="str">
        <f>Sheet3!E25</f>
        <v>NA</v>
      </c>
      <c r="AI8" s="36" t="str">
        <f>Sheet3!E31</f>
        <v/>
      </c>
      <c r="AK8" s="36">
        <f>Sheet3!E29</f>
        <v>-21.1</v>
      </c>
      <c r="AL8" s="36">
        <f>Sheet3!E30</f>
        <v>2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10.914079366738349</v>
      </c>
      <c r="C9" s="31">
        <f>(sheet!F18-sheet!F15)/sheet!F35</f>
        <v>9.0937614479378137</v>
      </c>
      <c r="D9" s="31">
        <f>sheet!F12/sheet!F35</f>
        <v>7.4448245027833995</v>
      </c>
      <c r="E9" s="31">
        <f>Sheet2!F20/sheet!F35</f>
        <v>-5.7462888886777455</v>
      </c>
      <c r="F9" s="31">
        <f>sheet!F18/sheet!F35</f>
        <v>10.914079366738349</v>
      </c>
      <c r="G9" s="29"/>
      <c r="H9" s="32">
        <f>Sheet1!F33/sheet!F51</f>
        <v>-0.49031647582363536</v>
      </c>
      <c r="I9" s="32">
        <f>Sheet1!F33/Sheet1!F12</f>
        <v>-11.866318481040206</v>
      </c>
      <c r="J9" s="32">
        <f>Sheet1!F12/sheet!F27</f>
        <v>3.8581581998088373E-2</v>
      </c>
      <c r="K9" s="32">
        <f>Sheet1!F30/sheet!F27</f>
        <v>-0.45782133949168419</v>
      </c>
      <c r="L9" s="32">
        <f>Sheet1!F38</f>
        <v>-0.14000000000000001</v>
      </c>
      <c r="M9" s="29"/>
      <c r="N9" s="32">
        <f>sheet!F40/sheet!F27</f>
        <v>6.6273800563943316E-2</v>
      </c>
      <c r="O9" s="32">
        <f>sheet!F51/sheet!F27</f>
        <v>0.93372619943605673</v>
      </c>
      <c r="P9" s="32">
        <f>sheet!F40/sheet!F51</f>
        <v>7.0977766934215578E-2</v>
      </c>
      <c r="Q9" s="31">
        <f>Sheet1!F24/Sheet1!F26</f>
        <v>-51.244903287235765</v>
      </c>
      <c r="R9" s="31">
        <f>ABS(Sheet2!F20/(Sheet1!F26+Sheet2!F30))</f>
        <v>41.795094869885048</v>
      </c>
      <c r="S9" s="31">
        <f>sheet!F40/Sheet1!F43</f>
        <v>-0.31419839063478011</v>
      </c>
      <c r="T9" s="31">
        <f>Sheet2!F20/sheet!F40</f>
        <v>-5.7462888886777455</v>
      </c>
      <c r="V9" s="31">
        <f>ABS(Sheet1!F15/sheet!F15)</f>
        <v>0.32918253591277813</v>
      </c>
      <c r="W9" s="31" t="e">
        <f>Sheet1!F12/sheet!F14</f>
        <v>#DIV/0!</v>
      </c>
      <c r="X9" s="31">
        <f>Sheet1!F12/sheet!F27</f>
        <v>3.8581581998088373E-2</v>
      </c>
      <c r="Y9" s="31">
        <f>Sheet1!F12/(sheet!F18-sheet!F35)</f>
        <v>5.8719961698863274E-2</v>
      </c>
      <c r="AA9" s="17" t="str">
        <f>Sheet1!F43</f>
        <v>-3,014.729</v>
      </c>
      <c r="AB9" s="17" t="str">
        <f>Sheet3!F17</f>
        <v>-13.6x</v>
      </c>
      <c r="AC9" s="17" t="str">
        <f>Sheet3!F18</f>
        <v>-12.6x</v>
      </c>
      <c r="AD9" s="17" t="str">
        <f>Sheet3!F20</f>
        <v>-6.2x</v>
      </c>
      <c r="AE9" s="17" t="str">
        <f>Sheet3!F21</f>
        <v>3.2x</v>
      </c>
      <c r="AF9" s="17" t="str">
        <f>Sheet3!F22</f>
        <v>860.3x</v>
      </c>
      <c r="AG9" s="17" t="str">
        <f>Sheet3!F24</f>
        <v>-8.0x</v>
      </c>
      <c r="AH9" s="17" t="str">
        <f>Sheet3!F25</f>
        <v>3.9x</v>
      </c>
      <c r="AI9" s="17" t="str">
        <f>Sheet3!F31</f>
        <v/>
      </c>
      <c r="AK9" s="17">
        <f>Sheet3!F29</f>
        <v>18.8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17.286241050081642</v>
      </c>
      <c r="C10" s="34">
        <f>(sheet!G18-sheet!G15)/sheet!G35</f>
        <v>15.63692151233486</v>
      </c>
      <c r="D10" s="34">
        <f>sheet!G12/sheet!G35</f>
        <v>13.006528268634939</v>
      </c>
      <c r="E10" s="34">
        <f>Sheet2!G20/sheet!G35</f>
        <v>-0.78021337679195768</v>
      </c>
      <c r="F10" s="34">
        <f>sheet!G18/sheet!G35</f>
        <v>17.286241050081642</v>
      </c>
      <c r="G10" s="29"/>
      <c r="H10" s="35">
        <f>Sheet1!G33/sheet!G51</f>
        <v>1.1365932231727573E-2</v>
      </c>
      <c r="I10" s="35">
        <f>Sheet1!G33/Sheet1!G12</f>
        <v>4.7185718542330626E-2</v>
      </c>
      <c r="J10" s="35">
        <f>Sheet1!G12/sheet!G27</f>
        <v>0.23246781296993888</v>
      </c>
      <c r="K10" s="35">
        <f>Sheet1!G30/sheet!G27</f>
        <v>1.0969160792950693E-2</v>
      </c>
      <c r="L10" s="35">
        <f>Sheet1!G38</f>
        <v>6.7999999999999996E-3</v>
      </c>
      <c r="M10" s="29"/>
      <c r="N10" s="35">
        <f>sheet!G40/sheet!G27</f>
        <v>3.4908833757543348E-2</v>
      </c>
      <c r="O10" s="35">
        <f>sheet!G51/sheet!G27</f>
        <v>0.96509116624245672</v>
      </c>
      <c r="P10" s="35">
        <f>sheet!G40/sheet!G51</f>
        <v>3.6171540035393211E-2</v>
      </c>
      <c r="Q10" s="34">
        <f>Sheet1!G24/Sheet1!G26</f>
        <v>-3.8491919984937675</v>
      </c>
      <c r="R10" s="34">
        <f>ABS(Sheet2!G20/(Sheet1!G26+Sheet2!G30))</f>
        <v>3.5102825252134124</v>
      </c>
      <c r="S10" s="34">
        <f>sheet!G40/Sheet1!G43</f>
        <v>-6.5755583938195068</v>
      </c>
      <c r="T10" s="34">
        <f>Sheet2!G20/sheet!G40</f>
        <v>-0.78021337679195768</v>
      </c>
      <c r="U10" s="12"/>
      <c r="V10" s="34">
        <f>ABS(Sheet1!G15/sheet!G15)</f>
        <v>0.89335567417478523</v>
      </c>
      <c r="W10" s="34">
        <f>Sheet1!G12/sheet!G14</f>
        <v>4.7416813264225866</v>
      </c>
      <c r="X10" s="34">
        <f>Sheet1!G12/sheet!G27</f>
        <v>0.23246781296993888</v>
      </c>
      <c r="Y10" s="34">
        <f>Sheet1!G12/(sheet!G18-sheet!G35)</f>
        <v>0.40889013368017696</v>
      </c>
      <c r="Z10" s="12"/>
      <c r="AA10" s="36">
        <f>Sheet1!G43</f>
        <v>-192.60599999999999</v>
      </c>
      <c r="AB10" s="36" t="str">
        <f>Sheet3!G17</f>
        <v>-89.6x</v>
      </c>
      <c r="AC10" s="36" t="str">
        <f>Sheet3!G18</f>
        <v>-52.6x</v>
      </c>
      <c r="AD10" s="36" t="str">
        <f>Sheet3!G20</f>
        <v>-10.8x</v>
      </c>
      <c r="AE10" s="36" t="str">
        <f>Sheet3!G21</f>
        <v>3.1x</v>
      </c>
      <c r="AF10" s="36" t="str">
        <f>Sheet3!G22</f>
        <v>13.8x</v>
      </c>
      <c r="AG10" s="36" t="str">
        <f>Sheet3!G24</f>
        <v>-69.9x</v>
      </c>
      <c r="AH10" s="36" t="str">
        <f>Sheet3!G25</f>
        <v>3.5x</v>
      </c>
      <c r="AI10" s="36" t="str">
        <f>Sheet3!G31</f>
        <v/>
      </c>
      <c r="AK10" s="36">
        <f>Sheet3!G29</f>
        <v>35.6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17.390035863138511</v>
      </c>
      <c r="C11" s="31">
        <f>(sheet!H18-sheet!H15)/sheet!H35</f>
        <v>17.013279053988562</v>
      </c>
      <c r="D11" s="31">
        <f>sheet!H12/sheet!H35</f>
        <v>7.7454686439856548</v>
      </c>
      <c r="E11" s="31">
        <f>Sheet2!H20/sheet!H35</f>
        <v>0.51613841232916546</v>
      </c>
      <c r="F11" s="31">
        <f>sheet!H18/sheet!H35</f>
        <v>17.390035863138511</v>
      </c>
      <c r="G11" s="29"/>
      <c r="H11" s="32">
        <f>Sheet1!H33/sheet!H51</f>
        <v>1.5328496470940487E-2</v>
      </c>
      <c r="I11" s="32">
        <f>Sheet1!H33/Sheet1!H12</f>
        <v>0.20540170271063704</v>
      </c>
      <c r="J11" s="32">
        <f>Sheet1!H12/sheet!H27</f>
        <v>6.4682946590204196E-2</v>
      </c>
      <c r="K11" s="32">
        <f>Sheet1!H30/sheet!H27</f>
        <v>1.3285987365969136E-2</v>
      </c>
      <c r="L11" s="32">
        <f>Sheet1!H38</f>
        <v>0.04</v>
      </c>
      <c r="M11" s="29"/>
      <c r="N11" s="32">
        <f>sheet!H40/sheet!H27</f>
        <v>0.13324914865874191</v>
      </c>
      <c r="O11" s="32">
        <f>sheet!H51/sheet!H27</f>
        <v>0.86675085134125807</v>
      </c>
      <c r="P11" s="32">
        <f>sheet!H40/sheet!H51</f>
        <v>0.15373408454407034</v>
      </c>
      <c r="Q11" s="31">
        <f>Sheet1!H24/Sheet1!H26</f>
        <v>4.9505494505494507</v>
      </c>
      <c r="R11" s="31">
        <f>ABS(Sheet2!H20/(Sheet1!H26+Sheet2!H30))</f>
        <v>63.392857142857146</v>
      </c>
      <c r="S11" s="31">
        <f>sheet!H40/Sheet1!H43</f>
        <v>10.573329984932196</v>
      </c>
      <c r="T11" s="31">
        <f>Sheet2!H20/sheet!H40</f>
        <v>0.12647554806070826</v>
      </c>
      <c r="V11" s="31">
        <f>ABS(Sheet1!H15/sheet!H15)</f>
        <v>0.80807820941600206</v>
      </c>
      <c r="W11" s="31">
        <f>Sheet1!H12/sheet!H14</f>
        <v>24.743341404358354</v>
      </c>
      <c r="X11" s="31">
        <f>Sheet1!H12/sheet!H27</f>
        <v>6.4682946590204196E-2</v>
      </c>
      <c r="Y11" s="31">
        <f>Sheet1!H12/(sheet!H18-sheet!H35)</f>
        <v>0.12086625348914226</v>
      </c>
      <c r="AA11" s="17" t="str">
        <f>Sheet1!H43</f>
        <v>3,982</v>
      </c>
      <c r="AB11" s="17" t="str">
        <f>Sheet3!H17</f>
        <v>313.1x</v>
      </c>
      <c r="AC11" s="17" t="str">
        <f>Sheet3!H18</f>
        <v>4,787.4x</v>
      </c>
      <c r="AD11" s="17" t="str">
        <f>Sheet3!H20</f>
        <v>-18.0x</v>
      </c>
      <c r="AE11" s="17" t="str">
        <f>Sheet3!H21</f>
        <v>3.0x</v>
      </c>
      <c r="AF11" s="17" t="str">
        <f>Sheet3!H22</f>
        <v>34.3x</v>
      </c>
      <c r="AG11" s="17" t="str">
        <f>Sheet3!H24</f>
        <v>88.1x</v>
      </c>
      <c r="AH11" s="17" t="str">
        <f>Sheet3!H25</f>
        <v>3.8x</v>
      </c>
      <c r="AI11" s="17" t="str">
        <f>Sheet3!H31</f>
        <v/>
      </c>
      <c r="AK11" s="17">
        <f>Sheet3!H29</f>
        <v>13.6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4.4377251790030554</v>
      </c>
      <c r="C12" s="34">
        <f>(sheet!I18-sheet!I15)/sheet!I35</f>
        <v>3.9326401240479774</v>
      </c>
      <c r="D12" s="34">
        <f>sheet!I12/sheet!I35</f>
        <v>1.3621790486614676</v>
      </c>
      <c r="E12" s="34">
        <f>Sheet2!I20/sheet!I35</f>
        <v>-0.12881379121630865</v>
      </c>
      <c r="F12" s="34">
        <f>sheet!I18/sheet!I35</f>
        <v>4.4377251790030554</v>
      </c>
      <c r="G12" s="29"/>
      <c r="H12" s="35">
        <f>Sheet1!I33/sheet!I51</f>
        <v>2.5092174203493033E-2</v>
      </c>
      <c r="I12" s="35">
        <f>Sheet1!I33/Sheet1!I12</f>
        <v>0.79768128504483027</v>
      </c>
      <c r="J12" s="35">
        <f>Sheet1!I12/sheet!I27</f>
        <v>2.8093162426983804E-2</v>
      </c>
      <c r="K12" s="35">
        <f>Sheet1!I30/sheet!I27</f>
        <v>2.2409389905729583E-2</v>
      </c>
      <c r="L12" s="35">
        <f>Sheet1!I38</f>
        <v>0.18</v>
      </c>
      <c r="M12" s="29"/>
      <c r="N12" s="35">
        <f>sheet!I40/sheet!I27</f>
        <v>0.10691717170487303</v>
      </c>
      <c r="O12" s="35">
        <f>sheet!I51/sheet!I27</f>
        <v>0.89308282829512697</v>
      </c>
      <c r="P12" s="35">
        <f>sheet!I40/sheet!I51</f>
        <v>0.11971697172699565</v>
      </c>
      <c r="Q12" s="34">
        <f>Sheet1!I24/Sheet1!I26</f>
        <v>6.1540303272146843</v>
      </c>
      <c r="R12" s="34">
        <f>ABS(Sheet2!I20/(Sheet1!I26+Sheet2!I30))</f>
        <v>2.1643678160919539</v>
      </c>
      <c r="S12" s="34">
        <f>sheet!I40/Sheet1!I43</f>
        <v>-213.5243161094225</v>
      </c>
      <c r="T12" s="34">
        <f>Sheet2!I20/sheet!I40</f>
        <v>-4.0206691862575535E-2</v>
      </c>
      <c r="U12" s="12"/>
      <c r="V12" s="34">
        <f>ABS(Sheet1!I15/sheet!I15)</f>
        <v>0.17923250564334087</v>
      </c>
      <c r="W12" s="34">
        <f>Sheet1!I12/sheet!I14</f>
        <v>10.902835203780272</v>
      </c>
      <c r="X12" s="34">
        <f>Sheet1!I12/sheet!I27</f>
        <v>2.8093162426983804E-2</v>
      </c>
      <c r="Y12" s="34">
        <f>Sheet1!I12/(sheet!I18-sheet!I35)</f>
        <v>0.2448758938165802</v>
      </c>
      <c r="Z12" s="12"/>
      <c r="AA12" s="36">
        <f>Sheet1!I43</f>
        <v>-658</v>
      </c>
      <c r="AB12" s="36" t="str">
        <f>Sheet3!I17</f>
        <v>1,536.8x</v>
      </c>
      <c r="AC12" s="36" t="str">
        <f>Sheet3!I18</f>
        <v>-1,230.8x</v>
      </c>
      <c r="AD12" s="36" t="str">
        <f>Sheet3!I20</f>
        <v>-9.0x</v>
      </c>
      <c r="AE12" s="36" t="str">
        <f>Sheet3!I21</f>
        <v>2.9x</v>
      </c>
      <c r="AF12" s="36" t="str">
        <f>Sheet3!I22</f>
        <v>73.9x</v>
      </c>
      <c r="AG12" s="36" t="str">
        <f>Sheet3!I24</f>
        <v>75.0x</v>
      </c>
      <c r="AH12" s="36" t="str">
        <f>Sheet3!I25</f>
        <v>3.2x</v>
      </c>
      <c r="AI12" s="36" t="str">
        <f>Sheet3!I31</f>
        <v/>
      </c>
      <c r="AK12" s="36">
        <f>Sheet3!I29</f>
        <v>13.8</v>
      </c>
      <c r="AL12" s="36">
        <f>Sheet3!I30</f>
        <v>4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5.6359233117165148</v>
      </c>
      <c r="C13" s="31">
        <f>(sheet!J18-sheet!J15)/sheet!J35</f>
        <v>4.9752787574657971</v>
      </c>
      <c r="D13" s="31">
        <f>sheet!J12/sheet!J35</f>
        <v>3.9755819154859724</v>
      </c>
      <c r="E13" s="31">
        <f>Sheet2!J20/sheet!J35</f>
        <v>-0.41022851667038207</v>
      </c>
      <c r="F13" s="31">
        <f>sheet!J18/sheet!J35</f>
        <v>5.6359233117165148</v>
      </c>
      <c r="G13" s="29"/>
      <c r="H13" s="32">
        <f>Sheet1!J33/sheet!J51</f>
        <v>-1.9525691666905303E-2</v>
      </c>
      <c r="I13" s="32">
        <f>Sheet1!J33/Sheet1!J12</f>
        <v>-0.13963514462792059</v>
      </c>
      <c r="J13" s="32">
        <f>Sheet1!J12/sheet!J27</f>
        <v>9.9260280421639646E-2</v>
      </c>
      <c r="K13" s="32">
        <f>Sheet1!J30/sheet!J27</f>
        <v>-1.9980710182201499E-2</v>
      </c>
      <c r="L13" s="32">
        <f>Sheet1!J38</f>
        <v>-0.17</v>
      </c>
      <c r="M13" s="29"/>
      <c r="N13" s="32">
        <f>sheet!J40/sheet!J27</f>
        <v>0.29015453849577444</v>
      </c>
      <c r="O13" s="32">
        <f>sheet!J51/sheet!J27</f>
        <v>0.70984546150422567</v>
      </c>
      <c r="P13" s="32">
        <f>sheet!J40/sheet!J51</f>
        <v>0.40875733413990023</v>
      </c>
      <c r="Q13" s="31">
        <f>Sheet1!J24/Sheet1!J26</f>
        <v>-8.251949328158382</v>
      </c>
      <c r="R13" s="31">
        <f>ABS(Sheet2!J20/(Sheet1!J26+Sheet2!J30))</f>
        <v>12.581985675947758</v>
      </c>
      <c r="S13" s="31">
        <f>sheet!J40/Sheet1!J43</f>
        <v>-11.181740552755967</v>
      </c>
      <c r="T13" s="31">
        <f>Sheet2!J20/sheet!J40</f>
        <v>-8.0225834801962728E-2</v>
      </c>
      <c r="V13" s="31">
        <f>ABS(Sheet1!J15/sheet!J15)</f>
        <v>2.0052868349609758</v>
      </c>
      <c r="W13" s="31">
        <f>Sheet1!J12/sheet!J14</f>
        <v>9.5085180399040183</v>
      </c>
      <c r="X13" s="31">
        <f>Sheet1!J12/sheet!J27</f>
        <v>9.9260280421639646E-2</v>
      </c>
      <c r="Y13" s="31">
        <f>Sheet1!J12/(sheet!J18-sheet!J35)</f>
        <v>0.37733013272530375</v>
      </c>
      <c r="AA13" s="17" t="str">
        <f>Sheet1!J43</f>
        <v>-63,364.273</v>
      </c>
      <c r="AB13" s="17" t="str">
        <f>Sheet3!J17</f>
        <v>-47.2x</v>
      </c>
      <c r="AC13" s="17" t="str">
        <f>Sheet3!J18</f>
        <v>-33.8x</v>
      </c>
      <c r="AD13" s="17" t="str">
        <f>Sheet3!J20</f>
        <v>-11.4x</v>
      </c>
      <c r="AE13" s="17" t="str">
        <f>Sheet3!J21</f>
        <v>1.2x</v>
      </c>
      <c r="AF13" s="17" t="str">
        <f>Sheet3!J22</f>
        <v>17.8x</v>
      </c>
      <c r="AG13" s="17" t="str">
        <f>Sheet3!J24</f>
        <v>-58.5x</v>
      </c>
      <c r="AH13" s="17" t="str">
        <f>Sheet3!J25</f>
        <v>1.3x</v>
      </c>
      <c r="AI13" s="17" t="str">
        <f>Sheet3!J31</f>
        <v/>
      </c>
      <c r="AK13" s="17">
        <f>Sheet3!J29</f>
        <v>8.5</v>
      </c>
      <c r="AL13" s="17">
        <f>Sheet3!J30</f>
        <v>2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4.851136417387834</v>
      </c>
      <c r="C14" s="34">
        <f>(sheet!K18-sheet!K15)/sheet!K35</f>
        <v>3.6852746187837595</v>
      </c>
      <c r="D14" s="34">
        <f>sheet!K12/sheet!K35</f>
        <v>3.0080153494366626</v>
      </c>
      <c r="E14" s="34">
        <f>Sheet2!K20/sheet!K35</f>
        <v>-0.8392927159598329</v>
      </c>
      <c r="F14" s="34">
        <f>sheet!K18/sheet!K35</f>
        <v>4.851136417387834</v>
      </c>
      <c r="G14" s="29"/>
      <c r="H14" s="35">
        <f>Sheet1!K33/sheet!K51</f>
        <v>-8.0427881740648438E-2</v>
      </c>
      <c r="I14" s="35">
        <f>Sheet1!K33/Sheet1!K12</f>
        <v>-0.2529815499182288</v>
      </c>
      <c r="J14" s="35">
        <f>Sheet1!K12/sheet!K27</f>
        <v>0.23322316407179589</v>
      </c>
      <c r="K14" s="35">
        <f>Sheet1!K30/sheet!K27</f>
        <v>-5.8018955989416185E-2</v>
      </c>
      <c r="L14" s="35">
        <f>Sheet1!K38</f>
        <v>-0.65</v>
      </c>
      <c r="M14" s="29"/>
      <c r="N14" s="35">
        <f>sheet!K40/sheet!K27</f>
        <v>0.2664091575360118</v>
      </c>
      <c r="O14" s="35">
        <f>sheet!K51/sheet!K27</f>
        <v>0.73359084246398809</v>
      </c>
      <c r="P14" s="35">
        <f>sheet!K40/sheet!K51</f>
        <v>0.36315769242865081</v>
      </c>
      <c r="Q14" s="34">
        <f>Sheet1!K24/Sheet1!K26</f>
        <v>4.6365185183630002</v>
      </c>
      <c r="R14" s="34">
        <f>ABS(Sheet2!K20/(Sheet1!K26+Sheet2!K30))</f>
        <v>3.5403370602606703</v>
      </c>
      <c r="S14" s="34">
        <f>sheet!K40/Sheet1!K43</f>
        <v>-34.650575359232654</v>
      </c>
      <c r="T14" s="34">
        <f>Sheet2!K20/sheet!K40</f>
        <v>-0.21733646374799512</v>
      </c>
      <c r="U14" s="12"/>
      <c r="V14" s="34">
        <f>ABS(Sheet1!K15/sheet!K15)</f>
        <v>2.2125539204631495</v>
      </c>
      <c r="W14" s="34">
        <f>Sheet1!K12/sheet!K14</f>
        <v>10.685876938824</v>
      </c>
      <c r="X14" s="34">
        <f>Sheet1!K12/sheet!K27</f>
        <v>0.23322316407179589</v>
      </c>
      <c r="Y14" s="34">
        <f>Sheet1!K12/(sheet!K18-sheet!K35)</f>
        <v>0.87783822618000107</v>
      </c>
      <c r="Z14" s="12"/>
      <c r="AA14" s="36" t="str">
        <f>Sheet1!K43</f>
        <v>-18,398.94</v>
      </c>
      <c r="AB14" s="36" t="str">
        <f>Sheet3!K17</f>
        <v>42.0x</v>
      </c>
      <c r="AC14" s="36" t="str">
        <f>Sheet3!K18</f>
        <v>579.3x</v>
      </c>
      <c r="AD14" s="36" t="str">
        <f>Sheet3!K20</f>
        <v>-5.8x</v>
      </c>
      <c r="AE14" s="36" t="str">
        <f>Sheet3!K21</f>
        <v>0.8x</v>
      </c>
      <c r="AF14" s="36" t="str">
        <f>Sheet3!K22</f>
        <v>3.8x</v>
      </c>
      <c r="AG14" s="36" t="str">
        <f>Sheet3!K24</f>
        <v>50.4x</v>
      </c>
      <c r="AH14" s="36" t="str">
        <f>Sheet3!K25</f>
        <v>0.8x</v>
      </c>
      <c r="AI14" s="36" t="str">
        <f>Sheet3!K31</f>
        <v/>
      </c>
      <c r="AK14" s="36">
        <f>Sheet3!K29</f>
        <v>8.4</v>
      </c>
      <c r="AL14" s="36">
        <f>Sheet3!K30</f>
        <v>3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2.2021902029052298</v>
      </c>
      <c r="C15" s="31">
        <f>(sheet!L18-sheet!L15)/sheet!L35</f>
        <v>1.5631004797899379</v>
      </c>
      <c r="D15" s="31">
        <f>sheet!L12/sheet!L35</f>
        <v>1.217388052396444</v>
      </c>
      <c r="E15" s="31">
        <f>Sheet2!L20/sheet!L35</f>
        <v>-0.11144673663749131</v>
      </c>
      <c r="F15" s="31">
        <f>sheet!L18/sheet!L35</f>
        <v>2.2021902029052298</v>
      </c>
      <c r="G15" s="29"/>
      <c r="H15" s="32">
        <f>Sheet1!L33/sheet!L51</f>
        <v>-8.2283369666455816E-2</v>
      </c>
      <c r="I15" s="32">
        <f>Sheet1!L33/Sheet1!L12</f>
        <v>-0.71610162165202818</v>
      </c>
      <c r="J15" s="32">
        <f>Sheet1!L12/sheet!L27</f>
        <v>8.5154219715574589E-2</v>
      </c>
      <c r="K15" s="32">
        <f>Sheet1!L30/sheet!L27</f>
        <v>-5.5766607912392137E-2</v>
      </c>
      <c r="L15" s="32">
        <f>Sheet1!L38</f>
        <v>-1.64</v>
      </c>
      <c r="M15" s="29"/>
      <c r="N15" s="32">
        <f>sheet!L40/sheet!L27</f>
        <v>0.25891373826787728</v>
      </c>
      <c r="O15" s="32">
        <f>sheet!L51/sheet!L27</f>
        <v>0.74108626173212266</v>
      </c>
      <c r="P15" s="32">
        <f>sheet!L40/sheet!L51</f>
        <v>0.34937058158752604</v>
      </c>
      <c r="Q15" s="31">
        <f>Sheet1!L24/Sheet1!L26</f>
        <v>11.331057612051904</v>
      </c>
      <c r="R15" s="31">
        <f>ABS(Sheet2!L20/(Sheet1!L26+Sheet2!L30))</f>
        <v>0.47777635322438805</v>
      </c>
      <c r="S15" s="31">
        <f>sheet!L40/Sheet1!L43</f>
        <v>-2145.871832079255</v>
      </c>
      <c r="T15" s="31">
        <f>Sheet2!L20/sheet!L40</f>
        <v>-2.8663843308765823E-2</v>
      </c>
      <c r="V15" s="31">
        <f>ABS(Sheet1!L15/sheet!L15)</f>
        <v>1.5205105518297322</v>
      </c>
      <c r="W15" s="31">
        <f>Sheet1!L12/sheet!L14</f>
        <v>5.8766564849746716</v>
      </c>
      <c r="X15" s="31">
        <f>Sheet1!L12/sheet!L27</f>
        <v>8.5154219715574589E-2</v>
      </c>
      <c r="Y15" s="31">
        <f>Sheet1!L12/(sheet!L18-sheet!L35)</f>
        <v>1.063679597557329</v>
      </c>
      <c r="AA15" s="17">
        <f>Sheet1!L43</f>
        <v>-877.27099999999996</v>
      </c>
      <c r="AB15" s="17" t="str">
        <f>Sheet3!L17</f>
        <v>-266.3x</v>
      </c>
      <c r="AC15" s="17" t="str">
        <f>Sheet3!L18</f>
        <v>-100.4x</v>
      </c>
      <c r="AD15" s="17" t="str">
        <f>Sheet3!L20</f>
        <v>-80.8x</v>
      </c>
      <c r="AE15" s="17" t="str">
        <f>Sheet3!L21</f>
        <v>4.2x</v>
      </c>
      <c r="AF15" s="17" t="str">
        <f>Sheet3!L22</f>
        <v>17.7x</v>
      </c>
      <c r="AG15" s="17" t="str">
        <f>Sheet3!L24</f>
        <v>-14.8x</v>
      </c>
      <c r="AH15" s="17" t="str">
        <f>Sheet3!L25</f>
        <v>6.5x</v>
      </c>
      <c r="AI15" s="17" t="str">
        <f>Sheet3!L31</f>
        <v/>
      </c>
      <c r="AK15" s="17">
        <f>Sheet3!L29</f>
        <v>7</v>
      </c>
      <c r="AL15" s="17">
        <f>Sheet3!L30</f>
        <v>3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2.8661527701593035</v>
      </c>
      <c r="C16" s="34">
        <f>(sheet!M18-sheet!M15)/sheet!M35</f>
        <v>1.9903332344261353</v>
      </c>
      <c r="D16" s="34">
        <f>sheet!M12/sheet!M35</f>
        <v>1.4835772029822922</v>
      </c>
      <c r="E16" s="34">
        <f>Sheet2!M20/sheet!M35</f>
        <v>-0.63230625460711509</v>
      </c>
      <c r="F16" s="34">
        <f>sheet!M18/sheet!M35</f>
        <v>2.8661527701593035</v>
      </c>
      <c r="G16" s="29"/>
      <c r="H16" s="35">
        <f>Sheet1!M33/sheet!M51</f>
        <v>-0.10735458415588058</v>
      </c>
      <c r="I16" s="35">
        <f>Sheet1!M33/Sheet1!M12</f>
        <v>-0.7587877885702573</v>
      </c>
      <c r="J16" s="35">
        <f>Sheet1!M12/sheet!M27</f>
        <v>0.11530408858022631</v>
      </c>
      <c r="K16" s="35">
        <f>Sheet1!M30/sheet!M27</f>
        <v>-7.9661720401672992E-2</v>
      </c>
      <c r="L16" s="35">
        <f>Sheet1!M38</f>
        <v>-1.25</v>
      </c>
      <c r="M16" s="29"/>
      <c r="N16" s="35">
        <f>sheet!M40/sheet!M27</f>
        <v>0.1850247005354978</v>
      </c>
      <c r="O16" s="35">
        <f>sheet!M51/sheet!M27</f>
        <v>0.8149752996095645</v>
      </c>
      <c r="P16" s="35">
        <f>sheet!M40/sheet!M51</f>
        <v>0.22703105311797642</v>
      </c>
      <c r="Q16" s="34">
        <f>Sheet1!M24/Sheet1!M26</f>
        <v>14.769896839016377</v>
      </c>
      <c r="R16" s="34">
        <f>ABS(Sheet2!M20/(Sheet1!M26+Sheet2!M30))</f>
        <v>1.1017178814466861</v>
      </c>
      <c r="S16" s="34">
        <f>sheet!M40/Sheet1!M43</f>
        <v>-13.633239136535924</v>
      </c>
      <c r="T16" s="34">
        <f>Sheet2!M20/sheet!M40</f>
        <v>-0.17579795465707987</v>
      </c>
      <c r="U16" s="12"/>
      <c r="V16" s="34">
        <f>ABS(Sheet1!M15/sheet!M15)</f>
        <v>2.0834809699105818</v>
      </c>
      <c r="W16" s="34">
        <f>Sheet1!M12/sheet!M14</f>
        <v>6.5950734153849968</v>
      </c>
      <c r="X16" s="34">
        <f>Sheet1!M12/sheet!M27</f>
        <v>0.11530408858022631</v>
      </c>
      <c r="Y16" s="34">
        <f>Sheet1!M12/(sheet!M18-sheet!M35)</f>
        <v>1.2011063508868312</v>
      </c>
      <c r="Z16" s="12"/>
      <c r="AA16" s="36" t="str">
        <f>Sheet1!M43</f>
        <v>-93,556.967</v>
      </c>
      <c r="AB16" s="36" t="str">
        <f>Sheet3!M17</f>
        <v>-79.5x</v>
      </c>
      <c r="AC16" s="36" t="str">
        <f>Sheet3!M18</f>
        <v>-16.1x</v>
      </c>
      <c r="AD16" s="36" t="str">
        <f>Sheet3!M20</f>
        <v>-49.1x</v>
      </c>
      <c r="AE16" s="36" t="str">
        <f>Sheet3!M21</f>
        <v>0.5x</v>
      </c>
      <c r="AF16" s="36" t="str">
        <f>Sheet3!M22</f>
        <v>4.5x</v>
      </c>
      <c r="AG16" s="36" t="str">
        <f>Sheet3!M24</f>
        <v>55.4x</v>
      </c>
      <c r="AH16" s="36" t="str">
        <f>Sheet3!M25</f>
        <v>0.5x</v>
      </c>
      <c r="AI16" s="36" t="str">
        <f>Sheet3!M31</f>
        <v/>
      </c>
      <c r="AK16" s="36">
        <f>Sheet3!M29</f>
        <v>7.1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2023-04-26T23:06:04Z</dcterms:created>
  <dcterms:modified xsi:type="dcterms:W3CDTF">2023-05-06T17:14:49Z</dcterms:modified>
  <cp:category/>
  <dc:identifier/>
  <cp:version/>
</cp:coreProperties>
</file>