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1703c0c110a5f03/DBA/Thesis/العينة/Healthcare/"/>
    </mc:Choice>
  </mc:AlternateContent>
  <xr:revisionPtr revIDLastSave="25" documentId="8_{1E558488-32EC-4FBC-A8A8-ABF1C1D590BA}" xr6:coauthVersionLast="47" xr6:coauthVersionMax="47" xr10:uidLastSave="{5A2EB673-B691-4915-8850-F113FD8314C5}"/>
  <bookViews>
    <workbookView xWindow="-120" yWindow="-120" windowWidth="29040" windowHeight="15720" activeTab="4" xr2:uid="{00000000-000D-0000-FFFF-FFFF00000000}"/>
  </bookViews>
  <sheets>
    <sheet name="sheet" sheetId="1" r:id="rId1"/>
    <sheet name="Sheet1" sheetId="2" r:id="rId2"/>
    <sheet name="Sheet2" sheetId="3" r:id="rId3"/>
    <sheet name="Sheet3" sheetId="4" r:id="rId4"/>
    <sheet name="Sheet4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L16" i="5" l="1"/>
  <c r="AK16" i="5"/>
  <c r="AI16" i="5"/>
  <c r="AH16" i="5"/>
  <c r="AG16" i="5"/>
  <c r="AF16" i="5"/>
  <c r="AE16" i="5"/>
  <c r="AD16" i="5"/>
  <c r="AC16" i="5"/>
  <c r="AB16" i="5"/>
  <c r="AA16" i="5"/>
  <c r="Y16" i="5"/>
  <c r="X16" i="5"/>
  <c r="W16" i="5"/>
  <c r="V16" i="5"/>
  <c r="T16" i="5"/>
  <c r="S16" i="5"/>
  <c r="R16" i="5"/>
  <c r="Q16" i="5"/>
  <c r="P16" i="5"/>
  <c r="O16" i="5"/>
  <c r="N16" i="5"/>
  <c r="L16" i="5"/>
  <c r="K16" i="5"/>
  <c r="J16" i="5"/>
  <c r="I16" i="5"/>
  <c r="H16" i="5"/>
  <c r="F16" i="5"/>
  <c r="E16" i="5"/>
  <c r="D16" i="5"/>
  <c r="C16" i="5"/>
  <c r="B16" i="5"/>
  <c r="AL15" i="5"/>
  <c r="AK15" i="5"/>
  <c r="AI15" i="5"/>
  <c r="AH15" i="5"/>
  <c r="AG15" i="5"/>
  <c r="AF15" i="5"/>
  <c r="AE15" i="5"/>
  <c r="AD15" i="5"/>
  <c r="AC15" i="5"/>
  <c r="AB15" i="5"/>
  <c r="AA15" i="5"/>
  <c r="Y15" i="5"/>
  <c r="X15" i="5"/>
  <c r="W15" i="5"/>
  <c r="V15" i="5"/>
  <c r="T15" i="5"/>
  <c r="S15" i="5"/>
  <c r="R15" i="5"/>
  <c r="Q15" i="5"/>
  <c r="P15" i="5"/>
  <c r="O15" i="5"/>
  <c r="N15" i="5"/>
  <c r="L15" i="5"/>
  <c r="K15" i="5"/>
  <c r="J15" i="5"/>
  <c r="I15" i="5"/>
  <c r="H15" i="5"/>
  <c r="F15" i="5"/>
  <c r="E15" i="5"/>
  <c r="D15" i="5"/>
  <c r="C15" i="5"/>
  <c r="B15" i="5"/>
  <c r="AL14" i="5"/>
  <c r="AK14" i="5"/>
  <c r="AI14" i="5"/>
  <c r="AH14" i="5"/>
  <c r="AG14" i="5"/>
  <c r="AF14" i="5"/>
  <c r="AE14" i="5"/>
  <c r="AD14" i="5"/>
  <c r="AC14" i="5"/>
  <c r="AB14" i="5"/>
  <c r="AA14" i="5"/>
  <c r="Y14" i="5"/>
  <c r="X14" i="5"/>
  <c r="W14" i="5"/>
  <c r="V14" i="5"/>
  <c r="T14" i="5"/>
  <c r="S14" i="5"/>
  <c r="R14" i="5"/>
  <c r="Q14" i="5"/>
  <c r="P14" i="5"/>
  <c r="O14" i="5"/>
  <c r="N14" i="5"/>
  <c r="L14" i="5"/>
  <c r="K14" i="5"/>
  <c r="J14" i="5"/>
  <c r="I14" i="5"/>
  <c r="H14" i="5"/>
  <c r="F14" i="5"/>
  <c r="E14" i="5"/>
  <c r="D14" i="5"/>
  <c r="C14" i="5"/>
  <c r="B14" i="5"/>
  <c r="AL13" i="5"/>
  <c r="AK13" i="5"/>
  <c r="AI13" i="5"/>
  <c r="AH13" i="5"/>
  <c r="AG13" i="5"/>
  <c r="AF13" i="5"/>
  <c r="AE13" i="5"/>
  <c r="AD13" i="5"/>
  <c r="AC13" i="5"/>
  <c r="AB13" i="5"/>
  <c r="AA13" i="5"/>
  <c r="Y13" i="5"/>
  <c r="X13" i="5"/>
  <c r="W13" i="5"/>
  <c r="V13" i="5"/>
  <c r="T13" i="5"/>
  <c r="S13" i="5"/>
  <c r="R13" i="5"/>
  <c r="Q13" i="5"/>
  <c r="P13" i="5"/>
  <c r="O13" i="5"/>
  <c r="N13" i="5"/>
  <c r="L13" i="5"/>
  <c r="K13" i="5"/>
  <c r="J13" i="5"/>
  <c r="I13" i="5"/>
  <c r="H13" i="5"/>
  <c r="F13" i="5"/>
  <c r="E13" i="5"/>
  <c r="D13" i="5"/>
  <c r="C13" i="5"/>
  <c r="B13" i="5"/>
  <c r="AL12" i="5"/>
  <c r="AK12" i="5"/>
  <c r="AI12" i="5"/>
  <c r="AH12" i="5"/>
  <c r="AG12" i="5"/>
  <c r="AF12" i="5"/>
  <c r="AE12" i="5"/>
  <c r="AD12" i="5"/>
  <c r="AC12" i="5"/>
  <c r="AB12" i="5"/>
  <c r="AA12" i="5"/>
  <c r="Y12" i="5"/>
  <c r="X12" i="5"/>
  <c r="W12" i="5"/>
  <c r="V12" i="5"/>
  <c r="T12" i="5"/>
  <c r="S12" i="5"/>
  <c r="R12" i="5"/>
  <c r="Q12" i="5"/>
  <c r="P12" i="5"/>
  <c r="O12" i="5"/>
  <c r="N12" i="5"/>
  <c r="L12" i="5"/>
  <c r="K12" i="5"/>
  <c r="J12" i="5"/>
  <c r="I12" i="5"/>
  <c r="H12" i="5"/>
  <c r="F12" i="5"/>
  <c r="E12" i="5"/>
  <c r="D12" i="5"/>
  <c r="C12" i="5"/>
  <c r="B12" i="5"/>
  <c r="AL11" i="5"/>
  <c r="AK11" i="5"/>
  <c r="AI11" i="5"/>
  <c r="AH11" i="5"/>
  <c r="AG11" i="5"/>
  <c r="AF11" i="5"/>
  <c r="AE11" i="5"/>
  <c r="AD11" i="5"/>
  <c r="AC11" i="5"/>
  <c r="AB11" i="5"/>
  <c r="AA11" i="5"/>
  <c r="Y11" i="5"/>
  <c r="X11" i="5"/>
  <c r="W11" i="5"/>
  <c r="V11" i="5"/>
  <c r="T11" i="5"/>
  <c r="S11" i="5"/>
  <c r="R11" i="5"/>
  <c r="Q11" i="5"/>
  <c r="P11" i="5"/>
  <c r="O11" i="5"/>
  <c r="N11" i="5"/>
  <c r="L11" i="5"/>
  <c r="K11" i="5"/>
  <c r="J11" i="5"/>
  <c r="I11" i="5"/>
  <c r="H11" i="5"/>
  <c r="F11" i="5"/>
  <c r="E11" i="5"/>
  <c r="D11" i="5"/>
  <c r="C11" i="5"/>
  <c r="B11" i="5"/>
  <c r="AL10" i="5"/>
  <c r="AK10" i="5"/>
  <c r="AI10" i="5"/>
  <c r="AH10" i="5"/>
  <c r="AG10" i="5"/>
  <c r="AF10" i="5"/>
  <c r="AE10" i="5"/>
  <c r="AD10" i="5"/>
  <c r="AC10" i="5"/>
  <c r="AB10" i="5"/>
  <c r="AA10" i="5"/>
  <c r="Y10" i="5"/>
  <c r="X10" i="5"/>
  <c r="W10" i="5"/>
  <c r="V10" i="5"/>
  <c r="T10" i="5"/>
  <c r="S10" i="5"/>
  <c r="R10" i="5"/>
  <c r="Q10" i="5"/>
  <c r="P10" i="5"/>
  <c r="O10" i="5"/>
  <c r="N10" i="5"/>
  <c r="L10" i="5"/>
  <c r="K10" i="5"/>
  <c r="J10" i="5"/>
  <c r="I10" i="5"/>
  <c r="H10" i="5"/>
  <c r="F10" i="5"/>
  <c r="E10" i="5"/>
  <c r="D10" i="5"/>
  <c r="C10" i="5"/>
  <c r="B10" i="5"/>
  <c r="AL9" i="5"/>
  <c r="AK9" i="5"/>
  <c r="AI9" i="5"/>
  <c r="AH9" i="5"/>
  <c r="AG9" i="5"/>
  <c r="AF9" i="5"/>
  <c r="AE9" i="5"/>
  <c r="AD9" i="5"/>
  <c r="AC9" i="5"/>
  <c r="AB9" i="5"/>
  <c r="AA9" i="5"/>
  <c r="Y9" i="5"/>
  <c r="X9" i="5"/>
  <c r="W9" i="5"/>
  <c r="V9" i="5"/>
  <c r="T9" i="5"/>
  <c r="S9" i="5"/>
  <c r="R9" i="5"/>
  <c r="Q9" i="5"/>
  <c r="P9" i="5"/>
  <c r="O9" i="5"/>
  <c r="N9" i="5"/>
  <c r="L9" i="5"/>
  <c r="K9" i="5"/>
  <c r="J9" i="5"/>
  <c r="I9" i="5"/>
  <c r="H9" i="5"/>
  <c r="F9" i="5"/>
  <c r="E9" i="5"/>
  <c r="D9" i="5"/>
  <c r="C9" i="5"/>
  <c r="B9" i="5"/>
  <c r="AL8" i="5"/>
  <c r="AK8" i="5"/>
  <c r="AI8" i="5"/>
  <c r="AH8" i="5"/>
  <c r="AG8" i="5"/>
  <c r="AF8" i="5"/>
  <c r="AE8" i="5"/>
  <c r="AD8" i="5"/>
  <c r="AC8" i="5"/>
  <c r="AB8" i="5"/>
  <c r="AA8" i="5"/>
  <c r="Y8" i="5"/>
  <c r="X8" i="5"/>
  <c r="W8" i="5"/>
  <c r="V8" i="5"/>
  <c r="T8" i="5"/>
  <c r="S8" i="5"/>
  <c r="R8" i="5"/>
  <c r="Q8" i="5"/>
  <c r="P8" i="5"/>
  <c r="O8" i="5"/>
  <c r="N8" i="5"/>
  <c r="L8" i="5"/>
  <c r="K8" i="5"/>
  <c r="J8" i="5"/>
  <c r="I8" i="5"/>
  <c r="H8" i="5"/>
  <c r="F8" i="5"/>
  <c r="E8" i="5"/>
  <c r="D8" i="5"/>
  <c r="C8" i="5"/>
  <c r="B8" i="5"/>
  <c r="AL7" i="5"/>
  <c r="AK7" i="5"/>
  <c r="AI7" i="5"/>
  <c r="AH7" i="5"/>
  <c r="AG7" i="5"/>
  <c r="AF7" i="5"/>
  <c r="AE7" i="5"/>
  <c r="AD7" i="5"/>
  <c r="AC7" i="5"/>
  <c r="AB7" i="5"/>
  <c r="AA7" i="5"/>
  <c r="Y7" i="5"/>
  <c r="X7" i="5"/>
  <c r="W7" i="5"/>
  <c r="V7" i="5"/>
  <c r="T7" i="5"/>
  <c r="S7" i="5"/>
  <c r="R7" i="5"/>
  <c r="Q7" i="5"/>
  <c r="P7" i="5"/>
  <c r="O7" i="5"/>
  <c r="N7" i="5"/>
  <c r="L7" i="5"/>
  <c r="K7" i="5"/>
  <c r="J7" i="5"/>
  <c r="I7" i="5"/>
  <c r="H7" i="5"/>
  <c r="F7" i="5"/>
  <c r="E7" i="5"/>
  <c r="D7" i="5"/>
  <c r="C7" i="5"/>
  <c r="B7" i="5"/>
</calcChain>
</file>

<file path=xl/sharedStrings.xml><?xml version="1.0" encoding="utf-8"?>
<sst xmlns="http://schemas.openxmlformats.org/spreadsheetml/2006/main" count="1083" uniqueCount="652">
  <si>
    <t>Viemed Healthcare Inc</t>
  </si>
  <si>
    <t>Premium Export</t>
  </si>
  <si>
    <t>Balance Sheet</t>
  </si>
  <si>
    <t/>
  </si>
  <si>
    <t>FY-8</t>
  </si>
  <si>
    <t>FY-7</t>
  </si>
  <si>
    <t>FY-6</t>
  </si>
  <si>
    <t>FY-5</t>
  </si>
  <si>
    <t>FY-4</t>
  </si>
  <si>
    <t>FY-3</t>
  </si>
  <si>
    <t>FY-2</t>
  </si>
  <si>
    <t>FY-1</t>
  </si>
  <si>
    <t>FY</t>
  </si>
  <si>
    <t>Period End Date</t>
  </si>
  <si>
    <t>2014-12-31</t>
  </si>
  <si>
    <t>2015-12-31</t>
  </si>
  <si>
    <t>2016-12-31</t>
  </si>
  <si>
    <t>2017-12-31</t>
  </si>
  <si>
    <t>2018-12-31</t>
  </si>
  <si>
    <t>2019-12-31</t>
  </si>
  <si>
    <t>2020-12-31</t>
  </si>
  <si>
    <t>2021-12-31</t>
  </si>
  <si>
    <t>2022-12-31</t>
  </si>
  <si>
    <t>Cash And Equivalents</t>
  </si>
  <si>
    <t>1,895.761</t>
  </si>
  <si>
    <t>4,367.787</t>
  </si>
  <si>
    <t>5,826.496</t>
  </si>
  <si>
    <t>6,409.155</t>
  </si>
  <si>
    <t>14,213.537</t>
  </si>
  <si>
    <t>17,341.334</t>
  </si>
  <si>
    <t>39,420.844</t>
  </si>
  <si>
    <t>35,922.768</t>
  </si>
  <si>
    <t>22,900.71</t>
  </si>
  <si>
    <t>Short Term Investments</t>
  </si>
  <si>
    <t/>
  </si>
  <si>
    <t>Accounts Receivable, Net</t>
  </si>
  <si>
    <t>5,646.749</t>
  </si>
  <si>
    <t>11,163.664</t>
  </si>
  <si>
    <t>6,436.136</t>
  </si>
  <si>
    <t>12,296.575</t>
  </si>
  <si>
    <t>12,065.058</t>
  </si>
  <si>
    <t>14,976.784</t>
  </si>
  <si>
    <t>15,743.653</t>
  </si>
  <si>
    <t>16,215.068</t>
  </si>
  <si>
    <t>20,822.397</t>
  </si>
  <si>
    <t>Inventory</t>
  </si>
  <si>
    <t>2,118.682</t>
  </si>
  <si>
    <t>2,199.539</t>
  </si>
  <si>
    <t>2,052.991</t>
  </si>
  <si>
    <t>3,940.697</t>
  </si>
  <si>
    <t>1,765.946</t>
  </si>
  <si>
    <t>2,939.29</t>
  </si>
  <si>
    <t>3,106.95</t>
  </si>
  <si>
    <t>4,839.017</t>
  </si>
  <si>
    <t>Prepaid Expenses</t>
  </si>
  <si>
    <t>1,299.461</t>
  </si>
  <si>
    <t>2,028.241</t>
  </si>
  <si>
    <t>1,922.627</t>
  </si>
  <si>
    <t>2,186.372</t>
  </si>
  <si>
    <t>5,211.354</t>
  </si>
  <si>
    <t>Other Current Assets</t>
  </si>
  <si>
    <t>2,393.755</t>
  </si>
  <si>
    <t>Total Current Assets</t>
  </si>
  <si>
    <t>8,636.886</t>
  </si>
  <si>
    <t>18,246.749</t>
  </si>
  <si>
    <t>15,034.213</t>
  </si>
  <si>
    <t>21,373.487</t>
  </si>
  <si>
    <t>31,518.753</t>
  </si>
  <si>
    <t>36,112.305</t>
  </si>
  <si>
    <t>60,026.414</t>
  </si>
  <si>
    <t>59,824.914</t>
  </si>
  <si>
    <t>53,808.681</t>
  </si>
  <si>
    <t>Property Plant And Equipment, Net</t>
  </si>
  <si>
    <t>3,116.366</t>
  </si>
  <si>
    <t>12,850.84</t>
  </si>
  <si>
    <t>18,105.242</t>
  </si>
  <si>
    <t>26,011.261</t>
  </si>
  <si>
    <t>41,716.519</t>
  </si>
  <si>
    <t>71,120.894</t>
  </si>
  <si>
    <t>70,054.356</t>
  </si>
  <si>
    <t>79,470.652</t>
  </si>
  <si>
    <t>92,660.276</t>
  </si>
  <si>
    <t>Real Estate Owned</t>
  </si>
  <si>
    <t>Capitalized / Purchased Software</t>
  </si>
  <si>
    <t>Long-term Investments</t>
  </si>
  <si>
    <t>2,727.591</t>
  </si>
  <si>
    <t>5,625.662</t>
  </si>
  <si>
    <t>Goodwill</t>
  </si>
  <si>
    <t>Other Intangibles</t>
  </si>
  <si>
    <t>Other Long-term Assets</t>
  </si>
  <si>
    <t>12,210.142</t>
  </si>
  <si>
    <t>7,143.33</t>
  </si>
  <si>
    <t>6,375.751</t>
  </si>
  <si>
    <t>Total Assets</t>
  </si>
  <si>
    <t>11,753.252</t>
  </si>
  <si>
    <t>31,097.589</t>
  </si>
  <si>
    <t>33,139.455</t>
  </si>
  <si>
    <t>47,384.748</t>
  </si>
  <si>
    <t>73,235.272</t>
  </si>
  <si>
    <t>107,250.08</t>
  </si>
  <si>
    <t>143,223.595</t>
  </si>
  <si>
    <t>149,166.488</t>
  </si>
  <si>
    <t>158,470.37</t>
  </si>
  <si>
    <t>Accounts Payable</t>
  </si>
  <si>
    <t>1,222.37</t>
  </si>
  <si>
    <t>2,528.53</t>
  </si>
  <si>
    <t>4,256.845</t>
  </si>
  <si>
    <t>8,031.542</t>
  </si>
  <si>
    <t>6,102.903</t>
  </si>
  <si>
    <t>2,666.992</t>
  </si>
  <si>
    <t>4,095.813</t>
  </si>
  <si>
    <t>3,587.968</t>
  </si>
  <si>
    <t>Accrued Expenses</t>
  </si>
  <si>
    <t>3,667.11</t>
  </si>
  <si>
    <t>4,600.501</t>
  </si>
  <si>
    <t>6,389.04</t>
  </si>
  <si>
    <t>10,306.964</t>
  </si>
  <si>
    <t>11,644.858</t>
  </si>
  <si>
    <t>16,026.13</t>
  </si>
  <si>
    <t>11,222.704</t>
  </si>
  <si>
    <t>15,018.013</t>
  </si>
  <si>
    <t>Short-term Borrowings</t>
  </si>
  <si>
    <t>Current Portion of LT Debt</t>
  </si>
  <si>
    <t>1,993.809</t>
  </si>
  <si>
    <t>2,272.358</t>
  </si>
  <si>
    <t>2,336.163</t>
  </si>
  <si>
    <t>1,871.504</t>
  </si>
  <si>
    <t>Current Portion of Capital Lease Obligations</t>
  </si>
  <si>
    <t>3,163.454</t>
  </si>
  <si>
    <t>4,566.931</t>
  </si>
  <si>
    <t>5,507.749</t>
  </si>
  <si>
    <t>4,137.254</t>
  </si>
  <si>
    <t>9,210.19</t>
  </si>
  <si>
    <t>3,487.703</t>
  </si>
  <si>
    <t>Other Current Liabilities</t>
  </si>
  <si>
    <t>1,552.59</t>
  </si>
  <si>
    <t>4,238.263</t>
  </si>
  <si>
    <t>4,416.164</t>
  </si>
  <si>
    <t>4,770.303</t>
  </si>
  <si>
    <t>4,745.781</t>
  </si>
  <si>
    <t>6,260.665</t>
  </si>
  <si>
    <t>Total Current Liabilities</t>
  </si>
  <si>
    <t>1,988.406</t>
  </si>
  <si>
    <t>11,599.333</t>
  </si>
  <si>
    <t>12,310.974</t>
  </si>
  <si>
    <t>16,530.791</t>
  </si>
  <si>
    <t>26,714.024</t>
  </si>
  <si>
    <t>33,646.473</t>
  </si>
  <si>
    <t>29,287.291</t>
  </si>
  <si>
    <t>22,522.544</t>
  </si>
  <si>
    <t>25,536.851</t>
  </si>
  <si>
    <t>Long-term Debt</t>
  </si>
  <si>
    <t>9,906.18</t>
  </si>
  <si>
    <t>7,925.904</t>
  </si>
  <si>
    <t>5,697.972</t>
  </si>
  <si>
    <t>Capital Leases</t>
  </si>
  <si>
    <t>2,690.324</t>
  </si>
  <si>
    <t>3,532.959</t>
  </si>
  <si>
    <t>1,003.238</t>
  </si>
  <si>
    <t>3,946.111</t>
  </si>
  <si>
    <t>Other Non-current Liabilities</t>
  </si>
  <si>
    <t>1,524.683</t>
  </si>
  <si>
    <t>3,008.601</t>
  </si>
  <si>
    <t>1,093.009</t>
  </si>
  <si>
    <t>1,203.662</t>
  </si>
  <si>
    <t>Total Liabilities</t>
  </si>
  <si>
    <t>14,930.672</t>
  </si>
  <si>
    <t>15,843.933</t>
  </si>
  <si>
    <t>17,534.029</t>
  </si>
  <si>
    <t>28,776.508</t>
  </si>
  <si>
    <t>50,507.366</t>
  </si>
  <si>
    <t>39,275.788</t>
  </si>
  <si>
    <t>29,263.753</t>
  </si>
  <si>
    <t>27,009.949</t>
  </si>
  <si>
    <t>Common Stock</t>
  </si>
  <si>
    <t>4,370.717</t>
  </si>
  <si>
    <t>11,682.088</t>
  </si>
  <si>
    <t>17,721.123</t>
  </si>
  <si>
    <t>20,475.786</t>
  </si>
  <si>
    <t>Additional Paid In Capital</t>
  </si>
  <si>
    <t>3,379.327</t>
  </si>
  <si>
    <t>7,357.242</t>
  </si>
  <si>
    <t>8,280.471</t>
  </si>
  <si>
    <t>9,314.114</t>
  </si>
  <si>
    <t>9,798.843</t>
  </si>
  <si>
    <t>16,416.644</t>
  </si>
  <si>
    <t>Retained Earnings</t>
  </si>
  <si>
    <t>9,687.256</t>
  </si>
  <si>
    <t>16,073.956</t>
  </si>
  <si>
    <t>17,205.553</t>
  </si>
  <si>
    <t>26,387.161</t>
  </si>
  <si>
    <t>37,004.608</t>
  </si>
  <si>
    <t>44,295.389</t>
  </si>
  <si>
    <t>83,525.466</t>
  </si>
  <si>
    <t>92,734.308</t>
  </si>
  <si>
    <t>94,567.992</t>
  </si>
  <si>
    <t>Treasury Stock</t>
  </si>
  <si>
    <t>Other Common Equity Adj</t>
  </si>
  <si>
    <t>Common Equity</t>
  </si>
  <si>
    <t>9,764.846</t>
  </si>
  <si>
    <t>16,166.917</t>
  </si>
  <si>
    <t>17,295.522</t>
  </si>
  <si>
    <t>29,850.719</t>
  </si>
  <si>
    <t>44,458.764</t>
  </si>
  <si>
    <t>56,742.715</t>
  </si>
  <si>
    <t>103,947.807</t>
  </si>
  <si>
    <t>119,902.735</t>
  </si>
  <si>
    <t>131,460.421</t>
  </si>
  <si>
    <t>Total Preferred Equity</t>
  </si>
  <si>
    <t>Minority Interest, Total</t>
  </si>
  <si>
    <t>Other Equity</t>
  </si>
  <si>
    <t>Total Equity</t>
  </si>
  <si>
    <t>Total Liabilities And Equity</t>
  </si>
  <si>
    <t>Cash And Short Term Investments</t>
  </si>
  <si>
    <t>Total Debt</t>
  </si>
  <si>
    <t>8,488.603</t>
  </si>
  <si>
    <t>8,714.902</t>
  </si>
  <si>
    <t>6,510.987</t>
  </si>
  <si>
    <t>4,675.056</t>
  </si>
  <si>
    <t>25,334.838</t>
  </si>
  <si>
    <t>14,719.355</t>
  </si>
  <si>
    <t>8,495.113</t>
  </si>
  <si>
    <t>Income Statement</t>
  </si>
  <si>
    <t>Revenue</t>
  </si>
  <si>
    <t>26,970.292</t>
  </si>
  <si>
    <t>52,126.236</t>
  </si>
  <si>
    <t>42,105.464</t>
  </si>
  <si>
    <t>58,997.412</t>
  </si>
  <si>
    <t>87,992.071</t>
  </si>
  <si>
    <t>104,211.613</t>
  </si>
  <si>
    <t>167,080.198</t>
  </si>
  <si>
    <t>148,028.411</t>
  </si>
  <si>
    <t>187,971.586</t>
  </si>
  <si>
    <t>Revenue Growth (YoY)</t>
  </si>
  <si>
    <t>NM</t>
  </si>
  <si>
    <t>61.3%</t>
  </si>
  <si>
    <t>-16.5%</t>
  </si>
  <si>
    <t>49.7%</t>
  </si>
  <si>
    <t>37.4%</t>
  </si>
  <si>
    <t>24.5%</t>
  </si>
  <si>
    <t>63.6%</t>
  </si>
  <si>
    <t>-10.8%</t>
  </si>
  <si>
    <t>18.6%</t>
  </si>
  <si>
    <t>Cost of Revenues</t>
  </si>
  <si>
    <t>-4,465.518</t>
  </si>
  <si>
    <t>-10,342.276</t>
  </si>
  <si>
    <t>-16,781.222</t>
  </si>
  <si>
    <t>-15,479.78</t>
  </si>
  <si>
    <t>-22,780.151</t>
  </si>
  <si>
    <t>-31,488.382</t>
  </si>
  <si>
    <t>-65,145.359</t>
  </si>
  <si>
    <t>-55,199.264</t>
  </si>
  <si>
    <t>-73,319.1</t>
  </si>
  <si>
    <t>Gross Profit</t>
  </si>
  <si>
    <t>22,504.774</t>
  </si>
  <si>
    <t>41,783.96</t>
  </si>
  <si>
    <t>25,324.242</t>
  </si>
  <si>
    <t>43,517.632</t>
  </si>
  <si>
    <t>65,211.92</t>
  </si>
  <si>
    <t>72,723.231</t>
  </si>
  <si>
    <t>101,934.839</t>
  </si>
  <si>
    <t>92,829.147</t>
  </si>
  <si>
    <t>114,652.486</t>
  </si>
  <si>
    <t>Gross Profit Margin</t>
  </si>
  <si>
    <t>83.4%</t>
  </si>
  <si>
    <t>80.2%</t>
  </si>
  <si>
    <t>60.1%</t>
  </si>
  <si>
    <t>73.8%</t>
  </si>
  <si>
    <t>74.1%</t>
  </si>
  <si>
    <t>69.8%</t>
  </si>
  <si>
    <t>61.0%</t>
  </si>
  <si>
    <t>62.7%</t>
  </si>
  <si>
    <t>R&amp;D Expenses</t>
  </si>
  <si>
    <t>-1,101.12</t>
  </si>
  <si>
    <t>-1,378.031</t>
  </si>
  <si>
    <t>-2,668.158</t>
  </si>
  <si>
    <t>-3,650.249</t>
  </si>
  <si>
    <t>Selling, General &amp; Admin Expenses</t>
  </si>
  <si>
    <t>-11,072.307</t>
  </si>
  <si>
    <t>-25,222.999</t>
  </si>
  <si>
    <t>-24,364.126</t>
  </si>
  <si>
    <t>-31,918.797</t>
  </si>
  <si>
    <t>-50,512.45</t>
  </si>
  <si>
    <t>-58,778.747</t>
  </si>
  <si>
    <t>-73,432.631</t>
  </si>
  <si>
    <t>-75,926.175</t>
  </si>
  <si>
    <t>-99,329.834</t>
  </si>
  <si>
    <t>Other Inc / (Exp)</t>
  </si>
  <si>
    <t>-1,438.817</t>
  </si>
  <si>
    <t>-1,253.052</t>
  </si>
  <si>
    <t>-1,014.121</t>
  </si>
  <si>
    <t>7,068.293</t>
  </si>
  <si>
    <t>1,977.725</t>
  </si>
  <si>
    <t>Operating Expenses</t>
  </si>
  <si>
    <t>-11,501.951</t>
  </si>
  <si>
    <t>-26,661.816</t>
  </si>
  <si>
    <t>-24,744.144</t>
  </si>
  <si>
    <t>-32,878.033</t>
  </si>
  <si>
    <t>-51,765.502</t>
  </si>
  <si>
    <t>-60,893.987</t>
  </si>
  <si>
    <t>-67,742.368</t>
  </si>
  <si>
    <t>-76,616.608</t>
  </si>
  <si>
    <t>-102,213.747</t>
  </si>
  <si>
    <t>Operating Income</t>
  </si>
  <si>
    <t>11,002.823</t>
  </si>
  <si>
    <t>15,122.145</t>
  </si>
  <si>
    <t>10,639.599</t>
  </si>
  <si>
    <t>13,446.418</t>
  </si>
  <si>
    <t>11,829.244</t>
  </si>
  <si>
    <t>34,192.47</t>
  </si>
  <si>
    <t>16,212.539</t>
  </si>
  <si>
    <t>12,438.739</t>
  </si>
  <si>
    <t>Net Interest Expenses</t>
  </si>
  <si>
    <t>EBT, Incl. Unusual Items</t>
  </si>
  <si>
    <t>10,947.236</t>
  </si>
  <si>
    <t>15,001.434</t>
  </si>
  <si>
    <t>10,297.643</t>
  </si>
  <si>
    <t>13,199.357</t>
  </si>
  <si>
    <t>11,421.518</t>
  </si>
  <si>
    <t>33,544.808</t>
  </si>
  <si>
    <t>15,810.419</t>
  </si>
  <si>
    <t>12,172.011</t>
  </si>
  <si>
    <t>Earnings of Discontinued Ops.</t>
  </si>
  <si>
    <t>Income Tax Expense</t>
  </si>
  <si>
    <t>-1,552.59</t>
  </si>
  <si>
    <t>1,502.616</t>
  </si>
  <si>
    <t>6,574.594</t>
  </si>
  <si>
    <t>-4,270.318</t>
  </si>
  <si>
    <t>-3,747.734</t>
  </si>
  <si>
    <t>Net Income to Company</t>
  </si>
  <si>
    <t>13,448.844</t>
  </si>
  <si>
    <t>1,648.983</t>
  </si>
  <si>
    <t>10,278.785</t>
  </si>
  <si>
    <t>12,978.23</t>
  </si>
  <si>
    <t>11,069.627</t>
  </si>
  <si>
    <t>40,119.403</t>
  </si>
  <si>
    <t>11,540.101</t>
  </si>
  <si>
    <t>8,424.277</t>
  </si>
  <si>
    <t>Minority Interest in Earnings</t>
  </si>
  <si>
    <t>Net Income to Stockholders</t>
  </si>
  <si>
    <t>Preferred Dividends &amp; Other Adj.</t>
  </si>
  <si>
    <t>Net Income to Common Excl Extra Items</t>
  </si>
  <si>
    <t>Basic EPS (Cont. Ops)</t>
  </si>
  <si>
    <t>Diluted EPS (Cont. Ops)</t>
  </si>
  <si>
    <t>Weighted Average Basic Shares Out.</t>
  </si>
  <si>
    <t>6,000</t>
  </si>
  <si>
    <t>37,909.628</t>
  </si>
  <si>
    <t>37,892.118</t>
  </si>
  <si>
    <t>37,716.864</t>
  </si>
  <si>
    <t>38,743.516</t>
  </si>
  <si>
    <t>39,491.117</t>
  </si>
  <si>
    <t>38,655.403</t>
  </si>
  <si>
    <t>Weighted Average Diluted Shares Out.</t>
  </si>
  <si>
    <t>37,971.921</t>
  </si>
  <si>
    <t>39,677.704</t>
  </si>
  <si>
    <t>39,747.509</t>
  </si>
  <si>
    <t>40,525.737</t>
  </si>
  <si>
    <t>40,680.947</t>
  </si>
  <si>
    <t>39,807.434</t>
  </si>
  <si>
    <t>EBITDA</t>
  </si>
  <si>
    <t>11,432.467</t>
  </si>
  <si>
    <t>16,560.961</t>
  </si>
  <si>
    <t>2,426.476</t>
  </si>
  <si>
    <t>14,290.479</t>
  </si>
  <si>
    <t>18,963.667</t>
  </si>
  <si>
    <t>20,278.518</t>
  </si>
  <si>
    <t>38,853.345</t>
  </si>
  <si>
    <t>27,617.335</t>
  </si>
  <si>
    <t>32,261.921</t>
  </si>
  <si>
    <t>EBIT</t>
  </si>
  <si>
    <t>10,986.61</t>
  </si>
  <si>
    <t>11,093.445</t>
  </si>
  <si>
    <t>13,799.948</t>
  </si>
  <si>
    <t>11,968.182</t>
  </si>
  <si>
    <t>26,661.016</t>
  </si>
  <si>
    <t>13,312.972</t>
  </si>
  <si>
    <t>11,099.682</t>
  </si>
  <si>
    <t>Revenue (Reported)</t>
  </si>
  <si>
    <t>Operating Income (Reported)</t>
  </si>
  <si>
    <t>10,838.235</t>
  </si>
  <si>
    <t>13,726.239</t>
  </si>
  <si>
    <t>11,500.726</t>
  </si>
  <si>
    <t>34,076.68</t>
  </si>
  <si>
    <t>14,643.257</t>
  </si>
  <si>
    <t>11,172.795</t>
  </si>
  <si>
    <t>Operating Income (Adjusted)</t>
  </si>
  <si>
    <t>Cash Flow Statement</t>
  </si>
  <si>
    <t>Depreciation &amp; Amortization (CF)</t>
  </si>
  <si>
    <t>1,438.817</t>
  </si>
  <si>
    <t>1,912.176</t>
  </si>
  <si>
    <t>3,197.034</t>
  </si>
  <si>
    <t>5,163.719</t>
  </si>
  <si>
    <t>8,310.336</t>
  </si>
  <si>
    <t>12,192.328</t>
  </si>
  <si>
    <t>14,304.363</t>
  </si>
  <si>
    <t>21,162.238</t>
  </si>
  <si>
    <t>Amortization of Deferred Charges (CF)</t>
  </si>
  <si>
    <t>Stock-Based Comp</t>
  </si>
  <si>
    <t>1,040.953</t>
  </si>
  <si>
    <t>3,688.176</t>
  </si>
  <si>
    <t>12,943.348</t>
  </si>
  <si>
    <t>11,626.102</t>
  </si>
  <si>
    <t>9,817.811</t>
  </si>
  <si>
    <t>10,178.996</t>
  </si>
  <si>
    <t>Change In Accounts Receivable</t>
  </si>
  <si>
    <t>-3,220.593</t>
  </si>
  <si>
    <t>-6,125.724</t>
  </si>
  <si>
    <t>-1,507.987</t>
  </si>
  <si>
    <t>-12,735.335</t>
  </si>
  <si>
    <t>-7,170.24</t>
  </si>
  <si>
    <t>-16,238.916</t>
  </si>
  <si>
    <t>-12,666.941</t>
  </si>
  <si>
    <t>-9,287.973</t>
  </si>
  <si>
    <t>-17,015.09</t>
  </si>
  <si>
    <t>Change In Inventories</t>
  </si>
  <si>
    <t>-1,029.51</t>
  </si>
  <si>
    <t>-1,711.685</t>
  </si>
  <si>
    <t>-2,930.383</t>
  </si>
  <si>
    <t>Change in Other Net Operating Assets</t>
  </si>
  <si>
    <t>5,100.42</t>
  </si>
  <si>
    <t>4,249.183</t>
  </si>
  <si>
    <t>2,243.791</t>
  </si>
  <si>
    <t>1,903.54</t>
  </si>
  <si>
    <t>-5,371.723</t>
  </si>
  <si>
    <t>Other Operating Activities</t>
  </si>
  <si>
    <t>6,270.022</t>
  </si>
  <si>
    <t>6,233.37</t>
  </si>
  <si>
    <t>8,228.309</t>
  </si>
  <si>
    <t>13,334.49</t>
  </si>
  <si>
    <t>6,853.43</t>
  </si>
  <si>
    <t>-5,569.382</t>
  </si>
  <si>
    <t>7,709.839</t>
  </si>
  <si>
    <t>14,802.735</t>
  </si>
  <si>
    <t>Cash from Operations</t>
  </si>
  <si>
    <t>8,790.909</t>
  </si>
  <si>
    <t>14,132.871</t>
  </si>
  <si>
    <t>8,612.847</t>
  </si>
  <si>
    <t>15,116.453</t>
  </si>
  <si>
    <t>30,531.873</t>
  </si>
  <si>
    <t>24,784.279</t>
  </si>
  <si>
    <t>44,674.666</t>
  </si>
  <si>
    <t>28,444.338</t>
  </si>
  <si>
    <t>37,569.405</t>
  </si>
  <si>
    <t>Capital Expenditures</t>
  </si>
  <si>
    <t>-2,247.881</t>
  </si>
  <si>
    <t>-5,032.532</t>
  </si>
  <si>
    <t>-8,345.488</t>
  </si>
  <si>
    <t>-17,380.289</t>
  </si>
  <si>
    <t>-16,597.446</t>
  </si>
  <si>
    <t>-24,965.616</t>
  </si>
  <si>
    <t>-31,002.747</t>
  </si>
  <si>
    <t>Cash Acquisitions</t>
  </si>
  <si>
    <t>Other Investing Activities</t>
  </si>
  <si>
    <t>1,109.729</t>
  </si>
  <si>
    <t>5,890.032</t>
  </si>
  <si>
    <t>-1,459.558</t>
  </si>
  <si>
    <t>Cash from Investing</t>
  </si>
  <si>
    <t>-1,256.88</t>
  </si>
  <si>
    <t>-4,491.94</t>
  </si>
  <si>
    <t>-7,235.759</t>
  </si>
  <si>
    <t>-16,634.955</t>
  </si>
  <si>
    <t>-10,707.414</t>
  </si>
  <si>
    <t>-24,969.409</t>
  </si>
  <si>
    <t>-32,462.305</t>
  </si>
  <si>
    <t>Dividends Paid (Ex Special Dividends)</t>
  </si>
  <si>
    <t>-4,347.395</t>
  </si>
  <si>
    <t>-8,981.158</t>
  </si>
  <si>
    <t>Special Dividend Paid</t>
  </si>
  <si>
    <t>Long-Term Debt Issued</t>
  </si>
  <si>
    <t>12,178.538</t>
  </si>
  <si>
    <t>Long-Term Debt Repaid</t>
  </si>
  <si>
    <t>-1,564.553</t>
  </si>
  <si>
    <t>-2,855.434</t>
  </si>
  <si>
    <t>-5,756.669</t>
  </si>
  <si>
    <t>-9,670.305</t>
  </si>
  <si>
    <t>-13,870.927</t>
  </si>
  <si>
    <t>-15,045.604</t>
  </si>
  <si>
    <t>-13,926.637</t>
  </si>
  <si>
    <t>-5,056.855</t>
  </si>
  <si>
    <t>-7,904.36</t>
  </si>
  <si>
    <t>Repurchase of Common Stock</t>
  </si>
  <si>
    <t>-2,175.778</t>
  </si>
  <si>
    <t>-1,976.302</t>
  </si>
  <si>
    <t>-1,813.336</t>
  </si>
  <si>
    <t>-13,148.208</t>
  </si>
  <si>
    <t>Other Financing Activities</t>
  </si>
  <si>
    <t>2,387.06</t>
  </si>
  <si>
    <t>Cash from Financing</t>
  </si>
  <si>
    <t>-5,911.947</t>
  </si>
  <si>
    <t>-11,836.592</t>
  </si>
  <si>
    <t>-16,041.245</t>
  </si>
  <si>
    <t>-4,329.166</t>
  </si>
  <si>
    <t>-11,539.577</t>
  </si>
  <si>
    <t>-6,728.564</t>
  </si>
  <si>
    <t>-20,669.401</t>
  </si>
  <si>
    <t>Beginning Cash (CF)</t>
  </si>
  <si>
    <t>Foreign Exchange Rate Adjustments</t>
  </si>
  <si>
    <t>Additions / Reductions</t>
  </si>
  <si>
    <t>2,472.026</t>
  </si>
  <si>
    <t>1,458.709</t>
  </si>
  <si>
    <t>7,804.382</t>
  </si>
  <si>
    <t>3,127.797</t>
  </si>
  <si>
    <t>22,079.51</t>
  </si>
  <si>
    <t>-3,498.076</t>
  </si>
  <si>
    <t>-13,022.058</t>
  </si>
  <si>
    <t>Ending Cash (CF)</t>
  </si>
  <si>
    <t>Levered Free Cash Flow</t>
  </si>
  <si>
    <t>7,807.708</t>
  </si>
  <si>
    <t>13,933.074</t>
  </si>
  <si>
    <t>6,364.967</t>
  </si>
  <si>
    <t>10,083.921</t>
  </si>
  <si>
    <t>22,186.385</t>
  </si>
  <si>
    <t>7,403.99</t>
  </si>
  <si>
    <t>28,077.22</t>
  </si>
  <si>
    <t>3,478.722</t>
  </si>
  <si>
    <t>6,566.658</t>
  </si>
  <si>
    <t>Cash Interest Paid</t>
  </si>
  <si>
    <t>Valuation Ratios</t>
  </si>
  <si>
    <t>Price Close (Split Adjusted)</t>
  </si>
  <si>
    <t>Market Cap</t>
  </si>
  <si>
    <t>94,774.07</t>
  </si>
  <si>
    <t>198,773.775</t>
  </si>
  <si>
    <t>308,555.125</t>
  </si>
  <si>
    <t>389,494.56</t>
  </si>
  <si>
    <t>261,409.764</t>
  </si>
  <si>
    <t>390,466.909</t>
  </si>
  <si>
    <t>Total Enterprise Value (TEV)</t>
  </si>
  <si>
    <t>92,720.501</t>
  </si>
  <si>
    <t>192,557.373</t>
  </si>
  <si>
    <t>320,408.788</t>
  </si>
  <si>
    <t>364,631.577</t>
  </si>
  <si>
    <t>237,349.877</t>
  </si>
  <si>
    <t>367,537.271</t>
  </si>
  <si>
    <t>Enterprise Value (EV)</t>
  </si>
  <si>
    <t>NA</t>
  </si>
  <si>
    <t>364,531.056</t>
  </si>
  <si>
    <t>234,894.16</t>
  </si>
  <si>
    <t>511,139.752</t>
  </si>
  <si>
    <t>EV/EBITDA</t>
  </si>
  <si>
    <t>5.9x</t>
  </si>
  <si>
    <t>12.2x</t>
  </si>
  <si>
    <t>17.2x</t>
  </si>
  <si>
    <t>10.6x</t>
  </si>
  <si>
    <t>7.9x</t>
  </si>
  <si>
    <t>15.8x</t>
  </si>
  <si>
    <t>EV / EBIT</t>
  </si>
  <si>
    <t>7.2x</t>
  </si>
  <si>
    <t>28.2x</t>
  </si>
  <si>
    <t>15.6x</t>
  </si>
  <si>
    <t>14.8x</t>
  </si>
  <si>
    <t>46.0x</t>
  </si>
  <si>
    <t>EV / LTM EBITDA - CAPEX</t>
  </si>
  <si>
    <t>7.1x</t>
  </si>
  <si>
    <t>20.7x</t>
  </si>
  <si>
    <t>206.7x</t>
  </si>
  <si>
    <t>17.8x</t>
  </si>
  <si>
    <t>32.6x</t>
  </si>
  <si>
    <t>405.9x</t>
  </si>
  <si>
    <t>EV / Free Cash Flow</t>
  </si>
  <si>
    <t>9.4x</t>
  </si>
  <si>
    <t>29.9x</t>
  </si>
  <si>
    <t>-267.4x</t>
  </si>
  <si>
    <t>12.9x</t>
  </si>
  <si>
    <t>-32.6x</t>
  </si>
  <si>
    <t>-211.1x</t>
  </si>
  <si>
    <t>EV / Invested Capital</t>
  </si>
  <si>
    <t>2.8x</t>
  </si>
  <si>
    <t>3.7x</t>
  </si>
  <si>
    <t>3.8x</t>
  </si>
  <si>
    <t>3.2x</t>
  </si>
  <si>
    <t>1.9x</t>
  </si>
  <si>
    <t>3.9x</t>
  </si>
  <si>
    <t>EV / Revenue</t>
  </si>
  <si>
    <t>1.7x</t>
  </si>
  <si>
    <t>2.3x</t>
  </si>
  <si>
    <t>2.4x</t>
  </si>
  <si>
    <t>1.6x</t>
  </si>
  <si>
    <t>2.7x</t>
  </si>
  <si>
    <t>P/E Ratio</t>
  </si>
  <si>
    <t>6.7x</t>
  </si>
  <si>
    <t>20.5x</t>
  </si>
  <si>
    <t>27.9x</t>
  </si>
  <si>
    <t>20.4x</t>
  </si>
  <si>
    <t>63.9x</t>
  </si>
  <si>
    <t>Price/Book</t>
  </si>
  <si>
    <t>3.6x</t>
  </si>
  <si>
    <t>4.4x</t>
  </si>
  <si>
    <t>5.5x</t>
  </si>
  <si>
    <t>4.1x</t>
  </si>
  <si>
    <t>Price / Operating Cash Flow</t>
  </si>
  <si>
    <t>9.5x</t>
  </si>
  <si>
    <t>11.9x</t>
  </si>
  <si>
    <t>8.3x</t>
  </si>
  <si>
    <t>10.5x</t>
  </si>
  <si>
    <t>14.3x</t>
  </si>
  <si>
    <t>Price / LTM Sales</t>
  </si>
  <si>
    <t>1.8x</t>
  </si>
  <si>
    <t>3.1x</t>
  </si>
  <si>
    <t>2.5x</t>
  </si>
  <si>
    <t>2.9x</t>
  </si>
  <si>
    <t>Altman Z-Score</t>
  </si>
  <si>
    <t>Piotroski Score</t>
  </si>
  <si>
    <t>Dividend Per Share</t>
  </si>
  <si>
    <t>Dividend Yield</t>
  </si>
  <si>
    <t>0.0%</t>
  </si>
  <si>
    <t>Liquidity Ratios</t>
  </si>
  <si>
    <t>Profitability Ratios</t>
  </si>
  <si>
    <t>Solvency Ratios</t>
  </si>
  <si>
    <t>Efficiency Ratios</t>
  </si>
  <si>
    <t>Other Ratios</t>
  </si>
  <si>
    <t>Current ratio</t>
  </si>
  <si>
    <t>Quick Ratio</t>
  </si>
  <si>
    <t>Cash ratio</t>
  </si>
  <si>
    <t>Operating cash flow ratio</t>
  </si>
  <si>
    <t>Working capital ratio</t>
  </si>
  <si>
    <t>Return On Equity (ROE)</t>
  </si>
  <si>
    <t>Net profit margin</t>
  </si>
  <si>
    <t>Sales turnover ratio</t>
  </si>
  <si>
    <t>Return On Assets (ROA)</t>
  </si>
  <si>
    <t>EPS</t>
  </si>
  <si>
    <t>Debt-to-assets ratio</t>
  </si>
  <si>
    <t>Equity Ratio</t>
  </si>
  <si>
    <t>Debt to equity ratio</t>
  </si>
  <si>
    <t>Interest coverage ratio</t>
  </si>
  <si>
    <t>The Long-Term Debt Coverage Ratio</t>
  </si>
  <si>
    <t>Total debt to EBITDA ratio</t>
  </si>
  <si>
    <t>Cash flow to debt ratio</t>
  </si>
  <si>
    <t>Inventory turnover ratio</t>
  </si>
  <si>
    <t>Receivables turnover ratio</t>
  </si>
  <si>
    <t>Asset Turnover Ratio</t>
  </si>
  <si>
    <t>Working capital turnover ratio</t>
  </si>
  <si>
    <t>Years</t>
  </si>
  <si>
    <t>Current assets / Current liabilities</t>
  </si>
  <si>
    <t>Current assets – Inventories / Current liabilities</t>
  </si>
  <si>
    <t>Cash and Cash equivalents / Current Liabilities</t>
  </si>
  <si>
    <t>Operating cash flow / Current liabilities</t>
  </si>
  <si>
    <t>Net income / Shareholder’s equity</t>
  </si>
  <si>
    <t>Net income / Sales</t>
  </si>
  <si>
    <t>Net Sales / Average Total Assets</t>
  </si>
  <si>
    <t>Net Income / Total Assets</t>
  </si>
  <si>
    <t>(Net income - Preferred dividends) / Average common shares outstanding</t>
  </si>
  <si>
    <t>Total liabilities / Total assets</t>
  </si>
  <si>
    <t>Total Equity / Total Assets</t>
  </si>
  <si>
    <t>Total liabilities / Shareholder’s equity</t>
  </si>
  <si>
    <t>Operating income / Interest expenses</t>
  </si>
  <si>
    <t>Operating Cash Flow / Long-Term Debt Payments</t>
  </si>
  <si>
    <t>Total Debt / EBITDA</t>
  </si>
  <si>
    <t>Operating Cash Flow / Total Debt</t>
  </si>
  <si>
    <t>Cost of goods / Average inventory</t>
  </si>
  <si>
    <t>Net credit sales / Average accounts receivable</t>
  </si>
  <si>
    <t>Net Sales / Total Assets</t>
  </si>
  <si>
    <t>Net Sales / Average Working Capital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</si>
</sst>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3" x14ac:knownFonts="1">
    <font>
      <sz val="10"/>
      <color rgb="FF000000"/>
      <name val="Arial"/>
    </font>
    <font>
      <b/>
      <sz val="20"/>
      <color rgb="FF1551C3"/>
      <name val="Arial"/>
      <family val="2"/>
    </font>
    <font>
      <b/>
      <sz val="10"/>
      <color rgb="FF434343"/>
      <name val="Arial"/>
      <family val="2"/>
    </font>
    <font>
      <b/>
      <sz val="11"/>
      <color rgb="FF1551C3"/>
      <name val="Arial"/>
      <family val="2"/>
    </font>
    <font>
      <sz val="11"/>
      <name val="Arial"/>
      <family val="2"/>
    </font>
    <font>
      <sz val="10"/>
      <color rgb="FF434343"/>
      <name val="Arial"/>
      <family val="2"/>
    </font>
    <font>
      <sz val="12"/>
      <color rgb="FF000000"/>
      <name val="Arial"/>
      <family val="2"/>
    </font>
    <font>
      <b/>
      <sz val="14"/>
      <color rgb="FF000000"/>
      <name val="Arial"/>
      <family val="2"/>
    </font>
    <font>
      <b/>
      <sz val="12"/>
      <color rgb="FF000000"/>
      <name val="Arial"/>
      <family val="2"/>
    </font>
    <font>
      <b/>
      <sz val="14"/>
      <name val="Arial"/>
      <family val="2"/>
    </font>
    <font>
      <b/>
      <sz val="14"/>
      <color theme="1"/>
      <name val="Calibri"/>
      <family val="2"/>
      <scheme val="minor"/>
    </font>
    <font>
      <b/>
      <sz val="12"/>
      <color rgb="FF434343"/>
      <name val="Arial"/>
      <family val="2"/>
    </font>
    <font>
      <b/>
      <sz val="11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8F8F8"/>
        <bgColor rgb="FFF8F8F8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5F5F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2" fillId="0" borderId="0" xfId="0" applyFont="1"/>
    <xf numFmtId="0" fontId="4" fillId="2" borderId="0" xfId="0" applyFont="1" applyFill="1"/>
    <xf numFmtId="0" fontId="5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/>
    <xf numFmtId="0" fontId="3" fillId="2" borderId="0" xfId="0" applyFont="1" applyFill="1"/>
    <xf numFmtId="0" fontId="4" fillId="2" borderId="0" xfId="0" applyFont="1" applyFill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6" fillId="4" borderId="0" xfId="0" applyFont="1" applyFill="1"/>
    <xf numFmtId="0" fontId="6" fillId="0" borderId="0" xfId="0" applyFont="1"/>
    <xf numFmtId="0" fontId="10" fillId="4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11" fillId="4" borderId="2" xfId="0" applyFont="1" applyFill="1" applyBorder="1" applyAlignment="1">
      <alignment horizontal="center" vertical="center" wrapText="1"/>
    </xf>
    <xf numFmtId="0" fontId="11" fillId="5" borderId="2" xfId="0" applyFont="1" applyFill="1" applyBorder="1" applyAlignment="1">
      <alignment horizontal="center" vertical="center" wrapText="1"/>
    </xf>
    <xf numFmtId="0" fontId="6" fillId="4" borderId="0" xfId="0" applyFont="1" applyFill="1" applyAlignment="1">
      <alignment wrapText="1"/>
    </xf>
    <xf numFmtId="0" fontId="7" fillId="6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/>
    <xf numFmtId="0" fontId="6" fillId="5" borderId="1" xfId="0" applyFont="1" applyFill="1" applyBorder="1"/>
    <xf numFmtId="0" fontId="6" fillId="4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4" fontId="8" fillId="4" borderId="1" xfId="0" applyNumberFormat="1" applyFont="1" applyFill="1" applyBorder="1" applyAlignment="1">
      <alignment horizontal="center" vertical="center"/>
    </xf>
    <xf numFmtId="164" fontId="8" fillId="4" borderId="1" xfId="0" applyNumberFormat="1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4" fontId="8" fillId="7" borderId="1" xfId="0" applyNumberFormat="1" applyFont="1" applyFill="1" applyBorder="1" applyAlignment="1">
      <alignment horizontal="center" vertical="center"/>
    </xf>
    <xf numFmtId="164" fontId="8" fillId="7" borderId="1" xfId="0" applyNumberFormat="1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6" fillId="7" borderId="0" xfId="0" applyFont="1" applyFill="1"/>
    <xf numFmtId="0" fontId="11" fillId="4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590550</xdr:colOff>
      <xdr:row>55</xdr:row>
      <xdr:rowOff>66675</xdr:rowOff>
    </xdr:to>
    <xdr:sp macro="" textlink="">
      <xdr:nvSpPr>
        <xdr:cNvPr id="1025" name="Text Box 1" hidden="1">
          <a:extLst>
            <a:ext uri="{FF2B5EF4-FFF2-40B4-BE49-F238E27FC236}">
              <a16:creationId xmlns:a16="http://schemas.microsoft.com/office/drawing/2014/main" id="{4E804645-CC92-6465-4863-BB6E7DB71A34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M56"/>
  <sheetViews>
    <sheetView showGridLines="0" workbookViewId="0">
      <selection activeCell="O19" sqref="O19"/>
    </sheetView>
  </sheetViews>
  <sheetFormatPr defaultColWidth="15" defaultRowHeight="15" customHeight="1" x14ac:dyDescent="0.2"/>
  <cols>
    <col min="1" max="2" width="2" customWidth="1"/>
    <col min="3" max="3" width="25" customWidth="1"/>
    <col min="4" max="4" width="11.85546875" style="8" customWidth="1"/>
  </cols>
  <sheetData>
    <row r="1" spans="3:13" ht="13.5" customHeight="1" x14ac:dyDescent="0.2"/>
    <row r="2" spans="3:13" ht="33" customHeight="1" x14ac:dyDescent="0.4">
      <c r="C2" s="4" t="s">
        <v>0</v>
      </c>
      <c r="D2" s="4"/>
      <c r="E2" s="5"/>
      <c r="F2" s="5"/>
    </row>
    <row r="3" spans="3:13" ht="12.75" x14ac:dyDescent="0.2">
      <c r="C3" s="1" t="s">
        <v>1</v>
      </c>
      <c r="D3" s="9"/>
    </row>
    <row r="4" spans="3:13" ht="12.75" x14ac:dyDescent="0.2"/>
    <row r="5" spans="3:13" ht="12.75" x14ac:dyDescent="0.2"/>
    <row r="6" spans="3:13" x14ac:dyDescent="0.25">
      <c r="C6" s="6" t="s">
        <v>2</v>
      </c>
      <c r="D6" s="6"/>
      <c r="E6" s="7"/>
      <c r="F6" s="2"/>
      <c r="G6" s="2"/>
      <c r="H6" s="2"/>
      <c r="I6" s="2"/>
      <c r="J6" s="2"/>
      <c r="K6" s="2"/>
      <c r="L6" s="2"/>
      <c r="M6" s="2"/>
    </row>
    <row r="7" spans="3:13" ht="12.75" x14ac:dyDescent="0.2"/>
    <row r="8" spans="3:13" ht="33" customHeight="1" x14ac:dyDescent="0.2">
      <c r="C8" s="3" t="s">
        <v>3</v>
      </c>
      <c r="D8" s="10"/>
      <c r="E8" s="3" t="s">
        <v>4</v>
      </c>
      <c r="F8" s="3" t="s">
        <v>5</v>
      </c>
      <c r="G8" s="3" t="s">
        <v>6</v>
      </c>
      <c r="H8" s="3" t="s">
        <v>7</v>
      </c>
      <c r="I8" s="3" t="s">
        <v>8</v>
      </c>
      <c r="J8" s="3" t="s">
        <v>9</v>
      </c>
      <c r="K8" s="3" t="s">
        <v>10</v>
      </c>
      <c r="L8" s="3" t="s">
        <v>11</v>
      </c>
      <c r="M8" s="3" t="s">
        <v>12</v>
      </c>
    </row>
    <row r="9" spans="3:13" ht="12.75" x14ac:dyDescent="0.2"/>
    <row r="10" spans="3:13" ht="12.75" x14ac:dyDescent="0.2">
      <c r="C10" s="3" t="s">
        <v>13</v>
      </c>
      <c r="D10" s="10">
        <v>2013</v>
      </c>
      <c r="E10" s="3" t="s">
        <v>14</v>
      </c>
      <c r="F10" s="3" t="s">
        <v>15</v>
      </c>
      <c r="G10" s="3" t="s">
        <v>16</v>
      </c>
      <c r="H10" s="3" t="s">
        <v>17</v>
      </c>
      <c r="I10" s="3" t="s">
        <v>18</v>
      </c>
      <c r="J10" s="3" t="s">
        <v>19</v>
      </c>
      <c r="K10" s="3" t="s">
        <v>20</v>
      </c>
      <c r="L10" s="3" t="s">
        <v>21</v>
      </c>
      <c r="M10" s="3" t="s">
        <v>22</v>
      </c>
    </row>
    <row r="11" spans="3:13" ht="12.75" x14ac:dyDescent="0.2"/>
    <row r="12" spans="3:13" ht="12.75" x14ac:dyDescent="0.2">
      <c r="C12" s="3" t="s">
        <v>23</v>
      </c>
      <c r="D12" s="10"/>
      <c r="E12" s="3" t="s">
        <v>24</v>
      </c>
      <c r="F12" s="3" t="s">
        <v>25</v>
      </c>
      <c r="G12" s="3" t="s">
        <v>26</v>
      </c>
      <c r="H12" s="3" t="s">
        <v>27</v>
      </c>
      <c r="I12" s="3" t="s">
        <v>28</v>
      </c>
      <c r="J12" s="3" t="s">
        <v>29</v>
      </c>
      <c r="K12" s="3" t="s">
        <v>30</v>
      </c>
      <c r="L12" s="3" t="s">
        <v>31</v>
      </c>
      <c r="M12" s="3" t="s">
        <v>32</v>
      </c>
    </row>
    <row r="13" spans="3:13" ht="12.75" x14ac:dyDescent="0.2">
      <c r="C13" s="3" t="s">
        <v>33</v>
      </c>
      <c r="D13" s="10"/>
      <c r="E13" s="3" t="s">
        <v>34</v>
      </c>
      <c r="F13" s="3" t="s">
        <v>34</v>
      </c>
      <c r="G13" s="3" t="s">
        <v>34</v>
      </c>
      <c r="H13" s="3" t="s">
        <v>34</v>
      </c>
      <c r="I13" s="3" t="s">
        <v>34</v>
      </c>
      <c r="J13" s="3" t="s">
        <v>34</v>
      </c>
      <c r="K13" s="3" t="s">
        <v>34</v>
      </c>
      <c r="L13" s="3" t="s">
        <v>34</v>
      </c>
      <c r="M13" s="3" t="s">
        <v>34</v>
      </c>
    </row>
    <row r="14" spans="3:13" ht="12.75" x14ac:dyDescent="0.2">
      <c r="C14" s="3" t="s">
        <v>35</v>
      </c>
      <c r="D14" s="10"/>
      <c r="E14" s="3" t="s">
        <v>36</v>
      </c>
      <c r="F14" s="3" t="s">
        <v>37</v>
      </c>
      <c r="G14" s="3" t="s">
        <v>38</v>
      </c>
      <c r="H14" s="3" t="s">
        <v>39</v>
      </c>
      <c r="I14" s="3" t="s">
        <v>40</v>
      </c>
      <c r="J14" s="3" t="s">
        <v>41</v>
      </c>
      <c r="K14" s="3" t="s">
        <v>42</v>
      </c>
      <c r="L14" s="3" t="s">
        <v>43</v>
      </c>
      <c r="M14" s="3" t="s">
        <v>44</v>
      </c>
    </row>
    <row r="15" spans="3:13" ht="12.75" x14ac:dyDescent="0.2">
      <c r="C15" s="3" t="s">
        <v>45</v>
      </c>
      <c r="D15" s="10"/>
      <c r="E15" s="3">
        <v>909.08500000000004</v>
      </c>
      <c r="F15" s="3" t="s">
        <v>46</v>
      </c>
      <c r="G15" s="3" t="s">
        <v>47</v>
      </c>
      <c r="H15" s="3" t="s">
        <v>48</v>
      </c>
      <c r="I15" s="3" t="s">
        <v>49</v>
      </c>
      <c r="J15" s="3" t="s">
        <v>50</v>
      </c>
      <c r="K15" s="3" t="s">
        <v>51</v>
      </c>
      <c r="L15" s="3" t="s">
        <v>52</v>
      </c>
      <c r="M15" s="3" t="s">
        <v>53</v>
      </c>
    </row>
    <row r="16" spans="3:13" ht="12.75" x14ac:dyDescent="0.2">
      <c r="C16" s="3" t="s">
        <v>54</v>
      </c>
      <c r="D16" s="10"/>
      <c r="E16" s="3">
        <v>185.291</v>
      </c>
      <c r="F16" s="3">
        <v>596.61599999999999</v>
      </c>
      <c r="G16" s="3">
        <v>572.04100000000005</v>
      </c>
      <c r="H16" s="3">
        <v>614.76599999999996</v>
      </c>
      <c r="I16" s="3" t="s">
        <v>55</v>
      </c>
      <c r="J16" s="3" t="s">
        <v>56</v>
      </c>
      <c r="K16" s="3" t="s">
        <v>57</v>
      </c>
      <c r="L16" s="3" t="s">
        <v>58</v>
      </c>
      <c r="M16" s="3" t="s">
        <v>59</v>
      </c>
    </row>
    <row r="17" spans="3:13" ht="12.75" x14ac:dyDescent="0.2">
      <c r="C17" s="3" t="s">
        <v>60</v>
      </c>
      <c r="D17" s="10"/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 t="s">
        <v>61</v>
      </c>
      <c r="M17" s="3">
        <v>35.203000000000003</v>
      </c>
    </row>
    <row r="18" spans="3:13" ht="12.75" x14ac:dyDescent="0.2">
      <c r="C18" s="3" t="s">
        <v>62</v>
      </c>
      <c r="D18" s="10"/>
      <c r="E18" s="3" t="s">
        <v>63</v>
      </c>
      <c r="F18" s="3" t="s">
        <v>64</v>
      </c>
      <c r="G18" s="3" t="s">
        <v>65</v>
      </c>
      <c r="H18" s="3" t="s">
        <v>66</v>
      </c>
      <c r="I18" s="3" t="s">
        <v>67</v>
      </c>
      <c r="J18" s="3" t="s">
        <v>68</v>
      </c>
      <c r="K18" s="3" t="s">
        <v>69</v>
      </c>
      <c r="L18" s="3" t="s">
        <v>70</v>
      </c>
      <c r="M18" s="3" t="s">
        <v>71</v>
      </c>
    </row>
    <row r="19" spans="3:13" ht="12.75" x14ac:dyDescent="0.2"/>
    <row r="20" spans="3:13" ht="12.75" x14ac:dyDescent="0.2">
      <c r="C20" s="3" t="s">
        <v>72</v>
      </c>
      <c r="D20" s="10"/>
      <c r="E20" s="3" t="s">
        <v>73</v>
      </c>
      <c r="F20" s="3" t="s">
        <v>74</v>
      </c>
      <c r="G20" s="3" t="s">
        <v>75</v>
      </c>
      <c r="H20" s="3" t="s">
        <v>76</v>
      </c>
      <c r="I20" s="3" t="s">
        <v>77</v>
      </c>
      <c r="J20" s="3" t="s">
        <v>78</v>
      </c>
      <c r="K20" s="3" t="s">
        <v>79</v>
      </c>
      <c r="L20" s="3" t="s">
        <v>80</v>
      </c>
      <c r="M20" s="3" t="s">
        <v>81</v>
      </c>
    </row>
    <row r="21" spans="3:13" ht="12.75" x14ac:dyDescent="0.2">
      <c r="C21" s="3" t="s">
        <v>82</v>
      </c>
      <c r="D21" s="10"/>
      <c r="E21" s="3" t="s">
        <v>34</v>
      </c>
      <c r="F21" s="3" t="s">
        <v>34</v>
      </c>
      <c r="G21" s="3" t="s">
        <v>34</v>
      </c>
      <c r="H21" s="3" t="s">
        <v>34</v>
      </c>
      <c r="I21" s="3" t="s">
        <v>34</v>
      </c>
      <c r="J21" s="3" t="s">
        <v>34</v>
      </c>
      <c r="K21" s="3" t="s">
        <v>34</v>
      </c>
      <c r="L21" s="3" t="s">
        <v>34</v>
      </c>
      <c r="M21" s="3" t="s">
        <v>34</v>
      </c>
    </row>
    <row r="22" spans="3:13" ht="12.75" x14ac:dyDescent="0.2">
      <c r="C22" s="3" t="s">
        <v>83</v>
      </c>
      <c r="D22" s="10"/>
      <c r="E22" s="3" t="s">
        <v>34</v>
      </c>
      <c r="F22" s="3" t="s">
        <v>34</v>
      </c>
      <c r="G22" s="3" t="s">
        <v>34</v>
      </c>
      <c r="H22" s="3" t="s">
        <v>34</v>
      </c>
      <c r="I22" s="3" t="s">
        <v>34</v>
      </c>
      <c r="J22" s="3" t="s">
        <v>34</v>
      </c>
      <c r="K22" s="3" t="s">
        <v>34</v>
      </c>
      <c r="L22" s="3" t="s">
        <v>34</v>
      </c>
      <c r="M22" s="3" t="s">
        <v>34</v>
      </c>
    </row>
    <row r="23" spans="3:13" ht="12.75" x14ac:dyDescent="0.2">
      <c r="C23" s="3" t="s">
        <v>84</v>
      </c>
      <c r="D23" s="10"/>
      <c r="E23" s="3" t="s">
        <v>34</v>
      </c>
      <c r="F23" s="3" t="s">
        <v>34</v>
      </c>
      <c r="G23" s="3" t="s">
        <v>34</v>
      </c>
      <c r="H23" s="3" t="s">
        <v>34</v>
      </c>
      <c r="I23" s="3" t="s">
        <v>34</v>
      </c>
      <c r="J23" s="3">
        <v>16.88</v>
      </c>
      <c r="K23" s="3">
        <v>932.68399999999997</v>
      </c>
      <c r="L23" s="3" t="s">
        <v>85</v>
      </c>
      <c r="M23" s="3" t="s">
        <v>86</v>
      </c>
    </row>
    <row r="24" spans="3:13" ht="12.75" x14ac:dyDescent="0.2">
      <c r="C24" s="3" t="s">
        <v>87</v>
      </c>
      <c r="D24" s="10"/>
      <c r="E24" s="3" t="s">
        <v>34</v>
      </c>
      <c r="F24" s="3" t="s">
        <v>34</v>
      </c>
      <c r="G24" s="3" t="s">
        <v>34</v>
      </c>
      <c r="H24" s="3" t="s">
        <v>34</v>
      </c>
      <c r="I24" s="3" t="s">
        <v>34</v>
      </c>
      <c r="J24" s="3" t="s">
        <v>34</v>
      </c>
      <c r="K24" s="3" t="s">
        <v>34</v>
      </c>
      <c r="L24" s="3" t="s">
        <v>34</v>
      </c>
      <c r="M24" s="3" t="s">
        <v>34</v>
      </c>
    </row>
    <row r="25" spans="3:13" ht="12.75" x14ac:dyDescent="0.2">
      <c r="C25" s="3" t="s">
        <v>88</v>
      </c>
      <c r="D25" s="10"/>
      <c r="E25" s="3" t="s">
        <v>34</v>
      </c>
      <c r="F25" s="3" t="s">
        <v>34</v>
      </c>
      <c r="G25" s="3" t="s">
        <v>34</v>
      </c>
      <c r="H25" s="3" t="s">
        <v>34</v>
      </c>
      <c r="I25" s="3" t="s">
        <v>34</v>
      </c>
      <c r="J25" s="3" t="s">
        <v>34</v>
      </c>
      <c r="K25" s="3" t="s">
        <v>34</v>
      </c>
      <c r="L25" s="3" t="s">
        <v>34</v>
      </c>
      <c r="M25" s="3" t="s">
        <v>34</v>
      </c>
    </row>
    <row r="26" spans="3:13" ht="12.75" x14ac:dyDescent="0.2">
      <c r="C26" s="3" t="s">
        <v>89</v>
      </c>
      <c r="D26" s="10"/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 t="s">
        <v>90</v>
      </c>
      <c r="L26" s="3" t="s">
        <v>91</v>
      </c>
      <c r="M26" s="3" t="s">
        <v>92</v>
      </c>
    </row>
    <row r="27" spans="3:13" ht="12.75" x14ac:dyDescent="0.2">
      <c r="C27" s="3" t="s">
        <v>93</v>
      </c>
      <c r="D27" s="10"/>
      <c r="E27" s="3" t="s">
        <v>94</v>
      </c>
      <c r="F27" s="3" t="s">
        <v>95</v>
      </c>
      <c r="G27" s="3" t="s">
        <v>96</v>
      </c>
      <c r="H27" s="3" t="s">
        <v>97</v>
      </c>
      <c r="I27" s="3" t="s">
        <v>98</v>
      </c>
      <c r="J27" s="3" t="s">
        <v>99</v>
      </c>
      <c r="K27" s="3" t="s">
        <v>100</v>
      </c>
      <c r="L27" s="3" t="s">
        <v>101</v>
      </c>
      <c r="M27" s="3" t="s">
        <v>102</v>
      </c>
    </row>
    <row r="28" spans="3:13" ht="12.75" x14ac:dyDescent="0.2"/>
    <row r="29" spans="3:13" ht="12.75" x14ac:dyDescent="0.2">
      <c r="C29" s="3" t="s">
        <v>103</v>
      </c>
      <c r="D29" s="10"/>
      <c r="E29" s="3">
        <v>875.50099999999998</v>
      </c>
      <c r="F29" s="3" t="s">
        <v>104</v>
      </c>
      <c r="G29" s="3" t="s">
        <v>105</v>
      </c>
      <c r="H29" s="3" t="s">
        <v>106</v>
      </c>
      <c r="I29" s="3" t="s">
        <v>107</v>
      </c>
      <c r="J29" s="3" t="s">
        <v>108</v>
      </c>
      <c r="K29" s="3" t="s">
        <v>109</v>
      </c>
      <c r="L29" s="3" t="s">
        <v>110</v>
      </c>
      <c r="M29" s="3" t="s">
        <v>111</v>
      </c>
    </row>
    <row r="30" spans="3:13" ht="12.75" x14ac:dyDescent="0.2">
      <c r="C30" s="3" t="s">
        <v>112</v>
      </c>
      <c r="D30" s="10"/>
      <c r="E30" s="3">
        <v>287.20100000000002</v>
      </c>
      <c r="F30" s="3" t="s">
        <v>113</v>
      </c>
      <c r="G30" s="3" t="s">
        <v>114</v>
      </c>
      <c r="H30" s="3" t="s">
        <v>115</v>
      </c>
      <c r="I30" s="3" t="s">
        <v>116</v>
      </c>
      <c r="J30" s="3" t="s">
        <v>117</v>
      </c>
      <c r="K30" s="3" t="s">
        <v>118</v>
      </c>
      <c r="L30" s="3" t="s">
        <v>119</v>
      </c>
      <c r="M30" s="3" t="s">
        <v>120</v>
      </c>
    </row>
    <row r="31" spans="3:13" ht="12.75" x14ac:dyDescent="0.2">
      <c r="C31" s="3" t="s">
        <v>121</v>
      </c>
      <c r="D31" s="10"/>
      <c r="E31" s="3" t="s">
        <v>34</v>
      </c>
      <c r="F31" s="3" t="s">
        <v>34</v>
      </c>
      <c r="G31" s="3" t="s">
        <v>34</v>
      </c>
      <c r="H31" s="3" t="s">
        <v>34</v>
      </c>
      <c r="I31" s="3" t="s">
        <v>34</v>
      </c>
      <c r="J31" s="3" t="s">
        <v>34</v>
      </c>
      <c r="K31" s="3" t="s">
        <v>34</v>
      </c>
      <c r="L31" s="3" t="s">
        <v>34</v>
      </c>
      <c r="M31" s="3" t="s">
        <v>34</v>
      </c>
    </row>
    <row r="32" spans="3:13" ht="12.75" x14ac:dyDescent="0.2">
      <c r="C32" s="3" t="s">
        <v>122</v>
      </c>
      <c r="D32" s="10"/>
      <c r="E32" s="3">
        <v>28.952000000000002</v>
      </c>
      <c r="F32" s="3" t="s">
        <v>123</v>
      </c>
      <c r="G32" s="3">
        <v>615.01199999999994</v>
      </c>
      <c r="H32" s="3" t="s">
        <v>34</v>
      </c>
      <c r="I32" s="3" t="s">
        <v>34</v>
      </c>
      <c r="J32" s="3" t="s">
        <v>124</v>
      </c>
      <c r="K32" s="3" t="s">
        <v>125</v>
      </c>
      <c r="L32" s="3" t="s">
        <v>126</v>
      </c>
      <c r="M32" s="3" t="s">
        <v>34</v>
      </c>
    </row>
    <row r="33" spans="3:13" ht="12.75" x14ac:dyDescent="0.2">
      <c r="C33" s="3" t="s">
        <v>127</v>
      </c>
      <c r="D33" s="10"/>
      <c r="E33" s="3">
        <v>796.75199999999995</v>
      </c>
      <c r="F33" s="3" t="s">
        <v>128</v>
      </c>
      <c r="G33" s="3" t="s">
        <v>129</v>
      </c>
      <c r="H33" s="3" t="s">
        <v>130</v>
      </c>
      <c r="I33" s="3" t="s">
        <v>131</v>
      </c>
      <c r="J33" s="3" t="s">
        <v>132</v>
      </c>
      <c r="K33" s="3" t="s">
        <v>133</v>
      </c>
      <c r="L33" s="3">
        <v>586.74199999999996</v>
      </c>
      <c r="M33" s="3">
        <v>670.20500000000004</v>
      </c>
    </row>
    <row r="34" spans="3:13" ht="12.75" x14ac:dyDescent="0.2">
      <c r="C34" s="3" t="s">
        <v>134</v>
      </c>
      <c r="D34" s="10"/>
      <c r="E34" s="3">
        <v>0</v>
      </c>
      <c r="F34" s="3" t="s">
        <v>135</v>
      </c>
      <c r="G34" s="3">
        <v>0</v>
      </c>
      <c r="H34" s="3">
        <v>377.15699999999998</v>
      </c>
      <c r="I34" s="3" t="s">
        <v>136</v>
      </c>
      <c r="J34" s="3" t="s">
        <v>137</v>
      </c>
      <c r="K34" s="3" t="s">
        <v>138</v>
      </c>
      <c r="L34" s="3" t="s">
        <v>139</v>
      </c>
      <c r="M34" s="3" t="s">
        <v>140</v>
      </c>
    </row>
    <row r="35" spans="3:13" ht="12.75" x14ac:dyDescent="0.2">
      <c r="C35" s="3" t="s">
        <v>141</v>
      </c>
      <c r="D35" s="10"/>
      <c r="E35" s="3" t="s">
        <v>142</v>
      </c>
      <c r="F35" s="3" t="s">
        <v>143</v>
      </c>
      <c r="G35" s="3" t="s">
        <v>144</v>
      </c>
      <c r="H35" s="3" t="s">
        <v>145</v>
      </c>
      <c r="I35" s="3" t="s">
        <v>146</v>
      </c>
      <c r="J35" s="3" t="s">
        <v>147</v>
      </c>
      <c r="K35" s="3" t="s">
        <v>148</v>
      </c>
      <c r="L35" s="3" t="s">
        <v>149</v>
      </c>
      <c r="M35" s="3" t="s">
        <v>150</v>
      </c>
    </row>
    <row r="36" spans="3:13" ht="12.75" x14ac:dyDescent="0.2"/>
    <row r="37" spans="3:13" ht="12.75" x14ac:dyDescent="0.2">
      <c r="C37" s="3" t="s">
        <v>151</v>
      </c>
      <c r="D37" s="10"/>
      <c r="E37" s="3" t="s">
        <v>34</v>
      </c>
      <c r="F37" s="3">
        <v>641.01599999999996</v>
      </c>
      <c r="G37" s="3" t="s">
        <v>34</v>
      </c>
      <c r="H37" s="3" t="s">
        <v>34</v>
      </c>
      <c r="I37" s="3" t="s">
        <v>34</v>
      </c>
      <c r="J37" s="3" t="s">
        <v>152</v>
      </c>
      <c r="K37" s="3" t="s">
        <v>153</v>
      </c>
      <c r="L37" s="3" t="s">
        <v>154</v>
      </c>
      <c r="M37" s="3" t="s">
        <v>34</v>
      </c>
    </row>
    <row r="38" spans="3:13" ht="12.75" x14ac:dyDescent="0.2">
      <c r="C38" s="3" t="s">
        <v>155</v>
      </c>
      <c r="D38" s="10"/>
      <c r="E38" s="3" t="s">
        <v>34</v>
      </c>
      <c r="F38" s="3" t="s">
        <v>156</v>
      </c>
      <c r="G38" s="3" t="s">
        <v>157</v>
      </c>
      <c r="H38" s="3" t="s">
        <v>158</v>
      </c>
      <c r="I38" s="3">
        <v>537.80200000000002</v>
      </c>
      <c r="J38" s="3" t="s">
        <v>159</v>
      </c>
      <c r="K38" s="3">
        <v>969.58399999999995</v>
      </c>
      <c r="L38" s="3">
        <v>338.89400000000001</v>
      </c>
      <c r="M38" s="3">
        <v>269.43599999999998</v>
      </c>
    </row>
    <row r="39" spans="3:13" ht="12.75" x14ac:dyDescent="0.2">
      <c r="C39" s="3" t="s">
        <v>160</v>
      </c>
      <c r="D39" s="10"/>
      <c r="E39" s="3">
        <v>0</v>
      </c>
      <c r="F39" s="3">
        <v>0</v>
      </c>
      <c r="G39" s="3">
        <v>0</v>
      </c>
      <c r="H39" s="3">
        <v>0</v>
      </c>
      <c r="I39" s="3" t="s">
        <v>161</v>
      </c>
      <c r="J39" s="3" t="s">
        <v>162</v>
      </c>
      <c r="K39" s="3" t="s">
        <v>163</v>
      </c>
      <c r="L39" s="3">
        <v>704.34299999999996</v>
      </c>
      <c r="M39" s="3" t="s">
        <v>164</v>
      </c>
    </row>
    <row r="40" spans="3:13" ht="12.75" x14ac:dyDescent="0.2">
      <c r="C40" s="3" t="s">
        <v>165</v>
      </c>
      <c r="D40" s="10"/>
      <c r="E40" s="3" t="s">
        <v>142</v>
      </c>
      <c r="F40" s="3" t="s">
        <v>166</v>
      </c>
      <c r="G40" s="3" t="s">
        <v>167</v>
      </c>
      <c r="H40" s="3" t="s">
        <v>168</v>
      </c>
      <c r="I40" s="3" t="s">
        <v>169</v>
      </c>
      <c r="J40" s="3" t="s">
        <v>170</v>
      </c>
      <c r="K40" s="3" t="s">
        <v>171</v>
      </c>
      <c r="L40" s="3" t="s">
        <v>172</v>
      </c>
      <c r="M40" s="3" t="s">
        <v>173</v>
      </c>
    </row>
    <row r="41" spans="3:13" ht="12.75" x14ac:dyDescent="0.2"/>
    <row r="42" spans="3:13" ht="12.75" x14ac:dyDescent="0.2">
      <c r="C42" s="3" t="s">
        <v>174</v>
      </c>
      <c r="D42" s="10"/>
      <c r="E42" s="3">
        <v>77.590999999999994</v>
      </c>
      <c r="F42" s="3">
        <v>92.960999999999999</v>
      </c>
      <c r="G42" s="3">
        <v>89.968999999999994</v>
      </c>
      <c r="H42" s="3">
        <v>84.231999999999999</v>
      </c>
      <c r="I42" s="3">
        <v>96.914000000000001</v>
      </c>
      <c r="J42" s="3" t="s">
        <v>175</v>
      </c>
      <c r="K42" s="3" t="s">
        <v>176</v>
      </c>
      <c r="L42" s="3" t="s">
        <v>177</v>
      </c>
      <c r="M42" s="3" t="s">
        <v>178</v>
      </c>
    </row>
    <row r="43" spans="3:13" ht="12.75" x14ac:dyDescent="0.2">
      <c r="C43" s="3" t="s">
        <v>179</v>
      </c>
      <c r="D43" s="10"/>
      <c r="E43" s="3" t="s">
        <v>34</v>
      </c>
      <c r="F43" s="3" t="s">
        <v>34</v>
      </c>
      <c r="G43" s="3" t="s">
        <v>34</v>
      </c>
      <c r="H43" s="3" t="s">
        <v>180</v>
      </c>
      <c r="I43" s="3" t="s">
        <v>181</v>
      </c>
      <c r="J43" s="3" t="s">
        <v>182</v>
      </c>
      <c r="K43" s="3" t="s">
        <v>183</v>
      </c>
      <c r="L43" s="3" t="s">
        <v>184</v>
      </c>
      <c r="M43" s="3" t="s">
        <v>185</v>
      </c>
    </row>
    <row r="44" spans="3:13" ht="12.75" x14ac:dyDescent="0.2">
      <c r="C44" s="3" t="s">
        <v>186</v>
      </c>
      <c r="D44" s="10"/>
      <c r="E44" s="3" t="s">
        <v>187</v>
      </c>
      <c r="F44" s="3" t="s">
        <v>188</v>
      </c>
      <c r="G44" s="3" t="s">
        <v>189</v>
      </c>
      <c r="H44" s="3" t="s">
        <v>190</v>
      </c>
      <c r="I44" s="3" t="s">
        <v>191</v>
      </c>
      <c r="J44" s="3" t="s">
        <v>192</v>
      </c>
      <c r="K44" s="3" t="s">
        <v>193</v>
      </c>
      <c r="L44" s="3" t="s">
        <v>194</v>
      </c>
      <c r="M44" s="3" t="s">
        <v>195</v>
      </c>
    </row>
    <row r="45" spans="3:13" ht="12.75" x14ac:dyDescent="0.2">
      <c r="C45" s="3" t="s">
        <v>196</v>
      </c>
      <c r="D45" s="10"/>
      <c r="E45" s="3" t="s">
        <v>34</v>
      </c>
      <c r="F45" s="3" t="s">
        <v>34</v>
      </c>
      <c r="G45" s="3" t="s">
        <v>34</v>
      </c>
      <c r="H45" s="3" t="s">
        <v>34</v>
      </c>
      <c r="I45" s="3" t="s">
        <v>34</v>
      </c>
      <c r="J45" s="3" t="s">
        <v>34</v>
      </c>
      <c r="K45" s="3" t="s">
        <v>34</v>
      </c>
      <c r="L45" s="3" t="s">
        <v>34</v>
      </c>
      <c r="M45" s="3" t="s">
        <v>34</v>
      </c>
    </row>
    <row r="46" spans="3:13" ht="12.75" x14ac:dyDescent="0.2">
      <c r="C46" s="3" t="s">
        <v>197</v>
      </c>
      <c r="D46" s="10"/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-203.863</v>
      </c>
      <c r="K46" s="3">
        <v>-573.86099999999999</v>
      </c>
      <c r="L46" s="3">
        <v>-351.53899999999999</v>
      </c>
      <c r="M46" s="3">
        <v>0</v>
      </c>
    </row>
    <row r="47" spans="3:13" ht="12.75" x14ac:dyDescent="0.2">
      <c r="C47" s="3" t="s">
        <v>198</v>
      </c>
      <c r="D47" s="10"/>
      <c r="E47" s="3" t="s">
        <v>199</v>
      </c>
      <c r="F47" s="3" t="s">
        <v>200</v>
      </c>
      <c r="G47" s="3" t="s">
        <v>201</v>
      </c>
      <c r="H47" s="3" t="s">
        <v>202</v>
      </c>
      <c r="I47" s="3" t="s">
        <v>203</v>
      </c>
      <c r="J47" s="3" t="s">
        <v>204</v>
      </c>
      <c r="K47" s="3" t="s">
        <v>205</v>
      </c>
      <c r="L47" s="3" t="s">
        <v>206</v>
      </c>
      <c r="M47" s="3" t="s">
        <v>207</v>
      </c>
    </row>
    <row r="48" spans="3:13" ht="12.75" x14ac:dyDescent="0.2">
      <c r="C48" s="3" t="s">
        <v>208</v>
      </c>
      <c r="D48" s="10"/>
      <c r="E48" s="3" t="s">
        <v>34</v>
      </c>
      <c r="F48" s="3" t="s">
        <v>34</v>
      </c>
      <c r="G48" s="3" t="s">
        <v>34</v>
      </c>
      <c r="H48" s="3" t="s">
        <v>34</v>
      </c>
      <c r="I48" s="3" t="s">
        <v>34</v>
      </c>
      <c r="J48" s="3" t="s">
        <v>34</v>
      </c>
      <c r="K48" s="3" t="s">
        <v>34</v>
      </c>
      <c r="L48" s="3" t="s">
        <v>34</v>
      </c>
      <c r="M48" s="3" t="s">
        <v>34</v>
      </c>
    </row>
    <row r="49" spans="3:13" ht="12.75" x14ac:dyDescent="0.2">
      <c r="C49" s="3" t="s">
        <v>209</v>
      </c>
      <c r="D49" s="10"/>
      <c r="E49" s="3" t="s">
        <v>34</v>
      </c>
      <c r="F49" s="3" t="s">
        <v>34</v>
      </c>
      <c r="G49" s="3" t="s">
        <v>34</v>
      </c>
      <c r="H49" s="3" t="s">
        <v>34</v>
      </c>
      <c r="I49" s="3" t="s">
        <v>34</v>
      </c>
      <c r="J49" s="3" t="s">
        <v>34</v>
      </c>
      <c r="K49" s="3" t="s">
        <v>34</v>
      </c>
      <c r="L49" s="3" t="s">
        <v>34</v>
      </c>
      <c r="M49" s="3" t="s">
        <v>34</v>
      </c>
    </row>
    <row r="50" spans="3:13" ht="12.75" x14ac:dyDescent="0.2">
      <c r="C50" s="3" t="s">
        <v>210</v>
      </c>
      <c r="D50" s="10"/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</row>
    <row r="51" spans="3:13" ht="12.75" x14ac:dyDescent="0.2">
      <c r="C51" s="3" t="s">
        <v>211</v>
      </c>
      <c r="D51" s="10"/>
      <c r="E51" s="3" t="s">
        <v>199</v>
      </c>
      <c r="F51" s="3" t="s">
        <v>200</v>
      </c>
      <c r="G51" s="3" t="s">
        <v>201</v>
      </c>
      <c r="H51" s="3" t="s">
        <v>202</v>
      </c>
      <c r="I51" s="3" t="s">
        <v>203</v>
      </c>
      <c r="J51" s="3" t="s">
        <v>204</v>
      </c>
      <c r="K51" s="3" t="s">
        <v>205</v>
      </c>
      <c r="L51" s="3" t="s">
        <v>206</v>
      </c>
      <c r="M51" s="3" t="s">
        <v>207</v>
      </c>
    </row>
    <row r="52" spans="3:13" ht="12.75" x14ac:dyDescent="0.2"/>
    <row r="53" spans="3:13" ht="12.75" x14ac:dyDescent="0.2">
      <c r="C53" s="3" t="s">
        <v>212</v>
      </c>
      <c r="D53" s="10"/>
      <c r="E53" s="3" t="s">
        <v>94</v>
      </c>
      <c r="F53" s="3" t="s">
        <v>95</v>
      </c>
      <c r="G53" s="3" t="s">
        <v>96</v>
      </c>
      <c r="H53" s="3" t="s">
        <v>97</v>
      </c>
      <c r="I53" s="3" t="s">
        <v>98</v>
      </c>
      <c r="J53" s="3" t="s">
        <v>99</v>
      </c>
      <c r="K53" s="3" t="s">
        <v>100</v>
      </c>
      <c r="L53" s="3" t="s">
        <v>101</v>
      </c>
      <c r="M53" s="3" t="s">
        <v>102</v>
      </c>
    </row>
    <row r="54" spans="3:13" ht="12.75" x14ac:dyDescent="0.2"/>
    <row r="55" spans="3:13" ht="12.75" x14ac:dyDescent="0.2">
      <c r="C55" s="3" t="s">
        <v>213</v>
      </c>
      <c r="D55" s="10"/>
      <c r="E55" s="3" t="s">
        <v>24</v>
      </c>
      <c r="F55" s="3" t="s">
        <v>25</v>
      </c>
      <c r="G55" s="3" t="s">
        <v>26</v>
      </c>
      <c r="H55" s="3" t="s">
        <v>27</v>
      </c>
      <c r="I55" s="3" t="s">
        <v>28</v>
      </c>
      <c r="J55" s="3" t="s">
        <v>29</v>
      </c>
      <c r="K55" s="3" t="s">
        <v>30</v>
      </c>
      <c r="L55" s="3" t="s">
        <v>31</v>
      </c>
      <c r="M55" s="3" t="s">
        <v>32</v>
      </c>
    </row>
    <row r="56" spans="3:13" ht="12.75" x14ac:dyDescent="0.2">
      <c r="C56" s="3" t="s">
        <v>214</v>
      </c>
      <c r="D56" s="10"/>
      <c r="E56" s="3">
        <v>825.70399999999995</v>
      </c>
      <c r="F56" s="3" t="s">
        <v>215</v>
      </c>
      <c r="G56" s="3" t="s">
        <v>216</v>
      </c>
      <c r="H56" s="3" t="s">
        <v>217</v>
      </c>
      <c r="I56" s="3" t="s">
        <v>218</v>
      </c>
      <c r="J56" s="3" t="s">
        <v>219</v>
      </c>
      <c r="K56" s="3" t="s">
        <v>220</v>
      </c>
      <c r="L56" s="3" t="s">
        <v>221</v>
      </c>
      <c r="M56" s="3">
        <v>939.64099999999996</v>
      </c>
    </row>
  </sheetData>
  <mergeCells count="2">
    <mergeCell ref="C2:F2"/>
    <mergeCell ref="C6:E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0757D-6F24-421D-AD54-D9EDFC645FEB}">
  <dimension ref="C1:M48"/>
  <sheetViews>
    <sheetView workbookViewId="0">
      <selection activeCell="A21" sqref="A21:XFD21"/>
    </sheetView>
  </sheetViews>
  <sheetFormatPr defaultColWidth="15" defaultRowHeight="12.75" x14ac:dyDescent="0.2"/>
  <cols>
    <col min="1" max="2" width="2" customWidth="1"/>
    <col min="3" max="3" width="25" customWidth="1"/>
    <col min="4" max="4" width="14.28515625" style="11" customWidth="1"/>
  </cols>
  <sheetData>
    <row r="1" spans="3:13" ht="13.5" customHeight="1" x14ac:dyDescent="0.2"/>
    <row r="2" spans="3:13" ht="26.25" x14ac:dyDescent="0.4">
      <c r="C2" s="4" t="s">
        <v>0</v>
      </c>
      <c r="D2" s="4"/>
      <c r="E2" s="5"/>
      <c r="F2" s="5"/>
    </row>
    <row r="3" spans="3:13" x14ac:dyDescent="0.2">
      <c r="C3" s="1" t="s">
        <v>1</v>
      </c>
      <c r="D3" s="12"/>
    </row>
    <row r="6" spans="3:13" ht="15" x14ac:dyDescent="0.25">
      <c r="C6" s="6" t="s">
        <v>222</v>
      </c>
      <c r="D6" s="6"/>
      <c r="E6" s="7"/>
      <c r="F6" s="2"/>
      <c r="G6" s="2"/>
      <c r="H6" s="2"/>
      <c r="I6" s="2"/>
      <c r="J6" s="2"/>
      <c r="K6" s="2"/>
      <c r="L6" s="2"/>
      <c r="M6" s="2"/>
    </row>
    <row r="8" spans="3:13" ht="33" customHeight="1" x14ac:dyDescent="0.2">
      <c r="C8" s="3" t="s">
        <v>3</v>
      </c>
      <c r="D8" s="13"/>
      <c r="E8" s="3" t="s">
        <v>4</v>
      </c>
      <c r="F8" s="3" t="s">
        <v>5</v>
      </c>
      <c r="G8" s="3" t="s">
        <v>6</v>
      </c>
      <c r="H8" s="3" t="s">
        <v>7</v>
      </c>
      <c r="I8" s="3" t="s">
        <v>8</v>
      </c>
      <c r="J8" s="3" t="s">
        <v>9</v>
      </c>
      <c r="K8" s="3" t="s">
        <v>10</v>
      </c>
      <c r="L8" s="3" t="s">
        <v>11</v>
      </c>
      <c r="M8" s="3" t="s">
        <v>12</v>
      </c>
    </row>
    <row r="10" spans="3:13" x14ac:dyDescent="0.2">
      <c r="C10" s="3" t="s">
        <v>13</v>
      </c>
      <c r="D10" s="13">
        <v>2013</v>
      </c>
      <c r="E10" s="3" t="s">
        <v>14</v>
      </c>
      <c r="F10" s="3" t="s">
        <v>15</v>
      </c>
      <c r="G10" s="3" t="s">
        <v>16</v>
      </c>
      <c r="H10" s="3" t="s">
        <v>17</v>
      </c>
      <c r="I10" s="3" t="s">
        <v>18</v>
      </c>
      <c r="J10" s="3" t="s">
        <v>19</v>
      </c>
      <c r="K10" s="3" t="s">
        <v>20</v>
      </c>
      <c r="L10" s="3" t="s">
        <v>21</v>
      </c>
      <c r="M10" s="3" t="s">
        <v>22</v>
      </c>
    </row>
    <row r="12" spans="3:13" x14ac:dyDescent="0.2">
      <c r="C12" s="3" t="s">
        <v>223</v>
      </c>
      <c r="D12" s="13"/>
      <c r="E12" s="3" t="s">
        <v>224</v>
      </c>
      <c r="F12" s="3" t="s">
        <v>225</v>
      </c>
      <c r="G12" s="3" t="s">
        <v>226</v>
      </c>
      <c r="H12" s="3" t="s">
        <v>227</v>
      </c>
      <c r="I12" s="3" t="s">
        <v>228</v>
      </c>
      <c r="J12" s="3" t="s">
        <v>229</v>
      </c>
      <c r="K12" s="3" t="s">
        <v>230</v>
      </c>
      <c r="L12" s="3" t="s">
        <v>231</v>
      </c>
      <c r="M12" s="3" t="s">
        <v>232</v>
      </c>
    </row>
    <row r="13" spans="3:13" x14ac:dyDescent="0.2">
      <c r="C13" s="3" t="s">
        <v>233</v>
      </c>
      <c r="D13" s="13"/>
      <c r="E13" s="3" t="s">
        <v>234</v>
      </c>
      <c r="F13" s="3" t="s">
        <v>235</v>
      </c>
      <c r="G13" s="3" t="s">
        <v>236</v>
      </c>
      <c r="H13" s="3" t="s">
        <v>237</v>
      </c>
      <c r="I13" s="3" t="s">
        <v>238</v>
      </c>
      <c r="J13" s="3" t="s">
        <v>239</v>
      </c>
      <c r="K13" s="3" t="s">
        <v>240</v>
      </c>
      <c r="L13" s="3" t="s">
        <v>241</v>
      </c>
      <c r="M13" s="3" t="s">
        <v>242</v>
      </c>
    </row>
    <row r="15" spans="3:13" x14ac:dyDescent="0.2">
      <c r="C15" s="3" t="s">
        <v>243</v>
      </c>
      <c r="D15" s="13"/>
      <c r="E15" s="3" t="s">
        <v>244</v>
      </c>
      <c r="F15" s="3" t="s">
        <v>245</v>
      </c>
      <c r="G15" s="3" t="s">
        <v>246</v>
      </c>
      <c r="H15" s="3" t="s">
        <v>247</v>
      </c>
      <c r="I15" s="3" t="s">
        <v>248</v>
      </c>
      <c r="J15" s="3" t="s">
        <v>249</v>
      </c>
      <c r="K15" s="3" t="s">
        <v>250</v>
      </c>
      <c r="L15" s="3" t="s">
        <v>251</v>
      </c>
      <c r="M15" s="3" t="s">
        <v>252</v>
      </c>
    </row>
    <row r="16" spans="3:13" x14ac:dyDescent="0.2">
      <c r="C16" s="3" t="s">
        <v>253</v>
      </c>
      <c r="D16" s="13"/>
      <c r="E16" s="3" t="s">
        <v>254</v>
      </c>
      <c r="F16" s="3" t="s">
        <v>255</v>
      </c>
      <c r="G16" s="3" t="s">
        <v>256</v>
      </c>
      <c r="H16" s="3" t="s">
        <v>257</v>
      </c>
      <c r="I16" s="3" t="s">
        <v>258</v>
      </c>
      <c r="J16" s="3" t="s">
        <v>259</v>
      </c>
      <c r="K16" s="3" t="s">
        <v>260</v>
      </c>
      <c r="L16" s="3" t="s">
        <v>261</v>
      </c>
      <c r="M16" s="3" t="s">
        <v>262</v>
      </c>
    </row>
    <row r="17" spans="3:13" x14ac:dyDescent="0.2">
      <c r="C17" s="3" t="s">
        <v>263</v>
      </c>
      <c r="D17" s="13"/>
      <c r="E17" s="3" t="s">
        <v>264</v>
      </c>
      <c r="F17" s="3" t="s">
        <v>265</v>
      </c>
      <c r="G17" s="3" t="s">
        <v>266</v>
      </c>
      <c r="H17" s="3" t="s">
        <v>267</v>
      </c>
      <c r="I17" s="3" t="s">
        <v>268</v>
      </c>
      <c r="J17" s="3" t="s">
        <v>269</v>
      </c>
      <c r="K17" s="3" t="s">
        <v>270</v>
      </c>
      <c r="L17" s="3" t="s">
        <v>271</v>
      </c>
      <c r="M17" s="3" t="s">
        <v>270</v>
      </c>
    </row>
    <row r="19" spans="3:13" x14ac:dyDescent="0.2">
      <c r="C19" s="3" t="s">
        <v>272</v>
      </c>
      <c r="D19" s="13"/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 t="s">
        <v>273</v>
      </c>
      <c r="K19" s="3" t="s">
        <v>274</v>
      </c>
      <c r="L19" s="3" t="s">
        <v>275</v>
      </c>
      <c r="M19" s="3" t="s">
        <v>276</v>
      </c>
    </row>
    <row r="20" spans="3:13" x14ac:dyDescent="0.2">
      <c r="C20" s="3" t="s">
        <v>277</v>
      </c>
      <c r="D20" s="13"/>
      <c r="E20" s="3" t="s">
        <v>278</v>
      </c>
      <c r="F20" s="3" t="s">
        <v>279</v>
      </c>
      <c r="G20" s="3" t="s">
        <v>280</v>
      </c>
      <c r="H20" s="3" t="s">
        <v>281</v>
      </c>
      <c r="I20" s="3" t="s">
        <v>282</v>
      </c>
      <c r="J20" s="3" t="s">
        <v>283</v>
      </c>
      <c r="K20" s="3" t="s">
        <v>284</v>
      </c>
      <c r="L20" s="3" t="s">
        <v>285</v>
      </c>
      <c r="M20" s="3" t="s">
        <v>286</v>
      </c>
    </row>
    <row r="21" spans="3:13" x14ac:dyDescent="0.2">
      <c r="C21" s="3"/>
      <c r="D21" s="13"/>
      <c r="E21" s="3"/>
      <c r="F21" s="3"/>
      <c r="G21" s="3"/>
      <c r="H21" s="3"/>
      <c r="I21" s="3"/>
      <c r="J21" s="3"/>
      <c r="K21" s="3"/>
      <c r="L21" s="3"/>
      <c r="M21" s="3"/>
    </row>
    <row r="22" spans="3:13" x14ac:dyDescent="0.2">
      <c r="C22" s="3" t="s">
        <v>287</v>
      </c>
      <c r="D22" s="13"/>
      <c r="E22" s="3">
        <v>-429.64400000000001</v>
      </c>
      <c r="F22" s="3" t="s">
        <v>288</v>
      </c>
      <c r="G22" s="3">
        <v>-380.01799999999997</v>
      </c>
      <c r="H22" s="3">
        <v>-959.23599999999999</v>
      </c>
      <c r="I22" s="3" t="s">
        <v>289</v>
      </c>
      <c r="J22" s="3" t="s">
        <v>290</v>
      </c>
      <c r="K22" s="3" t="s">
        <v>291</v>
      </c>
      <c r="L22" s="3" t="s">
        <v>292</v>
      </c>
      <c r="M22" s="3">
        <v>766.33600000000001</v>
      </c>
    </row>
    <row r="23" spans="3:13" x14ac:dyDescent="0.2">
      <c r="C23" s="3" t="s">
        <v>293</v>
      </c>
      <c r="D23" s="13"/>
      <c r="E23" s="3" t="s">
        <v>294</v>
      </c>
      <c r="F23" s="3" t="s">
        <v>295</v>
      </c>
      <c r="G23" s="3" t="s">
        <v>296</v>
      </c>
      <c r="H23" s="3" t="s">
        <v>297</v>
      </c>
      <c r="I23" s="3" t="s">
        <v>298</v>
      </c>
      <c r="J23" s="3" t="s">
        <v>299</v>
      </c>
      <c r="K23" s="3" t="s">
        <v>300</v>
      </c>
      <c r="L23" s="3" t="s">
        <v>301</v>
      </c>
      <c r="M23" s="3" t="s">
        <v>302</v>
      </c>
    </row>
    <row r="24" spans="3:13" x14ac:dyDescent="0.2">
      <c r="C24" s="3" t="s">
        <v>303</v>
      </c>
      <c r="D24" s="13"/>
      <c r="E24" s="3" t="s">
        <v>304</v>
      </c>
      <c r="F24" s="3" t="s">
        <v>305</v>
      </c>
      <c r="G24" s="3">
        <v>580.09799999999996</v>
      </c>
      <c r="H24" s="3" t="s">
        <v>306</v>
      </c>
      <c r="I24" s="3" t="s">
        <v>307</v>
      </c>
      <c r="J24" s="3" t="s">
        <v>308</v>
      </c>
      <c r="K24" s="3" t="s">
        <v>309</v>
      </c>
      <c r="L24" s="3" t="s">
        <v>310</v>
      </c>
      <c r="M24" s="3" t="s">
        <v>311</v>
      </c>
    </row>
    <row r="26" spans="3:13" x14ac:dyDescent="0.2">
      <c r="C26" s="3" t="s">
        <v>312</v>
      </c>
      <c r="D26" s="13"/>
      <c r="E26" s="3">
        <v>-55.587000000000003</v>
      </c>
      <c r="F26" s="3">
        <v>-120.711</v>
      </c>
      <c r="G26" s="3">
        <v>-433.73099999999999</v>
      </c>
      <c r="H26" s="3">
        <v>-341.95600000000002</v>
      </c>
      <c r="I26" s="3">
        <v>-247.06100000000001</v>
      </c>
      <c r="J26" s="3">
        <v>-407.726</v>
      </c>
      <c r="K26" s="3">
        <v>-647.66200000000003</v>
      </c>
      <c r="L26" s="3">
        <v>-402.12099999999998</v>
      </c>
      <c r="M26" s="3">
        <v>-266.72800000000001</v>
      </c>
    </row>
    <row r="27" spans="3:13" x14ac:dyDescent="0.2">
      <c r="C27" s="3" t="s">
        <v>313</v>
      </c>
      <c r="D27" s="13"/>
      <c r="E27" s="3" t="s">
        <v>314</v>
      </c>
      <c r="F27" s="3" t="s">
        <v>315</v>
      </c>
      <c r="G27" s="3">
        <v>146.36699999999999</v>
      </c>
      <c r="H27" s="3" t="s">
        <v>316</v>
      </c>
      <c r="I27" s="3" t="s">
        <v>317</v>
      </c>
      <c r="J27" s="3" t="s">
        <v>318</v>
      </c>
      <c r="K27" s="3" t="s">
        <v>319</v>
      </c>
      <c r="L27" s="3" t="s">
        <v>320</v>
      </c>
      <c r="M27" s="3" t="s">
        <v>321</v>
      </c>
    </row>
    <row r="28" spans="3:13" x14ac:dyDescent="0.2">
      <c r="C28" s="3" t="s">
        <v>322</v>
      </c>
      <c r="D28" s="13"/>
      <c r="E28" s="3" t="s">
        <v>3</v>
      </c>
      <c r="F28" s="3" t="s">
        <v>3</v>
      </c>
      <c r="G28" s="3" t="s">
        <v>3</v>
      </c>
      <c r="H28" s="3" t="s">
        <v>3</v>
      </c>
      <c r="I28" s="3" t="s">
        <v>3</v>
      </c>
      <c r="J28" s="3" t="s">
        <v>3</v>
      </c>
      <c r="K28" s="3" t="s">
        <v>3</v>
      </c>
      <c r="L28" s="3" t="s">
        <v>3</v>
      </c>
      <c r="M28" s="3" t="s">
        <v>3</v>
      </c>
    </row>
    <row r="29" spans="3:13" x14ac:dyDescent="0.2">
      <c r="C29" s="3" t="s">
        <v>323</v>
      </c>
      <c r="D29" s="13"/>
      <c r="E29" s="3">
        <v>0</v>
      </c>
      <c r="F29" s="3" t="s">
        <v>324</v>
      </c>
      <c r="G29" s="3" t="s">
        <v>325</v>
      </c>
      <c r="H29" s="3">
        <v>-18.858000000000001</v>
      </c>
      <c r="I29" s="3">
        <v>-221.12700000000001</v>
      </c>
      <c r="J29" s="3">
        <v>-351.89100000000002</v>
      </c>
      <c r="K29" s="3" t="s">
        <v>326</v>
      </c>
      <c r="L29" s="3" t="s">
        <v>327</v>
      </c>
      <c r="M29" s="3" t="s">
        <v>328</v>
      </c>
    </row>
    <row r="30" spans="3:13" x14ac:dyDescent="0.2">
      <c r="C30" s="3" t="s">
        <v>329</v>
      </c>
      <c r="D30" s="13"/>
      <c r="E30" s="3" t="s">
        <v>314</v>
      </c>
      <c r="F30" s="3" t="s">
        <v>330</v>
      </c>
      <c r="G30" s="3" t="s">
        <v>331</v>
      </c>
      <c r="H30" s="3" t="s">
        <v>332</v>
      </c>
      <c r="I30" s="3" t="s">
        <v>333</v>
      </c>
      <c r="J30" s="3" t="s">
        <v>334</v>
      </c>
      <c r="K30" s="3" t="s">
        <v>335</v>
      </c>
      <c r="L30" s="3" t="s">
        <v>336</v>
      </c>
      <c r="M30" s="3" t="s">
        <v>337</v>
      </c>
    </row>
    <row r="32" spans="3:13" x14ac:dyDescent="0.2">
      <c r="C32" s="3" t="s">
        <v>338</v>
      </c>
      <c r="D32" s="13"/>
      <c r="E32" s="3" t="s">
        <v>3</v>
      </c>
      <c r="F32" s="3" t="s">
        <v>3</v>
      </c>
      <c r="G32" s="3" t="s">
        <v>3</v>
      </c>
      <c r="H32" s="3" t="s">
        <v>3</v>
      </c>
      <c r="I32" s="3" t="s">
        <v>3</v>
      </c>
      <c r="J32" s="3" t="s">
        <v>3</v>
      </c>
      <c r="K32" s="3" t="s">
        <v>3</v>
      </c>
      <c r="L32" s="3" t="s">
        <v>3</v>
      </c>
      <c r="M32" s="3" t="s">
        <v>3</v>
      </c>
    </row>
    <row r="33" spans="3:13" x14ac:dyDescent="0.2">
      <c r="C33" s="3" t="s">
        <v>339</v>
      </c>
      <c r="D33" s="13"/>
      <c r="E33" s="3" t="s">
        <v>314</v>
      </c>
      <c r="F33" s="3" t="s">
        <v>330</v>
      </c>
      <c r="G33" s="3" t="s">
        <v>331</v>
      </c>
      <c r="H33" s="3" t="s">
        <v>332</v>
      </c>
      <c r="I33" s="3" t="s">
        <v>333</v>
      </c>
      <c r="J33" s="3" t="s">
        <v>334</v>
      </c>
      <c r="K33" s="3" t="s">
        <v>335</v>
      </c>
      <c r="L33" s="3" t="s">
        <v>336</v>
      </c>
      <c r="M33" s="3" t="s">
        <v>337</v>
      </c>
    </row>
    <row r="35" spans="3:13" x14ac:dyDescent="0.2">
      <c r="C35" s="3" t="s">
        <v>340</v>
      </c>
      <c r="D35" s="13"/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</row>
    <row r="36" spans="3:13" x14ac:dyDescent="0.2">
      <c r="C36" s="3" t="s">
        <v>341</v>
      </c>
      <c r="D36" s="13"/>
      <c r="E36" s="3" t="s">
        <v>314</v>
      </c>
      <c r="F36" s="3" t="s">
        <v>330</v>
      </c>
      <c r="G36" s="3" t="s">
        <v>331</v>
      </c>
      <c r="H36" s="3" t="s">
        <v>332</v>
      </c>
      <c r="I36" s="3" t="s">
        <v>333</v>
      </c>
      <c r="J36" s="3" t="s">
        <v>334</v>
      </c>
      <c r="K36" s="3" t="s">
        <v>335</v>
      </c>
      <c r="L36" s="3" t="s">
        <v>336</v>
      </c>
      <c r="M36" s="3" t="s">
        <v>337</v>
      </c>
    </row>
    <row r="38" spans="3:13" x14ac:dyDescent="0.2">
      <c r="C38" s="3" t="s">
        <v>342</v>
      </c>
      <c r="D38" s="13"/>
      <c r="E38" s="3">
        <v>1.82</v>
      </c>
      <c r="F38" s="3">
        <v>2.2400000000000002</v>
      </c>
      <c r="G38" s="3">
        <v>4.2999999999999997E-2</v>
      </c>
      <c r="H38" s="3">
        <v>0.27</v>
      </c>
      <c r="I38" s="3">
        <v>0.34</v>
      </c>
      <c r="J38" s="3">
        <v>0.28999999999999998</v>
      </c>
      <c r="K38" s="3">
        <v>1.04</v>
      </c>
      <c r="L38" s="3">
        <v>0.28999999999999998</v>
      </c>
      <c r="M38" s="3">
        <v>0.22</v>
      </c>
    </row>
    <row r="39" spans="3:13" x14ac:dyDescent="0.2">
      <c r="C39" s="3" t="s">
        <v>343</v>
      </c>
      <c r="D39" s="13"/>
      <c r="E39" s="3">
        <v>1.82</v>
      </c>
      <c r="F39" s="3">
        <v>2.2400000000000002</v>
      </c>
      <c r="G39" s="3">
        <v>0.04</v>
      </c>
      <c r="H39" s="3">
        <v>0.27</v>
      </c>
      <c r="I39" s="3">
        <v>0.33</v>
      </c>
      <c r="J39" s="3">
        <v>0.27</v>
      </c>
      <c r="K39" s="3">
        <v>0.99</v>
      </c>
      <c r="L39" s="3">
        <v>0.28000000000000003</v>
      </c>
      <c r="M39" s="3">
        <v>0.22</v>
      </c>
    </row>
    <row r="40" spans="3:13" x14ac:dyDescent="0.2">
      <c r="C40" s="3" t="s">
        <v>344</v>
      </c>
      <c r="D40" s="13"/>
      <c r="E40" s="3" t="s">
        <v>345</v>
      </c>
      <c r="F40" s="3" t="s">
        <v>345</v>
      </c>
      <c r="G40" s="3" t="s">
        <v>346</v>
      </c>
      <c r="H40" s="3" t="s">
        <v>346</v>
      </c>
      <c r="I40" s="3" t="s">
        <v>347</v>
      </c>
      <c r="J40" s="3" t="s">
        <v>348</v>
      </c>
      <c r="K40" s="3" t="s">
        <v>349</v>
      </c>
      <c r="L40" s="3" t="s">
        <v>350</v>
      </c>
      <c r="M40" s="3" t="s">
        <v>351</v>
      </c>
    </row>
    <row r="41" spans="3:13" x14ac:dyDescent="0.2">
      <c r="C41" s="3" t="s">
        <v>352</v>
      </c>
      <c r="D41" s="13"/>
      <c r="E41" s="3" t="s">
        <v>345</v>
      </c>
      <c r="F41" s="3" t="s">
        <v>345</v>
      </c>
      <c r="G41" s="3" t="s">
        <v>346</v>
      </c>
      <c r="H41" s="3" t="s">
        <v>353</v>
      </c>
      <c r="I41" s="3" t="s">
        <v>354</v>
      </c>
      <c r="J41" s="3" t="s">
        <v>355</v>
      </c>
      <c r="K41" s="3" t="s">
        <v>356</v>
      </c>
      <c r="L41" s="3" t="s">
        <v>357</v>
      </c>
      <c r="M41" s="3" t="s">
        <v>358</v>
      </c>
    </row>
    <row r="43" spans="3:13" x14ac:dyDescent="0.2">
      <c r="C43" s="3" t="s">
        <v>359</v>
      </c>
      <c r="D43" s="13"/>
      <c r="E43" s="3" t="s">
        <v>360</v>
      </c>
      <c r="F43" s="3" t="s">
        <v>361</v>
      </c>
      <c r="G43" s="3" t="s">
        <v>362</v>
      </c>
      <c r="H43" s="3" t="s">
        <v>363</v>
      </c>
      <c r="I43" s="3" t="s">
        <v>364</v>
      </c>
      <c r="J43" s="3" t="s">
        <v>365</v>
      </c>
      <c r="K43" s="3" t="s">
        <v>366</v>
      </c>
      <c r="L43" s="3" t="s">
        <v>367</v>
      </c>
      <c r="M43" s="3" t="s">
        <v>368</v>
      </c>
    </row>
    <row r="44" spans="3:13" x14ac:dyDescent="0.2">
      <c r="C44" s="3" t="s">
        <v>369</v>
      </c>
      <c r="D44" s="13"/>
      <c r="E44" s="3" t="s">
        <v>370</v>
      </c>
      <c r="F44" s="3" t="s">
        <v>305</v>
      </c>
      <c r="G44" s="3">
        <v>514.29999999999995</v>
      </c>
      <c r="H44" s="3" t="s">
        <v>371</v>
      </c>
      <c r="I44" s="3" t="s">
        <v>372</v>
      </c>
      <c r="J44" s="3" t="s">
        <v>373</v>
      </c>
      <c r="K44" s="3" t="s">
        <v>374</v>
      </c>
      <c r="L44" s="3" t="s">
        <v>375</v>
      </c>
      <c r="M44" s="3" t="s">
        <v>376</v>
      </c>
    </row>
    <row r="46" spans="3:13" x14ac:dyDescent="0.2">
      <c r="C46" s="3" t="s">
        <v>377</v>
      </c>
      <c r="D46" s="13"/>
      <c r="E46" s="3" t="s">
        <v>224</v>
      </c>
      <c r="F46" s="3" t="s">
        <v>225</v>
      </c>
      <c r="G46" s="3" t="s">
        <v>226</v>
      </c>
      <c r="H46" s="3" t="s">
        <v>227</v>
      </c>
      <c r="I46" s="3" t="s">
        <v>228</v>
      </c>
      <c r="J46" s="3" t="s">
        <v>229</v>
      </c>
      <c r="K46" s="3" t="s">
        <v>230</v>
      </c>
      <c r="L46" s="3" t="s">
        <v>231</v>
      </c>
      <c r="M46" s="3" t="s">
        <v>232</v>
      </c>
    </row>
    <row r="47" spans="3:13" x14ac:dyDescent="0.2">
      <c r="C47" s="3" t="s">
        <v>378</v>
      </c>
      <c r="D47" s="13"/>
      <c r="E47" s="3" t="s">
        <v>3</v>
      </c>
      <c r="F47" s="3" t="s">
        <v>3</v>
      </c>
      <c r="G47" s="3" t="s">
        <v>3</v>
      </c>
      <c r="H47" s="3" t="s">
        <v>379</v>
      </c>
      <c r="I47" s="3" t="s">
        <v>380</v>
      </c>
      <c r="J47" s="3" t="s">
        <v>381</v>
      </c>
      <c r="K47" s="3" t="s">
        <v>382</v>
      </c>
      <c r="L47" s="3" t="s">
        <v>383</v>
      </c>
      <c r="M47" s="3" t="s">
        <v>384</v>
      </c>
    </row>
    <row r="48" spans="3:13" x14ac:dyDescent="0.2">
      <c r="C48" s="3" t="s">
        <v>385</v>
      </c>
      <c r="D48" s="13"/>
      <c r="E48" s="3" t="s">
        <v>370</v>
      </c>
      <c r="F48" s="3" t="s">
        <v>305</v>
      </c>
      <c r="G48" s="3">
        <v>514.29999999999995</v>
      </c>
      <c r="H48" s="3" t="s">
        <v>371</v>
      </c>
      <c r="I48" s="3" t="s">
        <v>372</v>
      </c>
      <c r="J48" s="3" t="s">
        <v>373</v>
      </c>
      <c r="K48" s="3" t="s">
        <v>374</v>
      </c>
      <c r="L48" s="3" t="s">
        <v>375</v>
      </c>
      <c r="M48" s="3" t="s">
        <v>376</v>
      </c>
    </row>
  </sheetData>
  <mergeCells count="2">
    <mergeCell ref="C2:F2"/>
    <mergeCell ref="C6:E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D3A57-E7EC-4D99-8D4B-74A4E1E19CEE}">
  <dimension ref="C1:M41"/>
  <sheetViews>
    <sheetView workbookViewId="0">
      <selection activeCell="D1" sqref="D1:D1048576"/>
    </sheetView>
  </sheetViews>
  <sheetFormatPr defaultColWidth="15" defaultRowHeight="12.75" x14ac:dyDescent="0.2"/>
  <cols>
    <col min="1" max="2" width="2" customWidth="1"/>
    <col min="3" max="3" width="25" customWidth="1"/>
    <col min="4" max="4" width="13.7109375" style="8" customWidth="1"/>
  </cols>
  <sheetData>
    <row r="1" spans="3:13" ht="13.5" customHeight="1" x14ac:dyDescent="0.2"/>
    <row r="2" spans="3:13" ht="26.25" x14ac:dyDescent="0.4">
      <c r="C2" s="4" t="s">
        <v>0</v>
      </c>
      <c r="D2" s="4"/>
      <c r="E2" s="5"/>
      <c r="F2" s="5"/>
    </row>
    <row r="3" spans="3:13" x14ac:dyDescent="0.2">
      <c r="C3" s="1" t="s">
        <v>1</v>
      </c>
      <c r="D3" s="9"/>
    </row>
    <row r="6" spans="3:13" ht="15" x14ac:dyDescent="0.25">
      <c r="C6" s="6" t="s">
        <v>386</v>
      </c>
      <c r="D6" s="6"/>
      <c r="E6" s="7"/>
      <c r="F6" s="2"/>
      <c r="G6" s="2"/>
      <c r="H6" s="2"/>
      <c r="I6" s="2"/>
      <c r="J6" s="2"/>
      <c r="K6" s="2"/>
      <c r="L6" s="2"/>
      <c r="M6" s="2"/>
    </row>
    <row r="8" spans="3:13" ht="33" customHeight="1" x14ac:dyDescent="0.2">
      <c r="C8" s="3" t="s">
        <v>3</v>
      </c>
      <c r="D8" s="10"/>
      <c r="E8" s="3" t="s">
        <v>4</v>
      </c>
      <c r="F8" s="3" t="s">
        <v>5</v>
      </c>
      <c r="G8" s="3" t="s">
        <v>6</v>
      </c>
      <c r="H8" s="3" t="s">
        <v>7</v>
      </c>
      <c r="I8" s="3" t="s">
        <v>8</v>
      </c>
      <c r="J8" s="3" t="s">
        <v>9</v>
      </c>
      <c r="K8" s="3" t="s">
        <v>10</v>
      </c>
      <c r="L8" s="3" t="s">
        <v>11</v>
      </c>
      <c r="M8" s="3" t="s">
        <v>12</v>
      </c>
    </row>
    <row r="10" spans="3:13" x14ac:dyDescent="0.2">
      <c r="C10" s="3" t="s">
        <v>13</v>
      </c>
      <c r="D10" s="10">
        <v>2013</v>
      </c>
      <c r="E10" s="3" t="s">
        <v>14</v>
      </c>
      <c r="F10" s="3" t="s">
        <v>15</v>
      </c>
      <c r="G10" s="3" t="s">
        <v>16</v>
      </c>
      <c r="H10" s="3" t="s">
        <v>17</v>
      </c>
      <c r="I10" s="3" t="s">
        <v>18</v>
      </c>
      <c r="J10" s="3" t="s">
        <v>19</v>
      </c>
      <c r="K10" s="3" t="s">
        <v>20</v>
      </c>
      <c r="L10" s="3" t="s">
        <v>21</v>
      </c>
      <c r="M10" s="3" t="s">
        <v>22</v>
      </c>
    </row>
    <row r="12" spans="3:13" x14ac:dyDescent="0.2">
      <c r="C12" s="3" t="s">
        <v>339</v>
      </c>
      <c r="D12" s="10"/>
      <c r="E12" s="3" t="s">
        <v>314</v>
      </c>
      <c r="F12" s="3" t="s">
        <v>330</v>
      </c>
      <c r="G12" s="3" t="s">
        <v>331</v>
      </c>
      <c r="H12" s="3" t="s">
        <v>332</v>
      </c>
      <c r="I12" s="3" t="s">
        <v>333</v>
      </c>
      <c r="J12" s="3" t="s">
        <v>334</v>
      </c>
      <c r="K12" s="3" t="s">
        <v>335</v>
      </c>
      <c r="L12" s="3" t="s">
        <v>336</v>
      </c>
      <c r="M12" s="3" t="s">
        <v>337</v>
      </c>
    </row>
    <row r="13" spans="3:13" x14ac:dyDescent="0.2">
      <c r="C13" s="3" t="s">
        <v>387</v>
      </c>
      <c r="D13" s="10"/>
      <c r="E13" s="3">
        <v>445.85700000000003</v>
      </c>
      <c r="F13" s="3" t="s">
        <v>388</v>
      </c>
      <c r="G13" s="3" t="s">
        <v>389</v>
      </c>
      <c r="H13" s="3" t="s">
        <v>390</v>
      </c>
      <c r="I13" s="3" t="s">
        <v>391</v>
      </c>
      <c r="J13" s="3" t="s">
        <v>392</v>
      </c>
      <c r="K13" s="3" t="s">
        <v>393</v>
      </c>
      <c r="L13" s="3" t="s">
        <v>394</v>
      </c>
      <c r="M13" s="3" t="s">
        <v>395</v>
      </c>
    </row>
    <row r="14" spans="3:13" x14ac:dyDescent="0.2">
      <c r="C14" s="3" t="s">
        <v>396</v>
      </c>
      <c r="D14" s="10"/>
      <c r="E14" s="3" t="s">
        <v>3</v>
      </c>
      <c r="F14" s="3" t="s">
        <v>3</v>
      </c>
      <c r="G14" s="3" t="s">
        <v>3</v>
      </c>
      <c r="H14" s="3" t="s">
        <v>3</v>
      </c>
      <c r="I14" s="3" t="s">
        <v>3</v>
      </c>
      <c r="J14" s="3" t="s">
        <v>3</v>
      </c>
      <c r="K14" s="3" t="s">
        <v>3</v>
      </c>
      <c r="L14" s="3" t="s">
        <v>3</v>
      </c>
      <c r="M14" s="3" t="s">
        <v>3</v>
      </c>
    </row>
    <row r="15" spans="3:13" x14ac:dyDescent="0.2">
      <c r="C15" s="3" t="s">
        <v>397</v>
      </c>
      <c r="D15" s="10"/>
      <c r="E15" s="3" t="s">
        <v>3</v>
      </c>
      <c r="F15" s="3" t="s">
        <v>3</v>
      </c>
      <c r="G15" s="3" t="s">
        <v>3</v>
      </c>
      <c r="H15" s="3" t="s">
        <v>398</v>
      </c>
      <c r="I15" s="3" t="s">
        <v>399</v>
      </c>
      <c r="J15" s="3" t="s">
        <v>400</v>
      </c>
      <c r="K15" s="3" t="s">
        <v>401</v>
      </c>
      <c r="L15" s="3" t="s">
        <v>402</v>
      </c>
      <c r="M15" s="3" t="s">
        <v>403</v>
      </c>
    </row>
    <row r="16" spans="3:13" x14ac:dyDescent="0.2">
      <c r="C16" s="3" t="s">
        <v>404</v>
      </c>
      <c r="D16" s="10"/>
      <c r="E16" s="3" t="s">
        <v>405</v>
      </c>
      <c r="F16" s="3" t="s">
        <v>406</v>
      </c>
      <c r="G16" s="3" t="s">
        <v>407</v>
      </c>
      <c r="H16" s="3" t="s">
        <v>408</v>
      </c>
      <c r="I16" s="3" t="s">
        <v>409</v>
      </c>
      <c r="J16" s="3" t="s">
        <v>410</v>
      </c>
      <c r="K16" s="3" t="s">
        <v>411</v>
      </c>
      <c r="L16" s="3" t="s">
        <v>412</v>
      </c>
      <c r="M16" s="3" t="s">
        <v>413</v>
      </c>
    </row>
    <row r="17" spans="3:13" x14ac:dyDescent="0.2">
      <c r="C17" s="3" t="s">
        <v>414</v>
      </c>
      <c r="D17" s="10"/>
      <c r="E17" s="3">
        <v>-79.906999999999996</v>
      </c>
      <c r="F17" s="3" t="s">
        <v>415</v>
      </c>
      <c r="G17" s="3">
        <v>-149.053</v>
      </c>
      <c r="H17" s="3">
        <v>6.2859999999999996</v>
      </c>
      <c r="I17" s="3" t="s">
        <v>416</v>
      </c>
      <c r="J17" s="3">
        <v>-397.33800000000002</v>
      </c>
      <c r="K17" s="3" t="s">
        <v>417</v>
      </c>
      <c r="L17" s="3">
        <v>-268.08</v>
      </c>
      <c r="M17" s="3">
        <v>407.53899999999999</v>
      </c>
    </row>
    <row r="18" spans="3:13" x14ac:dyDescent="0.2">
      <c r="C18" s="3" t="s">
        <v>418</v>
      </c>
      <c r="D18" s="10"/>
      <c r="E18" s="3">
        <v>52.113</v>
      </c>
      <c r="F18" s="3">
        <v>130.423</v>
      </c>
      <c r="G18" s="3">
        <v>475.358</v>
      </c>
      <c r="H18" s="3" t="s">
        <v>419</v>
      </c>
      <c r="I18" s="3" t="s">
        <v>420</v>
      </c>
      <c r="J18" s="3" t="s">
        <v>421</v>
      </c>
      <c r="K18" s="3" t="s">
        <v>422</v>
      </c>
      <c r="L18" s="3" t="s">
        <v>423</v>
      </c>
      <c r="M18" s="3">
        <v>-391.29199999999997</v>
      </c>
    </row>
    <row r="19" spans="3:13" x14ac:dyDescent="0.2">
      <c r="C19" s="3" t="s">
        <v>424</v>
      </c>
      <c r="D19" s="10"/>
      <c r="E19" s="3">
        <v>646.20299999999997</v>
      </c>
      <c r="F19" s="3" t="s">
        <v>425</v>
      </c>
      <c r="G19" s="3" t="s">
        <v>426</v>
      </c>
      <c r="H19" s="3" t="s">
        <v>427</v>
      </c>
      <c r="I19" s="3" t="s">
        <v>428</v>
      </c>
      <c r="J19" s="3" t="s">
        <v>429</v>
      </c>
      <c r="K19" s="3" t="s">
        <v>430</v>
      </c>
      <c r="L19" s="3" t="s">
        <v>431</v>
      </c>
      <c r="M19" s="3" t="s">
        <v>432</v>
      </c>
    </row>
    <row r="20" spans="3:13" x14ac:dyDescent="0.2">
      <c r="C20" s="3" t="s">
        <v>433</v>
      </c>
      <c r="D20" s="10"/>
      <c r="E20" s="3" t="s">
        <v>434</v>
      </c>
      <c r="F20" s="3" t="s">
        <v>435</v>
      </c>
      <c r="G20" s="3" t="s">
        <v>436</v>
      </c>
      <c r="H20" s="3" t="s">
        <v>437</v>
      </c>
      <c r="I20" s="3" t="s">
        <v>438</v>
      </c>
      <c r="J20" s="3" t="s">
        <v>439</v>
      </c>
      <c r="K20" s="3" t="s">
        <v>440</v>
      </c>
      <c r="L20" s="3" t="s">
        <v>441</v>
      </c>
      <c r="M20" s="3" t="s">
        <v>442</v>
      </c>
    </row>
    <row r="22" spans="3:13" x14ac:dyDescent="0.2">
      <c r="C22" s="3" t="s">
        <v>443</v>
      </c>
      <c r="D22" s="10"/>
      <c r="E22" s="3">
        <v>-983.20100000000002</v>
      </c>
      <c r="F22" s="3">
        <v>-199.797</v>
      </c>
      <c r="G22" s="3" t="s">
        <v>444</v>
      </c>
      <c r="H22" s="3" t="s">
        <v>445</v>
      </c>
      <c r="I22" s="3" t="s">
        <v>446</v>
      </c>
      <c r="J22" s="3" t="s">
        <v>447</v>
      </c>
      <c r="K22" s="3" t="s">
        <v>448</v>
      </c>
      <c r="L22" s="3" t="s">
        <v>449</v>
      </c>
      <c r="M22" s="3" t="s">
        <v>450</v>
      </c>
    </row>
    <row r="23" spans="3:13" x14ac:dyDescent="0.2">
      <c r="C23" s="3" t="s">
        <v>451</v>
      </c>
      <c r="D23" s="10"/>
      <c r="E23" s="3" t="s">
        <v>3</v>
      </c>
      <c r="F23" s="3" t="s">
        <v>3</v>
      </c>
      <c r="G23" s="3" t="s">
        <v>3</v>
      </c>
      <c r="H23" s="3" t="s">
        <v>3</v>
      </c>
      <c r="I23" s="3" t="s">
        <v>3</v>
      </c>
      <c r="J23" s="3" t="s">
        <v>3</v>
      </c>
      <c r="K23" s="3" t="s">
        <v>3</v>
      </c>
      <c r="L23" s="3" t="s">
        <v>3</v>
      </c>
      <c r="M23" s="3" t="s">
        <v>3</v>
      </c>
    </row>
    <row r="24" spans="3:13" x14ac:dyDescent="0.2">
      <c r="C24" s="3" t="s">
        <v>452</v>
      </c>
      <c r="D24" s="10"/>
      <c r="E24" s="3">
        <v>0</v>
      </c>
      <c r="F24" s="3">
        <v>0</v>
      </c>
      <c r="G24" s="3">
        <v>991.00099999999998</v>
      </c>
      <c r="H24" s="3">
        <v>540.59199999999998</v>
      </c>
      <c r="I24" s="3" t="s">
        <v>453</v>
      </c>
      <c r="J24" s="3">
        <v>745.33299999999997</v>
      </c>
      <c r="K24" s="3" t="s">
        <v>454</v>
      </c>
      <c r="L24" s="3">
        <v>-3.794</v>
      </c>
      <c r="M24" s="3" t="s">
        <v>455</v>
      </c>
    </row>
    <row r="25" spans="3:13" x14ac:dyDescent="0.2">
      <c r="C25" s="3" t="s">
        <v>456</v>
      </c>
      <c r="D25" s="10"/>
      <c r="E25" s="3">
        <v>-983.20100000000002</v>
      </c>
      <c r="F25" s="3">
        <v>-199.797</v>
      </c>
      <c r="G25" s="3" t="s">
        <v>457</v>
      </c>
      <c r="H25" s="3" t="s">
        <v>458</v>
      </c>
      <c r="I25" s="3" t="s">
        <v>459</v>
      </c>
      <c r="J25" s="3" t="s">
        <v>460</v>
      </c>
      <c r="K25" s="3" t="s">
        <v>461</v>
      </c>
      <c r="L25" s="3" t="s">
        <v>462</v>
      </c>
      <c r="M25" s="3" t="s">
        <v>463</v>
      </c>
    </row>
    <row r="27" spans="3:13" x14ac:dyDescent="0.2">
      <c r="C27" s="3" t="s">
        <v>464</v>
      </c>
      <c r="D27" s="10"/>
      <c r="E27" s="3" t="s">
        <v>465</v>
      </c>
      <c r="F27" s="3" t="s">
        <v>466</v>
      </c>
      <c r="G27" s="3" t="s">
        <v>3</v>
      </c>
      <c r="H27" s="3" t="s">
        <v>3</v>
      </c>
      <c r="I27" s="3" t="s">
        <v>3</v>
      </c>
      <c r="J27" s="3" t="s">
        <v>3</v>
      </c>
      <c r="K27" s="3" t="s">
        <v>3</v>
      </c>
      <c r="L27" s="3" t="s">
        <v>3</v>
      </c>
      <c r="M27" s="3" t="s">
        <v>3</v>
      </c>
    </row>
    <row r="28" spans="3:13" x14ac:dyDescent="0.2">
      <c r="C28" s="3" t="s">
        <v>467</v>
      </c>
      <c r="D28" s="10"/>
      <c r="E28" s="3" t="s">
        <v>3</v>
      </c>
      <c r="F28" s="3" t="s">
        <v>3</v>
      </c>
      <c r="G28" s="3" t="s">
        <v>3</v>
      </c>
      <c r="H28" s="3" t="s">
        <v>3</v>
      </c>
      <c r="I28" s="3" t="s">
        <v>3</v>
      </c>
      <c r="J28" s="3" t="s">
        <v>3</v>
      </c>
      <c r="K28" s="3" t="s">
        <v>3</v>
      </c>
      <c r="L28" s="3" t="s">
        <v>3</v>
      </c>
      <c r="M28" s="3" t="s">
        <v>3</v>
      </c>
    </row>
    <row r="29" spans="3:13" x14ac:dyDescent="0.2">
      <c r="C29" s="3" t="s">
        <v>468</v>
      </c>
      <c r="D29" s="10"/>
      <c r="E29" s="3" t="s">
        <v>3</v>
      </c>
      <c r="F29" s="3" t="s">
        <v>3</v>
      </c>
      <c r="G29" s="3" t="s">
        <v>3</v>
      </c>
      <c r="H29" s="3" t="s">
        <v>3</v>
      </c>
      <c r="I29" s="3" t="s">
        <v>3</v>
      </c>
      <c r="J29" s="3" t="s">
        <v>469</v>
      </c>
      <c r="K29" s="3" t="s">
        <v>3</v>
      </c>
      <c r="L29" s="3" t="s">
        <v>3</v>
      </c>
      <c r="M29" s="3" t="s">
        <v>3</v>
      </c>
    </row>
    <row r="30" spans="3:13" x14ac:dyDescent="0.2">
      <c r="C30" s="3" t="s">
        <v>470</v>
      </c>
      <c r="D30" s="10"/>
      <c r="E30" s="3" t="s">
        <v>471</v>
      </c>
      <c r="F30" s="3" t="s">
        <v>472</v>
      </c>
      <c r="G30" s="3" t="s">
        <v>473</v>
      </c>
      <c r="H30" s="3" t="s">
        <v>474</v>
      </c>
      <c r="I30" s="3" t="s">
        <v>475</v>
      </c>
      <c r="J30" s="3" t="s">
        <v>476</v>
      </c>
      <c r="K30" s="3" t="s">
        <v>477</v>
      </c>
      <c r="L30" s="3" t="s">
        <v>478</v>
      </c>
      <c r="M30" s="3" t="s">
        <v>479</v>
      </c>
    </row>
    <row r="31" spans="3:13" x14ac:dyDescent="0.2">
      <c r="C31" s="3" t="s">
        <v>480</v>
      </c>
      <c r="D31" s="10"/>
      <c r="E31" s="3" t="s">
        <v>3</v>
      </c>
      <c r="F31" s="3" t="s">
        <v>3</v>
      </c>
      <c r="G31" s="3" t="s">
        <v>3</v>
      </c>
      <c r="H31" s="3" t="s">
        <v>3</v>
      </c>
      <c r="I31" s="3" t="s">
        <v>481</v>
      </c>
      <c r="J31" s="3" t="s">
        <v>482</v>
      </c>
      <c r="K31" s="3" t="s">
        <v>3</v>
      </c>
      <c r="L31" s="3" t="s">
        <v>483</v>
      </c>
      <c r="M31" s="3" t="s">
        <v>484</v>
      </c>
    </row>
    <row r="32" spans="3:13" x14ac:dyDescent="0.2">
      <c r="C32" s="3" t="s">
        <v>485</v>
      </c>
      <c r="D32" s="10"/>
      <c r="E32" s="3">
        <v>0</v>
      </c>
      <c r="F32" s="3">
        <v>0</v>
      </c>
      <c r="G32" s="3">
        <v>0</v>
      </c>
      <c r="H32" s="3">
        <v>0</v>
      </c>
      <c r="I32" s="3">
        <v>5.46</v>
      </c>
      <c r="J32" s="3">
        <v>514.202</v>
      </c>
      <c r="K32" s="3" t="s">
        <v>486</v>
      </c>
      <c r="L32" s="3">
        <v>141.62700000000001</v>
      </c>
      <c r="M32" s="3">
        <v>383.16800000000001</v>
      </c>
    </row>
    <row r="33" spans="3:13" x14ac:dyDescent="0.2">
      <c r="C33" s="3" t="s">
        <v>487</v>
      </c>
      <c r="D33" s="10"/>
      <c r="E33" s="3" t="s">
        <v>488</v>
      </c>
      <c r="F33" s="3" t="s">
        <v>489</v>
      </c>
      <c r="G33" s="3" t="s">
        <v>473</v>
      </c>
      <c r="H33" s="3" t="s">
        <v>474</v>
      </c>
      <c r="I33" s="3" t="s">
        <v>490</v>
      </c>
      <c r="J33" s="3" t="s">
        <v>491</v>
      </c>
      <c r="K33" s="3" t="s">
        <v>492</v>
      </c>
      <c r="L33" s="3" t="s">
        <v>493</v>
      </c>
      <c r="M33" s="3" t="s">
        <v>494</v>
      </c>
    </row>
    <row r="35" spans="3:13" x14ac:dyDescent="0.2">
      <c r="C35" s="3" t="s">
        <v>495</v>
      </c>
      <c r="D35" s="10"/>
      <c r="E35" s="3" t="s">
        <v>3</v>
      </c>
      <c r="F35" s="3" t="s">
        <v>24</v>
      </c>
      <c r="G35" s="3" t="s">
        <v>25</v>
      </c>
      <c r="H35" s="3" t="s">
        <v>26</v>
      </c>
      <c r="I35" s="3" t="s">
        <v>27</v>
      </c>
      <c r="J35" s="3" t="s">
        <v>28</v>
      </c>
      <c r="K35" s="3" t="s">
        <v>29</v>
      </c>
      <c r="L35" s="3" t="s">
        <v>30</v>
      </c>
      <c r="M35" s="3" t="s">
        <v>31</v>
      </c>
    </row>
    <row r="36" spans="3:13" x14ac:dyDescent="0.2">
      <c r="C36" s="3" t="s">
        <v>496</v>
      </c>
      <c r="D36" s="10"/>
      <c r="E36" s="3" t="s">
        <v>3</v>
      </c>
      <c r="F36" s="3" t="s">
        <v>3</v>
      </c>
      <c r="G36" s="3" t="s">
        <v>3</v>
      </c>
      <c r="H36" s="3" t="s">
        <v>3</v>
      </c>
      <c r="I36" s="3" t="s">
        <v>3</v>
      </c>
      <c r="J36" s="3" t="s">
        <v>3</v>
      </c>
      <c r="K36" s="3" t="s">
        <v>3</v>
      </c>
      <c r="L36" s="3" t="s">
        <v>3</v>
      </c>
      <c r="M36" s="3" t="s">
        <v>3</v>
      </c>
    </row>
    <row r="37" spans="3:13" x14ac:dyDescent="0.2">
      <c r="C37" s="3" t="s">
        <v>497</v>
      </c>
      <c r="D37" s="10"/>
      <c r="E37" s="3" t="s">
        <v>3</v>
      </c>
      <c r="F37" s="3" t="s">
        <v>498</v>
      </c>
      <c r="G37" s="3" t="s">
        <v>499</v>
      </c>
      <c r="H37" s="3">
        <v>582.65899999999999</v>
      </c>
      <c r="I37" s="3" t="s">
        <v>500</v>
      </c>
      <c r="J37" s="3" t="s">
        <v>501</v>
      </c>
      <c r="K37" s="3" t="s">
        <v>502</v>
      </c>
      <c r="L37" s="3" t="s">
        <v>503</v>
      </c>
      <c r="M37" s="3" t="s">
        <v>504</v>
      </c>
    </row>
    <row r="38" spans="3:13" x14ac:dyDescent="0.2">
      <c r="C38" s="3" t="s">
        <v>505</v>
      </c>
      <c r="D38" s="10"/>
      <c r="E38" s="3" t="s">
        <v>24</v>
      </c>
      <c r="F38" s="3" t="s">
        <v>25</v>
      </c>
      <c r="G38" s="3" t="s">
        <v>26</v>
      </c>
      <c r="H38" s="3" t="s">
        <v>27</v>
      </c>
      <c r="I38" s="3" t="s">
        <v>28</v>
      </c>
      <c r="J38" s="3" t="s">
        <v>29</v>
      </c>
      <c r="K38" s="3" t="s">
        <v>30</v>
      </c>
      <c r="L38" s="3" t="s">
        <v>31</v>
      </c>
      <c r="M38" s="3" t="s">
        <v>32</v>
      </c>
    </row>
    <row r="40" spans="3:13" x14ac:dyDescent="0.2">
      <c r="C40" s="3" t="s">
        <v>506</v>
      </c>
      <c r="D40" s="10"/>
      <c r="E40" s="3" t="s">
        <v>507</v>
      </c>
      <c r="F40" s="3" t="s">
        <v>508</v>
      </c>
      <c r="G40" s="3" t="s">
        <v>509</v>
      </c>
      <c r="H40" s="3" t="s">
        <v>510</v>
      </c>
      <c r="I40" s="3" t="s">
        <v>511</v>
      </c>
      <c r="J40" s="3" t="s">
        <v>512</v>
      </c>
      <c r="K40" s="3" t="s">
        <v>513</v>
      </c>
      <c r="L40" s="3" t="s">
        <v>514</v>
      </c>
      <c r="M40" s="3" t="s">
        <v>515</v>
      </c>
    </row>
    <row r="41" spans="3:13" x14ac:dyDescent="0.2">
      <c r="C41" s="3" t="s">
        <v>516</v>
      </c>
      <c r="D41" s="10"/>
      <c r="E41" s="3" t="s">
        <v>3</v>
      </c>
      <c r="F41" s="3" t="s">
        <v>3</v>
      </c>
      <c r="G41" s="3" t="s">
        <v>3</v>
      </c>
      <c r="H41" s="3">
        <v>343.21300000000002</v>
      </c>
      <c r="I41" s="3">
        <v>263.44099999999997</v>
      </c>
      <c r="J41" s="3">
        <v>432.39699999999999</v>
      </c>
      <c r="K41" s="3">
        <v>711.28300000000002</v>
      </c>
      <c r="L41" s="3">
        <v>443.85</v>
      </c>
      <c r="M41" s="3">
        <v>312.762</v>
      </c>
    </row>
  </sheetData>
  <mergeCells count="2">
    <mergeCell ref="C2:F2"/>
    <mergeCell ref="C6:E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67D3E2-B129-47B3-A6EC-0EA2B312E606}">
  <dimension ref="C1:M32"/>
  <sheetViews>
    <sheetView workbookViewId="0">
      <selection activeCell="F38" sqref="F38"/>
    </sheetView>
  </sheetViews>
  <sheetFormatPr defaultColWidth="15" defaultRowHeight="15" customHeight="1" x14ac:dyDescent="0.2"/>
  <cols>
    <col min="1" max="2" width="2" customWidth="1"/>
    <col min="3" max="3" width="25" customWidth="1"/>
    <col min="4" max="4" width="11.28515625" style="8" customWidth="1"/>
  </cols>
  <sheetData>
    <row r="1" spans="3:13" ht="13.5" customHeight="1" x14ac:dyDescent="0.2"/>
    <row r="2" spans="3:13" ht="26.25" x14ac:dyDescent="0.4">
      <c r="C2" s="4" t="s">
        <v>0</v>
      </c>
      <c r="D2" s="4"/>
      <c r="E2" s="5"/>
      <c r="F2" s="5"/>
    </row>
    <row r="3" spans="3:13" ht="12.75" x14ac:dyDescent="0.2">
      <c r="C3" s="1" t="s">
        <v>1</v>
      </c>
      <c r="D3" s="9"/>
    </row>
    <row r="4" spans="3:13" ht="12.75" x14ac:dyDescent="0.2"/>
    <row r="5" spans="3:13" ht="12.75" x14ac:dyDescent="0.2"/>
    <row r="6" spans="3:13" x14ac:dyDescent="0.25">
      <c r="C6" s="6" t="s">
        <v>517</v>
      </c>
      <c r="D6" s="6"/>
      <c r="E6" s="7"/>
      <c r="F6" s="2"/>
      <c r="G6" s="2"/>
      <c r="H6" s="2"/>
      <c r="I6" s="2"/>
      <c r="J6" s="2"/>
      <c r="K6" s="2"/>
      <c r="L6" s="2"/>
      <c r="M6" s="2"/>
    </row>
    <row r="7" spans="3:13" ht="12.75" x14ac:dyDescent="0.2"/>
    <row r="8" spans="3:13" ht="33" customHeight="1" x14ac:dyDescent="0.2">
      <c r="C8" s="3" t="s">
        <v>3</v>
      </c>
      <c r="D8" s="10"/>
      <c r="E8" s="3" t="s">
        <v>4</v>
      </c>
      <c r="F8" s="3" t="s">
        <v>5</v>
      </c>
      <c r="G8" s="3" t="s">
        <v>6</v>
      </c>
      <c r="H8" s="3" t="s">
        <v>7</v>
      </c>
      <c r="I8" s="3" t="s">
        <v>8</v>
      </c>
      <c r="J8" s="3" t="s">
        <v>9</v>
      </c>
      <c r="K8" s="3" t="s">
        <v>10</v>
      </c>
      <c r="L8" s="3" t="s">
        <v>11</v>
      </c>
      <c r="M8" s="3" t="s">
        <v>12</v>
      </c>
    </row>
    <row r="9" spans="3:13" ht="12.75" x14ac:dyDescent="0.2"/>
    <row r="10" spans="3:13" ht="12.75" x14ac:dyDescent="0.2">
      <c r="C10" s="3" t="s">
        <v>13</v>
      </c>
      <c r="D10" s="10">
        <v>2013</v>
      </c>
      <c r="E10" s="3" t="s">
        <v>14</v>
      </c>
      <c r="F10" s="3" t="s">
        <v>15</v>
      </c>
      <c r="G10" s="3" t="s">
        <v>16</v>
      </c>
      <c r="H10" s="3" t="s">
        <v>17</v>
      </c>
      <c r="I10" s="3" t="s">
        <v>18</v>
      </c>
      <c r="J10" s="3" t="s">
        <v>19</v>
      </c>
      <c r="K10" s="3" t="s">
        <v>20</v>
      </c>
      <c r="L10" s="3" t="s">
        <v>21</v>
      </c>
      <c r="M10" s="3" t="s">
        <v>22</v>
      </c>
    </row>
    <row r="11" spans="3:13" ht="12.75" x14ac:dyDescent="0.2"/>
    <row r="12" spans="3:13" ht="12.75" x14ac:dyDescent="0.2">
      <c r="C12" s="3" t="s">
        <v>518</v>
      </c>
      <c r="D12" s="10"/>
      <c r="E12" s="3" t="s">
        <v>3</v>
      </c>
      <c r="F12" s="3" t="s">
        <v>3</v>
      </c>
      <c r="G12" s="3" t="s">
        <v>3</v>
      </c>
      <c r="H12" s="3">
        <v>2.5</v>
      </c>
      <c r="I12" s="3">
        <v>5.23</v>
      </c>
      <c r="J12" s="3">
        <v>8.1300000000000008</v>
      </c>
      <c r="K12" s="3">
        <v>9.9499999999999993</v>
      </c>
      <c r="L12" s="3">
        <v>6.6</v>
      </c>
      <c r="M12" s="3">
        <v>10.27</v>
      </c>
    </row>
    <row r="13" spans="3:13" ht="12.75" x14ac:dyDescent="0.2">
      <c r="C13" s="3" t="s">
        <v>519</v>
      </c>
      <c r="D13" s="10"/>
      <c r="E13" s="3" t="s">
        <v>3</v>
      </c>
      <c r="F13" s="3" t="s">
        <v>3</v>
      </c>
      <c r="G13" s="3" t="s">
        <v>3</v>
      </c>
      <c r="H13" s="3" t="s">
        <v>520</v>
      </c>
      <c r="I13" s="3" t="s">
        <v>521</v>
      </c>
      <c r="J13" s="3" t="s">
        <v>522</v>
      </c>
      <c r="K13" s="3" t="s">
        <v>523</v>
      </c>
      <c r="L13" s="3" t="s">
        <v>524</v>
      </c>
      <c r="M13" s="3" t="s">
        <v>525</v>
      </c>
    </row>
    <row r="14" spans="3:13" ht="12.75" x14ac:dyDescent="0.2"/>
    <row r="15" spans="3:13" ht="12.75" x14ac:dyDescent="0.2">
      <c r="C15" s="3" t="s">
        <v>526</v>
      </c>
      <c r="D15" s="10"/>
      <c r="E15" s="3" t="s">
        <v>3</v>
      </c>
      <c r="F15" s="3" t="s">
        <v>3</v>
      </c>
      <c r="G15" s="3" t="s">
        <v>3</v>
      </c>
      <c r="H15" s="3" t="s">
        <v>527</v>
      </c>
      <c r="I15" s="3" t="s">
        <v>528</v>
      </c>
      <c r="J15" s="3" t="s">
        <v>529</v>
      </c>
      <c r="K15" s="3" t="s">
        <v>530</v>
      </c>
      <c r="L15" s="3" t="s">
        <v>531</v>
      </c>
      <c r="M15" s="3" t="s">
        <v>532</v>
      </c>
    </row>
    <row r="16" spans="3:13" ht="12.75" x14ac:dyDescent="0.2">
      <c r="C16" s="3" t="s">
        <v>533</v>
      </c>
      <c r="D16" s="10"/>
      <c r="E16" s="3" t="s">
        <v>534</v>
      </c>
      <c r="F16" s="3" t="s">
        <v>534</v>
      </c>
      <c r="G16" s="3" t="s">
        <v>534</v>
      </c>
      <c r="H16" s="3" t="s">
        <v>527</v>
      </c>
      <c r="I16" s="3" t="s">
        <v>528</v>
      </c>
      <c r="J16" s="3" t="s">
        <v>529</v>
      </c>
      <c r="K16" s="3" t="s">
        <v>535</v>
      </c>
      <c r="L16" s="3" t="s">
        <v>536</v>
      </c>
      <c r="M16" s="3" t="s">
        <v>537</v>
      </c>
    </row>
    <row r="17" spans="3:13" ht="12.75" x14ac:dyDescent="0.2">
      <c r="C17" s="3" t="s">
        <v>538</v>
      </c>
      <c r="D17" s="10"/>
      <c r="E17" s="3" t="s">
        <v>534</v>
      </c>
      <c r="F17" s="3" t="s">
        <v>534</v>
      </c>
      <c r="G17" s="3" t="s">
        <v>534</v>
      </c>
      <c r="H17" s="3" t="s">
        <v>539</v>
      </c>
      <c r="I17" s="3" t="s">
        <v>540</v>
      </c>
      <c r="J17" s="3" t="s">
        <v>541</v>
      </c>
      <c r="K17" s="3" t="s">
        <v>542</v>
      </c>
      <c r="L17" s="3" t="s">
        <v>543</v>
      </c>
      <c r="M17" s="3" t="s">
        <v>544</v>
      </c>
    </row>
    <row r="18" spans="3:13" ht="12.75" x14ac:dyDescent="0.2">
      <c r="C18" s="3" t="s">
        <v>545</v>
      </c>
      <c r="D18" s="10"/>
      <c r="E18" s="3" t="s">
        <v>534</v>
      </c>
      <c r="F18" s="3" t="s">
        <v>534</v>
      </c>
      <c r="G18" s="3" t="s">
        <v>534</v>
      </c>
      <c r="H18" s="3" t="s">
        <v>546</v>
      </c>
      <c r="I18" s="3" t="s">
        <v>541</v>
      </c>
      <c r="J18" s="3" t="s">
        <v>547</v>
      </c>
      <c r="K18" s="3" t="s">
        <v>548</v>
      </c>
      <c r="L18" s="3" t="s">
        <v>549</v>
      </c>
      <c r="M18" s="3" t="s">
        <v>550</v>
      </c>
    </row>
    <row r="19" spans="3:13" ht="12.75" x14ac:dyDescent="0.2">
      <c r="C19" s="3" t="s">
        <v>551</v>
      </c>
      <c r="D19" s="10"/>
      <c r="E19" s="3" t="s">
        <v>534</v>
      </c>
      <c r="F19" s="3" t="s">
        <v>534</v>
      </c>
      <c r="G19" s="3" t="s">
        <v>534</v>
      </c>
      <c r="H19" s="3" t="s">
        <v>552</v>
      </c>
      <c r="I19" s="3" t="s">
        <v>553</v>
      </c>
      <c r="J19" s="3" t="s">
        <v>554</v>
      </c>
      <c r="K19" s="3" t="s">
        <v>555</v>
      </c>
      <c r="L19" s="3" t="s">
        <v>556</v>
      </c>
      <c r="M19" s="3" t="s">
        <v>557</v>
      </c>
    </row>
    <row r="20" spans="3:13" ht="12.75" x14ac:dyDescent="0.2">
      <c r="C20" s="3" t="s">
        <v>558</v>
      </c>
      <c r="D20" s="10"/>
      <c r="E20" s="3" t="s">
        <v>234</v>
      </c>
      <c r="F20" s="3" t="s">
        <v>234</v>
      </c>
      <c r="G20" s="3" t="s">
        <v>234</v>
      </c>
      <c r="H20" s="3" t="s">
        <v>559</v>
      </c>
      <c r="I20" s="3" t="s">
        <v>560</v>
      </c>
      <c r="J20" s="3" t="s">
        <v>561</v>
      </c>
      <c r="K20" s="3" t="s">
        <v>562</v>
      </c>
      <c r="L20" s="3" t="s">
        <v>563</v>
      </c>
      <c r="M20" s="3" t="s">
        <v>564</v>
      </c>
    </row>
    <row r="21" spans="3:13" ht="12.75" x14ac:dyDescent="0.2">
      <c r="C21" s="3" t="s">
        <v>565</v>
      </c>
      <c r="D21" s="10"/>
      <c r="E21" s="3" t="s">
        <v>234</v>
      </c>
      <c r="F21" s="3" t="s">
        <v>234</v>
      </c>
      <c r="G21" s="3" t="s">
        <v>234</v>
      </c>
      <c r="H21" s="3" t="s">
        <v>566</v>
      </c>
      <c r="I21" s="3" t="s">
        <v>567</v>
      </c>
      <c r="J21" s="3" t="s">
        <v>568</v>
      </c>
      <c r="K21" s="3" t="s">
        <v>569</v>
      </c>
      <c r="L21" s="3" t="s">
        <v>570</v>
      </c>
      <c r="M21" s="3" t="s">
        <v>571</v>
      </c>
    </row>
    <row r="22" spans="3:13" ht="12.75" x14ac:dyDescent="0.2">
      <c r="C22" s="3" t="s">
        <v>572</v>
      </c>
      <c r="D22" s="10"/>
      <c r="E22" s="3" t="s">
        <v>534</v>
      </c>
      <c r="F22" s="3" t="s">
        <v>534</v>
      </c>
      <c r="G22" s="3" t="s">
        <v>534</v>
      </c>
      <c r="H22" s="3" t="s">
        <v>573</v>
      </c>
      <c r="I22" s="3" t="s">
        <v>574</v>
      </c>
      <c r="J22" s="3" t="s">
        <v>569</v>
      </c>
      <c r="K22" s="3" t="s">
        <v>575</v>
      </c>
      <c r="L22" s="3" t="s">
        <v>576</v>
      </c>
      <c r="M22" s="3" t="s">
        <v>577</v>
      </c>
    </row>
    <row r="23" spans="3:13" ht="12.75" x14ac:dyDescent="0.2"/>
    <row r="24" spans="3:13" ht="12.75" x14ac:dyDescent="0.2">
      <c r="C24" s="3" t="s">
        <v>578</v>
      </c>
      <c r="D24" s="10"/>
      <c r="E24" s="3" t="s">
        <v>534</v>
      </c>
      <c r="F24" s="3" t="s">
        <v>534</v>
      </c>
      <c r="G24" s="3" t="s">
        <v>534</v>
      </c>
      <c r="H24" s="3" t="s">
        <v>579</v>
      </c>
      <c r="I24" s="3" t="s">
        <v>580</v>
      </c>
      <c r="J24" s="3" t="s">
        <v>581</v>
      </c>
      <c r="K24" s="3" t="s">
        <v>542</v>
      </c>
      <c r="L24" s="3" t="s">
        <v>582</v>
      </c>
      <c r="M24" s="3" t="s">
        <v>583</v>
      </c>
    </row>
    <row r="25" spans="3:13" ht="12.75" x14ac:dyDescent="0.2">
      <c r="C25" s="3" t="s">
        <v>584</v>
      </c>
      <c r="D25" s="10"/>
      <c r="E25" s="3" t="s">
        <v>534</v>
      </c>
      <c r="F25" s="3" t="s">
        <v>534</v>
      </c>
      <c r="G25" s="3" t="s">
        <v>534</v>
      </c>
      <c r="H25" s="3" t="s">
        <v>585</v>
      </c>
      <c r="I25" s="3" t="s">
        <v>586</v>
      </c>
      <c r="J25" s="3" t="s">
        <v>587</v>
      </c>
      <c r="K25" s="3" t="s">
        <v>588</v>
      </c>
      <c r="L25" s="3" t="s">
        <v>574</v>
      </c>
      <c r="M25" s="3" t="s">
        <v>588</v>
      </c>
    </row>
    <row r="26" spans="3:13" ht="12.75" x14ac:dyDescent="0.2">
      <c r="C26" s="3" t="s">
        <v>589</v>
      </c>
      <c r="D26" s="10"/>
      <c r="E26" s="3" t="s">
        <v>534</v>
      </c>
      <c r="F26" s="3" t="s">
        <v>534</v>
      </c>
      <c r="G26" s="3" t="s">
        <v>534</v>
      </c>
      <c r="H26" s="3" t="s">
        <v>587</v>
      </c>
      <c r="I26" s="3" t="s">
        <v>590</v>
      </c>
      <c r="J26" s="3" t="s">
        <v>591</v>
      </c>
      <c r="K26" s="3" t="s">
        <v>592</v>
      </c>
      <c r="L26" s="3" t="s">
        <v>593</v>
      </c>
      <c r="M26" s="3" t="s">
        <v>594</v>
      </c>
    </row>
    <row r="27" spans="3:13" ht="12.75" x14ac:dyDescent="0.2">
      <c r="C27" s="3" t="s">
        <v>595</v>
      </c>
      <c r="D27" s="10"/>
      <c r="E27" s="3" t="s">
        <v>534</v>
      </c>
      <c r="F27" s="3" t="s">
        <v>534</v>
      </c>
      <c r="G27" s="3" t="s">
        <v>534</v>
      </c>
      <c r="H27" s="3" t="s">
        <v>596</v>
      </c>
      <c r="I27" s="3" t="s">
        <v>575</v>
      </c>
      <c r="J27" s="3" t="s">
        <v>597</v>
      </c>
      <c r="K27" s="3" t="s">
        <v>598</v>
      </c>
      <c r="L27" s="3" t="s">
        <v>596</v>
      </c>
      <c r="M27" s="3" t="s">
        <v>599</v>
      </c>
    </row>
    <row r="28" spans="3:13" ht="12.75" x14ac:dyDescent="0.2"/>
    <row r="29" spans="3:13" ht="12.75" x14ac:dyDescent="0.2">
      <c r="C29" s="3" t="s">
        <v>600</v>
      </c>
      <c r="D29" s="10"/>
      <c r="E29" s="3" t="s">
        <v>534</v>
      </c>
      <c r="F29" s="3" t="s">
        <v>534</v>
      </c>
      <c r="G29" s="3">
        <v>6.7</v>
      </c>
      <c r="H29" s="3">
        <v>6.2</v>
      </c>
      <c r="I29" s="3">
        <v>6.8</v>
      </c>
      <c r="J29" s="3">
        <v>5.6</v>
      </c>
      <c r="K29" s="3">
        <v>8.8000000000000007</v>
      </c>
      <c r="L29" s="3">
        <v>7.8</v>
      </c>
      <c r="M29" s="3">
        <v>14.4</v>
      </c>
    </row>
    <row r="30" spans="3:13" ht="12.75" x14ac:dyDescent="0.2">
      <c r="C30" s="3" t="s">
        <v>601</v>
      </c>
      <c r="D30" s="10"/>
      <c r="E30" s="3">
        <v>5</v>
      </c>
      <c r="F30" s="3">
        <v>3</v>
      </c>
      <c r="G30" s="3">
        <v>2</v>
      </c>
      <c r="H30" s="3">
        <v>8</v>
      </c>
      <c r="I30" s="3">
        <v>5</v>
      </c>
      <c r="J30" s="3">
        <v>3</v>
      </c>
      <c r="K30" s="3">
        <v>7</v>
      </c>
      <c r="L30" s="3">
        <v>6</v>
      </c>
      <c r="M30" s="3">
        <v>6</v>
      </c>
    </row>
    <row r="31" spans="3:13" ht="12.75" x14ac:dyDescent="0.2">
      <c r="C31" s="3" t="s">
        <v>602</v>
      </c>
      <c r="D31" s="10"/>
      <c r="E31" s="3" t="s">
        <v>3</v>
      </c>
      <c r="F31" s="3" t="s">
        <v>3</v>
      </c>
      <c r="G31" s="3" t="s">
        <v>3</v>
      </c>
      <c r="H31" s="3" t="s">
        <v>3</v>
      </c>
      <c r="I31" s="3" t="s">
        <v>3</v>
      </c>
      <c r="J31" s="3" t="s">
        <v>3</v>
      </c>
      <c r="K31" s="3" t="s">
        <v>3</v>
      </c>
      <c r="L31" s="3" t="s">
        <v>3</v>
      </c>
      <c r="M31" s="3" t="s">
        <v>3</v>
      </c>
    </row>
    <row r="32" spans="3:13" ht="12.75" x14ac:dyDescent="0.2">
      <c r="C32" s="3" t="s">
        <v>603</v>
      </c>
      <c r="D32" s="10"/>
      <c r="E32" s="3" t="s">
        <v>3</v>
      </c>
      <c r="F32" s="3" t="s">
        <v>3</v>
      </c>
      <c r="G32" s="3" t="s">
        <v>3</v>
      </c>
      <c r="H32" s="3" t="s">
        <v>604</v>
      </c>
      <c r="I32" s="3" t="s">
        <v>604</v>
      </c>
      <c r="J32" s="3" t="s">
        <v>604</v>
      </c>
      <c r="K32" s="3" t="s">
        <v>604</v>
      </c>
      <c r="L32" s="3" t="s">
        <v>604</v>
      </c>
      <c r="M32" s="3" t="s">
        <v>604</v>
      </c>
    </row>
  </sheetData>
  <mergeCells count="2">
    <mergeCell ref="C2:F2"/>
    <mergeCell ref="C6:E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B77A6-EE95-4254-B8FA-976DB9E06425}">
  <dimension ref="A3:BJ22"/>
  <sheetViews>
    <sheetView showGridLines="0" tabSelected="1" topLeftCell="X1" workbookViewId="0">
      <selection activeCell="C24" sqref="C24"/>
    </sheetView>
  </sheetViews>
  <sheetFormatPr defaultRowHeight="15.75" x14ac:dyDescent="0.2"/>
  <cols>
    <col min="1" max="1" width="21.42578125" style="14" customWidth="1"/>
    <col min="2" max="2" width="32.7109375" style="14" customWidth="1"/>
    <col min="3" max="3" width="32.7109375" style="34" customWidth="1"/>
    <col min="4" max="6" width="32.7109375" style="16" customWidth="1"/>
    <col min="7" max="7" width="10" style="16" customWidth="1"/>
    <col min="8" max="12" width="31.28515625" style="16" customWidth="1"/>
    <col min="13" max="13" width="8.5703125" style="16" customWidth="1"/>
    <col min="14" max="17" width="19.28515625" style="18" customWidth="1"/>
    <col min="18" max="20" width="19.5703125" style="18" customWidth="1"/>
    <col min="21" max="21" width="9.140625" style="18"/>
    <col min="22" max="25" width="21.28515625" style="18" customWidth="1"/>
    <col min="26" max="26" width="9.140625" style="18"/>
    <col min="27" max="35" width="16.140625" style="18" customWidth="1"/>
    <col min="36" max="36" width="2.85546875" style="18" customWidth="1"/>
    <col min="37" max="38" width="16.140625" style="18" customWidth="1"/>
    <col min="39" max="41" width="9.140625" style="18"/>
    <col min="42" max="16384" width="9.140625" style="19"/>
  </cols>
  <sheetData>
    <row r="3" spans="1:62" ht="18" x14ac:dyDescent="0.2">
      <c r="B3" s="15" t="s">
        <v>605</v>
      </c>
      <c r="C3" s="15"/>
      <c r="D3" s="15"/>
      <c r="E3" s="15"/>
      <c r="F3" s="15"/>
      <c r="H3" s="15" t="s">
        <v>606</v>
      </c>
      <c r="I3" s="15"/>
      <c r="J3" s="15"/>
      <c r="K3" s="15"/>
      <c r="L3" s="15"/>
      <c r="N3" s="17" t="s">
        <v>607</v>
      </c>
      <c r="O3" s="17"/>
      <c r="P3" s="17"/>
      <c r="Q3" s="17"/>
      <c r="R3" s="17"/>
      <c r="S3" s="17"/>
      <c r="T3" s="17"/>
      <c r="V3" s="15" t="s">
        <v>608</v>
      </c>
      <c r="W3" s="15"/>
      <c r="X3" s="15"/>
      <c r="Y3" s="15"/>
      <c r="AA3" s="15" t="s">
        <v>609</v>
      </c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</row>
    <row r="4" spans="1:62" ht="47.25" x14ac:dyDescent="0.2">
      <c r="B4" s="20" t="s">
        <v>610</v>
      </c>
      <c r="C4" s="21" t="s">
        <v>611</v>
      </c>
      <c r="D4" s="20" t="s">
        <v>612</v>
      </c>
      <c r="E4" s="21" t="s">
        <v>613</v>
      </c>
      <c r="F4" s="20" t="s">
        <v>614</v>
      </c>
      <c r="H4" s="22" t="s">
        <v>615</v>
      </c>
      <c r="I4" s="23" t="s">
        <v>616</v>
      </c>
      <c r="J4" s="22" t="s">
        <v>617</v>
      </c>
      <c r="K4" s="23" t="s">
        <v>618</v>
      </c>
      <c r="L4" s="22" t="s">
        <v>619</v>
      </c>
      <c r="N4" s="24" t="s">
        <v>620</v>
      </c>
      <c r="O4" s="25" t="s">
        <v>621</v>
      </c>
      <c r="P4" s="24" t="s">
        <v>622</v>
      </c>
      <c r="Q4" s="25" t="s">
        <v>623</v>
      </c>
      <c r="R4" s="24" t="s">
        <v>624</v>
      </c>
      <c r="S4" s="25" t="s">
        <v>625</v>
      </c>
      <c r="T4" s="24" t="s">
        <v>626</v>
      </c>
      <c r="V4" s="25" t="s">
        <v>627</v>
      </c>
      <c r="W4" s="24" t="s">
        <v>628</v>
      </c>
      <c r="X4" s="25" t="s">
        <v>629</v>
      </c>
      <c r="Y4" s="24" t="s">
        <v>630</v>
      </c>
      <c r="AA4" s="26" t="s">
        <v>359</v>
      </c>
      <c r="AB4" s="27" t="s">
        <v>538</v>
      </c>
      <c r="AC4" s="26" t="s">
        <v>545</v>
      </c>
      <c r="AD4" s="27" t="s">
        <v>558</v>
      </c>
      <c r="AE4" s="26" t="s">
        <v>565</v>
      </c>
      <c r="AF4" s="27" t="s">
        <v>572</v>
      </c>
      <c r="AG4" s="26" t="s">
        <v>578</v>
      </c>
      <c r="AH4" s="27" t="s">
        <v>584</v>
      </c>
      <c r="AI4" s="26" t="s">
        <v>602</v>
      </c>
      <c r="AJ4" s="28"/>
      <c r="AK4" s="27" t="s">
        <v>600</v>
      </c>
      <c r="AL4" s="26" t="s">
        <v>601</v>
      </c>
    </row>
    <row r="5" spans="1:62" ht="63" x14ac:dyDescent="0.2">
      <c r="A5" s="29" t="s">
        <v>631</v>
      </c>
      <c r="B5" s="24" t="s">
        <v>632</v>
      </c>
      <c r="C5" s="30" t="s">
        <v>633</v>
      </c>
      <c r="D5" s="31" t="s">
        <v>634</v>
      </c>
      <c r="E5" s="25" t="s">
        <v>635</v>
      </c>
      <c r="F5" s="24" t="s">
        <v>632</v>
      </c>
      <c r="H5" s="25" t="s">
        <v>636</v>
      </c>
      <c r="I5" s="24" t="s">
        <v>637</v>
      </c>
      <c r="J5" s="25" t="s">
        <v>638</v>
      </c>
      <c r="K5" s="24" t="s">
        <v>639</v>
      </c>
      <c r="L5" s="25" t="s">
        <v>640</v>
      </c>
      <c r="N5" s="24" t="s">
        <v>641</v>
      </c>
      <c r="O5" s="25" t="s">
        <v>642</v>
      </c>
      <c r="P5" s="24" t="s">
        <v>643</v>
      </c>
      <c r="Q5" s="25" t="s">
        <v>644</v>
      </c>
      <c r="R5" s="24" t="s">
        <v>645</v>
      </c>
      <c r="S5" s="25" t="s">
        <v>646</v>
      </c>
      <c r="T5" s="24" t="s">
        <v>647</v>
      </c>
      <c r="V5" s="25" t="s">
        <v>648</v>
      </c>
      <c r="W5" s="24" t="s">
        <v>649</v>
      </c>
      <c r="X5" s="25" t="s">
        <v>650</v>
      </c>
      <c r="Y5" s="24" t="s">
        <v>651</v>
      </c>
      <c r="AA5" s="32"/>
      <c r="AB5" s="33"/>
      <c r="AC5" s="32"/>
      <c r="AD5" s="33"/>
      <c r="AE5" s="32"/>
      <c r="AF5" s="33"/>
      <c r="AG5" s="32"/>
      <c r="AH5" s="33"/>
      <c r="AI5" s="32"/>
      <c r="AK5" s="33"/>
      <c r="AL5" s="32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</row>
    <row r="6" spans="1:62" x14ac:dyDescent="0.2">
      <c r="G6" s="35"/>
      <c r="H6" s="35"/>
      <c r="I6" s="35"/>
      <c r="J6" s="35"/>
      <c r="K6" s="35"/>
      <c r="L6" s="35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</row>
    <row r="7" spans="1:62" ht="18" x14ac:dyDescent="0.2">
      <c r="A7" s="36">
        <v>2013</v>
      </c>
      <c r="B7" s="37" t="e">
        <f>sheet!D18/sheet!D35</f>
        <v>#DIV/0!</v>
      </c>
      <c r="C7" s="37" t="e">
        <f>(sheet!D18-sheet!D15)/sheet!D35</f>
        <v>#DIV/0!</v>
      </c>
      <c r="D7" s="37" t="e">
        <f>sheet!D12/sheet!D35</f>
        <v>#DIV/0!</v>
      </c>
      <c r="E7" s="37" t="e">
        <f>Sheet2!D20/sheet!D35</f>
        <v>#DIV/0!</v>
      </c>
      <c r="F7" s="37" t="e">
        <f>sheet!D18/sheet!D35</f>
        <v>#DIV/0!</v>
      </c>
      <c r="G7" s="35"/>
      <c r="H7" s="38" t="e">
        <f>Sheet1!D33/sheet!D51</f>
        <v>#DIV/0!</v>
      </c>
      <c r="I7" s="38" t="e">
        <f>Sheet1!D33/Sheet1!D12</f>
        <v>#DIV/0!</v>
      </c>
      <c r="J7" s="38" t="e">
        <f>Sheet1!D12/sheet!D27</f>
        <v>#DIV/0!</v>
      </c>
      <c r="K7" s="38" t="e">
        <f>Sheet1!D30/sheet!D27</f>
        <v>#DIV/0!</v>
      </c>
      <c r="L7" s="38">
        <f>Sheet1!D38</f>
        <v>0</v>
      </c>
      <c r="M7" s="35"/>
      <c r="N7" s="38" t="e">
        <f>sheet!D40/sheet!D27</f>
        <v>#DIV/0!</v>
      </c>
      <c r="O7" s="38" t="e">
        <f>sheet!D51/sheet!D27</f>
        <v>#DIV/0!</v>
      </c>
      <c r="P7" s="38" t="e">
        <f>sheet!D40/sheet!D51</f>
        <v>#DIV/0!</v>
      </c>
      <c r="Q7" s="37" t="e">
        <f>Sheet1!D24/Sheet1!D26</f>
        <v>#DIV/0!</v>
      </c>
      <c r="R7" s="37" t="e">
        <f>ABS(Sheet2!D20/(Sheet1!D26+Sheet2!D30))</f>
        <v>#DIV/0!</v>
      </c>
      <c r="S7" s="37" t="e">
        <f>sheet!D40/Sheet1!D43</f>
        <v>#DIV/0!</v>
      </c>
      <c r="T7" s="37" t="e">
        <f>Sheet2!D20/sheet!D40</f>
        <v>#DIV/0!</v>
      </c>
      <c r="V7" s="37" t="e">
        <f>ABS(Sheet1!D15/sheet!D15)</f>
        <v>#DIV/0!</v>
      </c>
      <c r="W7" s="37" t="e">
        <f>Sheet1!D12/sheet!D14</f>
        <v>#DIV/0!</v>
      </c>
      <c r="X7" s="37" t="e">
        <f>Sheet1!D12/sheet!D27</f>
        <v>#DIV/0!</v>
      </c>
      <c r="Y7" s="37" t="e">
        <f>Sheet1!D12/(sheet!D18-sheet!D35)</f>
        <v>#DIV/0!</v>
      </c>
      <c r="AA7" s="23">
        <f>Sheet1!D43</f>
        <v>0</v>
      </c>
      <c r="AB7" s="23">
        <f>Sheet3!D17</f>
        <v>0</v>
      </c>
      <c r="AC7" s="23">
        <f>Sheet3!D18</f>
        <v>0</v>
      </c>
      <c r="AD7" s="23">
        <f>Sheet3!D20</f>
        <v>0</v>
      </c>
      <c r="AE7" s="23">
        <f>Sheet3!D21</f>
        <v>0</v>
      </c>
      <c r="AF7" s="23">
        <f>Sheet3!D22</f>
        <v>0</v>
      </c>
      <c r="AG7" s="23">
        <f>Sheet3!D24</f>
        <v>0</v>
      </c>
      <c r="AH7" s="23">
        <f>Sheet3!D25</f>
        <v>0</v>
      </c>
      <c r="AI7" s="23">
        <f>Sheet3!D31</f>
        <v>0</v>
      </c>
      <c r="AK7" s="23">
        <f>Sheet3!D29</f>
        <v>0</v>
      </c>
      <c r="AL7" s="23">
        <f>Sheet3!D30</f>
        <v>0</v>
      </c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</row>
    <row r="8" spans="1:62" s="43" customFormat="1" ht="18" x14ac:dyDescent="0.2">
      <c r="A8" s="39">
        <v>2014</v>
      </c>
      <c r="B8" s="40">
        <f>sheet!E18/sheet!E35</f>
        <v>4.3436229824291424</v>
      </c>
      <c r="C8" s="40">
        <f>(sheet!E18-sheet!E15)/sheet!E35</f>
        <v>3.8864301354954676</v>
      </c>
      <c r="D8" s="40">
        <f>sheet!E12/sheet!E35</f>
        <v>0.95340740271353031</v>
      </c>
      <c r="E8" s="40">
        <f>Sheet2!E20/sheet!E35</f>
        <v>4.4210835211722355</v>
      </c>
      <c r="F8" s="40">
        <f>sheet!E18/sheet!E35</f>
        <v>4.3436229824291424</v>
      </c>
      <c r="G8" s="35"/>
      <c r="H8" s="41">
        <f>Sheet1!E33/sheet!E51</f>
        <v>1.1210863950132959</v>
      </c>
      <c r="I8" s="41">
        <f>Sheet1!E33/Sheet1!E12</f>
        <v>0.40589979522654041</v>
      </c>
      <c r="J8" s="41">
        <f>Sheet1!E12/sheet!E27</f>
        <v>2.2947089026934844</v>
      </c>
      <c r="K8" s="41">
        <f>Sheet1!E30/sheet!E27</f>
        <v>0.93142187370780449</v>
      </c>
      <c r="L8" s="41">
        <f>Sheet1!E38</f>
        <v>1.82</v>
      </c>
      <c r="M8" s="35"/>
      <c r="N8" s="41">
        <f>sheet!E40/sheet!E27</f>
        <v>0.16917921950452522</v>
      </c>
      <c r="O8" s="41">
        <f>sheet!E51/sheet!E27</f>
        <v>0.8308207804954747</v>
      </c>
      <c r="P8" s="41">
        <f>sheet!E40/sheet!E51</f>
        <v>0.20362901780529871</v>
      </c>
      <c r="Q8" s="40">
        <f>Sheet1!E24/Sheet1!E26</f>
        <v>-197.93878065015201</v>
      </c>
      <c r="R8" s="40">
        <f>ABS(Sheet2!E20/(Sheet1!E26+Sheet2!E30))</f>
        <v>5.4260181218907002</v>
      </c>
      <c r="S8" s="40">
        <f>sheet!E40/Sheet1!E43</f>
        <v>0.17392624006699514</v>
      </c>
      <c r="T8" s="40">
        <f>Sheet2!E20/sheet!E40</f>
        <v>4.4210835211722355</v>
      </c>
      <c r="U8" s="18"/>
      <c r="V8" s="40">
        <f>ABS(Sheet1!E15/sheet!E15)</f>
        <v>4.9121017286612361</v>
      </c>
      <c r="W8" s="40">
        <f>Sheet1!E12/sheet!E14</f>
        <v>4.7762512553683552</v>
      </c>
      <c r="X8" s="40">
        <f>Sheet1!E12/sheet!E27</f>
        <v>2.2947089026934844</v>
      </c>
      <c r="Y8" s="40">
        <f>Sheet1!E12/(sheet!E18-sheet!E35)</f>
        <v>4.0566102327148457</v>
      </c>
      <c r="Z8" s="18"/>
      <c r="AA8" s="42" t="str">
        <f>Sheet1!E43</f>
        <v>11,432.467</v>
      </c>
      <c r="AB8" s="42" t="str">
        <f>Sheet3!E17</f>
        <v>NA</v>
      </c>
      <c r="AC8" s="42" t="str">
        <f>Sheet3!E18</f>
        <v>NA</v>
      </c>
      <c r="AD8" s="42" t="str">
        <f>Sheet3!E20</f>
        <v>NM</v>
      </c>
      <c r="AE8" s="42" t="str">
        <f>Sheet3!E21</f>
        <v>NM</v>
      </c>
      <c r="AF8" s="42" t="str">
        <f>Sheet3!E22</f>
        <v>NA</v>
      </c>
      <c r="AG8" s="42" t="str">
        <f>Sheet3!E24</f>
        <v>NA</v>
      </c>
      <c r="AH8" s="42" t="str">
        <f>Sheet3!E25</f>
        <v>NA</v>
      </c>
      <c r="AI8" s="42" t="str">
        <f>Sheet3!E31</f>
        <v/>
      </c>
      <c r="AK8" s="42" t="str">
        <f>Sheet3!E29</f>
        <v>NA</v>
      </c>
      <c r="AL8" s="42">
        <f>Sheet3!E30</f>
        <v>5</v>
      </c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8"/>
    </row>
    <row r="9" spans="1:62" ht="18" x14ac:dyDescent="0.2">
      <c r="A9" s="36">
        <v>2015</v>
      </c>
      <c r="B9" s="37">
        <f>sheet!F18/sheet!F35</f>
        <v>1.5730860558964899</v>
      </c>
      <c r="C9" s="37">
        <f>(sheet!F18-sheet!F15)/sheet!F35</f>
        <v>1.3904305532050849</v>
      </c>
      <c r="D9" s="37">
        <f>sheet!F12/sheet!F35</f>
        <v>0.37655501398226948</v>
      </c>
      <c r="E9" s="37">
        <f>Sheet2!F20/sheet!F35</f>
        <v>1.2184210074837922</v>
      </c>
      <c r="F9" s="37">
        <f>sheet!F18/sheet!F35</f>
        <v>1.5730860558964899</v>
      </c>
      <c r="G9" s="35"/>
      <c r="H9" s="38">
        <f>Sheet1!F33/sheet!F51</f>
        <v>0.8318743765431591</v>
      </c>
      <c r="I9" s="38">
        <f>Sheet1!F33/Sheet1!F12</f>
        <v>0.25800527780290905</v>
      </c>
      <c r="J9" s="38">
        <f>Sheet1!F12/sheet!F27</f>
        <v>1.6762147059053356</v>
      </c>
      <c r="K9" s="38">
        <f>Sheet1!F30/sheet!F27</f>
        <v>0.43247224085442765</v>
      </c>
      <c r="L9" s="38">
        <f>Sheet1!F38</f>
        <v>2.2400000000000002</v>
      </c>
      <c r="M9" s="35"/>
      <c r="N9" s="38">
        <f>sheet!F40/sheet!F27</f>
        <v>0.48012313752040392</v>
      </c>
      <c r="O9" s="38">
        <f>sheet!F51/sheet!F27</f>
        <v>0.51987686247959608</v>
      </c>
      <c r="P9" s="38">
        <f>sheet!F40/sheet!F51</f>
        <v>0.92353242117838552</v>
      </c>
      <c r="Q9" s="37">
        <f>Sheet1!F24/Sheet1!F26</f>
        <v>-125.27561696945598</v>
      </c>
      <c r="R9" s="37">
        <f>ABS(Sheet2!F20/(Sheet1!F26+Sheet2!F30))</f>
        <v>4.7487172163990667</v>
      </c>
      <c r="S9" s="37">
        <f>sheet!F40/Sheet1!F43</f>
        <v>0.90155830932758074</v>
      </c>
      <c r="T9" s="37">
        <f>Sheet2!F20/sheet!F40</f>
        <v>0.94656630324475677</v>
      </c>
      <c r="V9" s="37">
        <f>ABS(Sheet1!F15/sheet!F15)</f>
        <v>4.8814668742170841</v>
      </c>
      <c r="W9" s="37">
        <f>Sheet1!F12/sheet!F14</f>
        <v>4.669276681920917</v>
      </c>
      <c r="X9" s="37">
        <f>Sheet1!F12/sheet!F27</f>
        <v>1.6762147059053356</v>
      </c>
      <c r="Y9" s="37">
        <f>Sheet1!F12/(sheet!F18-sheet!F35)</f>
        <v>7.8415787427776449</v>
      </c>
      <c r="AA9" s="23" t="str">
        <f>Sheet1!F43</f>
        <v>16,560.961</v>
      </c>
      <c r="AB9" s="23" t="str">
        <f>Sheet3!F17</f>
        <v>NA</v>
      </c>
      <c r="AC9" s="23" t="str">
        <f>Sheet3!F18</f>
        <v>NA</v>
      </c>
      <c r="AD9" s="23" t="str">
        <f>Sheet3!F20</f>
        <v>NM</v>
      </c>
      <c r="AE9" s="23" t="str">
        <f>Sheet3!F21</f>
        <v>NM</v>
      </c>
      <c r="AF9" s="23" t="str">
        <f>Sheet3!F22</f>
        <v>NA</v>
      </c>
      <c r="AG9" s="23" t="str">
        <f>Sheet3!F24</f>
        <v>NA</v>
      </c>
      <c r="AH9" s="23" t="str">
        <f>Sheet3!F25</f>
        <v>NA</v>
      </c>
      <c r="AI9" s="23" t="str">
        <f>Sheet3!F31</f>
        <v/>
      </c>
      <c r="AK9" s="23" t="str">
        <f>Sheet3!F29</f>
        <v>NA</v>
      </c>
      <c r="AL9" s="23">
        <f>Sheet3!F30</f>
        <v>3</v>
      </c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</row>
    <row r="10" spans="1:62" s="43" customFormat="1" ht="18" x14ac:dyDescent="0.2">
      <c r="A10" s="39">
        <v>2016</v>
      </c>
      <c r="B10" s="40">
        <f>sheet!G18/sheet!G35</f>
        <v>1.2212041874184771</v>
      </c>
      <c r="C10" s="40">
        <f>(sheet!G18-sheet!G15)/sheet!G35</f>
        <v>1.0425392824320805</v>
      </c>
      <c r="D10" s="40">
        <f>sheet!G12/sheet!G35</f>
        <v>0.47327660670877869</v>
      </c>
      <c r="E10" s="40">
        <f>Sheet2!G20/sheet!G35</f>
        <v>0.69960727721462168</v>
      </c>
      <c r="F10" s="40">
        <f>sheet!G18/sheet!G35</f>
        <v>1.2212041874184771</v>
      </c>
      <c r="G10" s="35"/>
      <c r="H10" s="41">
        <f>Sheet1!G33/sheet!G51</f>
        <v>9.5341615014568504E-2</v>
      </c>
      <c r="I10" s="41">
        <f>Sheet1!G33/Sheet1!G12</f>
        <v>3.9163159441729462E-2</v>
      </c>
      <c r="J10" s="41">
        <f>Sheet1!G12/sheet!G27</f>
        <v>1.2705539062123985</v>
      </c>
      <c r="K10" s="41">
        <f>Sheet1!G30/sheet!G27</f>
        <v>4.9758905208308342E-2</v>
      </c>
      <c r="L10" s="41">
        <f>Sheet1!G38</f>
        <v>4.2999999999999997E-2</v>
      </c>
      <c r="M10" s="35"/>
      <c r="N10" s="41">
        <f>sheet!G40/sheet!G27</f>
        <v>0.47809877983811139</v>
      </c>
      <c r="O10" s="41">
        <f>sheet!G51/sheet!G27</f>
        <v>0.52190122016188856</v>
      </c>
      <c r="P10" s="41">
        <f>sheet!G40/sheet!G51</f>
        <v>0.91607139697778417</v>
      </c>
      <c r="Q10" s="40">
        <f>Sheet1!G24/Sheet1!G26</f>
        <v>-1.3374603152645301</v>
      </c>
      <c r="R10" s="40">
        <f>ABS(Sheet2!G20/(Sheet1!G26+Sheet2!G30))</f>
        <v>1.3913231778237272</v>
      </c>
      <c r="S10" s="40">
        <f>sheet!G40/Sheet1!G43</f>
        <v>6.5296063097265336</v>
      </c>
      <c r="T10" s="40">
        <f>Sheet2!G20/sheet!G40</f>
        <v>0.54360536616760491</v>
      </c>
      <c r="U10" s="18"/>
      <c r="V10" s="40">
        <f>ABS(Sheet1!G15/sheet!G15)</f>
        <v>7.6294268935445109</v>
      </c>
      <c r="W10" s="40">
        <f>Sheet1!G12/sheet!G14</f>
        <v>6.5420407524017508</v>
      </c>
      <c r="X10" s="40">
        <f>Sheet1!G12/sheet!G27</f>
        <v>1.2705539062123985</v>
      </c>
      <c r="Y10" s="40">
        <f>Sheet1!G12/(sheet!G18-sheet!G35)</f>
        <v>15.46153826381012</v>
      </c>
      <c r="Z10" s="18"/>
      <c r="AA10" s="42" t="str">
        <f>Sheet1!G43</f>
        <v>2,426.476</v>
      </c>
      <c r="AB10" s="42" t="str">
        <f>Sheet3!G17</f>
        <v>NA</v>
      </c>
      <c r="AC10" s="42" t="str">
        <f>Sheet3!G18</f>
        <v>NA</v>
      </c>
      <c r="AD10" s="42" t="str">
        <f>Sheet3!G20</f>
        <v>NM</v>
      </c>
      <c r="AE10" s="42" t="str">
        <f>Sheet3!G21</f>
        <v>NM</v>
      </c>
      <c r="AF10" s="42" t="str">
        <f>Sheet3!G22</f>
        <v>NA</v>
      </c>
      <c r="AG10" s="42" t="str">
        <f>Sheet3!G24</f>
        <v>NA</v>
      </c>
      <c r="AH10" s="42" t="str">
        <f>Sheet3!G25</f>
        <v>NA</v>
      </c>
      <c r="AI10" s="42" t="str">
        <f>Sheet3!G31</f>
        <v/>
      </c>
      <c r="AK10" s="42">
        <f>Sheet3!G29</f>
        <v>6.7</v>
      </c>
      <c r="AL10" s="42">
        <f>Sheet3!G30</f>
        <v>2</v>
      </c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</row>
    <row r="11" spans="1:62" ht="18" x14ac:dyDescent="0.2">
      <c r="A11" s="36">
        <v>2017</v>
      </c>
      <c r="B11" s="37">
        <f>sheet!H18/sheet!H35</f>
        <v>1.2929500469759734</v>
      </c>
      <c r="C11" s="37">
        <f>(sheet!H18-sheet!H15)/sheet!H35</f>
        <v>1.1687581072194306</v>
      </c>
      <c r="D11" s="37">
        <f>sheet!H12/sheet!H35</f>
        <v>0.38771012228029494</v>
      </c>
      <c r="E11" s="37">
        <f>Sheet2!H20/sheet!H35</f>
        <v>0.91444220666754539</v>
      </c>
      <c r="F11" s="37">
        <f>sheet!H18/sheet!H35</f>
        <v>1.2929500469759734</v>
      </c>
      <c r="G11" s="35"/>
      <c r="H11" s="38">
        <f>Sheet1!H33/sheet!H51</f>
        <v>0.34433961205423558</v>
      </c>
      <c r="I11" s="38">
        <f>Sheet1!H33/Sheet1!H12</f>
        <v>0.17422433716245045</v>
      </c>
      <c r="J11" s="38">
        <f>Sheet1!H12/sheet!H27</f>
        <v>1.2450717686627772</v>
      </c>
      <c r="K11" s="38">
        <f>Sheet1!H30/sheet!H27</f>
        <v>0.21692180361495222</v>
      </c>
      <c r="L11" s="38">
        <f>Sheet1!H38</f>
        <v>0.27</v>
      </c>
      <c r="M11" s="35"/>
      <c r="N11" s="38">
        <f>sheet!H40/sheet!H27</f>
        <v>0.37003529068045266</v>
      </c>
      <c r="O11" s="38">
        <f>sheet!H51/sheet!H27</f>
        <v>0.62996470931954729</v>
      </c>
      <c r="P11" s="38">
        <f>sheet!H40/sheet!H51</f>
        <v>0.58739050808122906</v>
      </c>
      <c r="Q11" s="37">
        <f>Sheet1!H24/Sheet1!H26</f>
        <v>-31.113941559732829</v>
      </c>
      <c r="R11" s="37">
        <f>ABS(Sheet2!H20/(Sheet1!H26+Sheet2!H30))</f>
        <v>1.5097941414032254</v>
      </c>
      <c r="S11" s="37">
        <f>sheet!H40/Sheet1!H43</f>
        <v>1.2269727977627622</v>
      </c>
      <c r="T11" s="37">
        <f>Sheet2!H20/sheet!H40</f>
        <v>0.86212090786435913</v>
      </c>
      <c r="V11" s="37">
        <f>ABS(Sheet1!H15/sheet!H15)</f>
        <v>7.5401109892834413</v>
      </c>
      <c r="W11" s="37">
        <f>Sheet1!H12/sheet!H14</f>
        <v>4.7978735542213986</v>
      </c>
      <c r="X11" s="37">
        <f>Sheet1!H12/sheet!H27</f>
        <v>1.2450717686627772</v>
      </c>
      <c r="Y11" s="37">
        <f>Sheet1!H12/(sheet!H18-sheet!H35)</f>
        <v>12.182761833491096</v>
      </c>
      <c r="AA11" s="23" t="str">
        <f>Sheet1!H43</f>
        <v>14,290.479</v>
      </c>
      <c r="AB11" s="23" t="str">
        <f>Sheet3!H17</f>
        <v>5.9x</v>
      </c>
      <c r="AC11" s="23" t="str">
        <f>Sheet3!H18</f>
        <v>7.2x</v>
      </c>
      <c r="AD11" s="23" t="str">
        <f>Sheet3!H20</f>
        <v>9.4x</v>
      </c>
      <c r="AE11" s="23" t="str">
        <f>Sheet3!H21</f>
        <v>2.8x</v>
      </c>
      <c r="AF11" s="23" t="str">
        <f>Sheet3!H22</f>
        <v>1.7x</v>
      </c>
      <c r="AG11" s="23" t="str">
        <f>Sheet3!H24</f>
        <v>6.7x</v>
      </c>
      <c r="AH11" s="23" t="str">
        <f>Sheet3!H25</f>
        <v>3.6x</v>
      </c>
      <c r="AI11" s="23" t="str">
        <f>Sheet3!H31</f>
        <v/>
      </c>
      <c r="AK11" s="23">
        <f>Sheet3!H29</f>
        <v>6.2</v>
      </c>
      <c r="AL11" s="23">
        <f>Sheet3!H30</f>
        <v>8</v>
      </c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18"/>
      <c r="BJ11" s="18"/>
    </row>
    <row r="12" spans="1:62" s="43" customFormat="1" ht="18" x14ac:dyDescent="0.2">
      <c r="A12" s="39">
        <v>2018</v>
      </c>
      <c r="B12" s="40">
        <f>sheet!I18/sheet!I35</f>
        <v>1.1798579278060093</v>
      </c>
      <c r="C12" s="40">
        <f>(sheet!I18-sheet!I15)/sheet!I35</f>
        <v>1.0323437607153456</v>
      </c>
      <c r="D12" s="40">
        <f>sheet!I12/sheet!I35</f>
        <v>0.53206274726712832</v>
      </c>
      <c r="E12" s="40">
        <f>Sheet2!I20/sheet!I35</f>
        <v>1.1429155338035182</v>
      </c>
      <c r="F12" s="40">
        <f>sheet!I18/sheet!I35</f>
        <v>1.1798579278060093</v>
      </c>
      <c r="G12" s="35"/>
      <c r="H12" s="41">
        <f>Sheet1!I33/sheet!I51</f>
        <v>0.29191612254447735</v>
      </c>
      <c r="I12" s="41">
        <f>Sheet1!I33/Sheet1!I12</f>
        <v>0.14749317583399077</v>
      </c>
      <c r="J12" s="41">
        <f>Sheet1!I12/sheet!I27</f>
        <v>1.2014985210951357</v>
      </c>
      <c r="K12" s="41">
        <f>Sheet1!I30/sheet!I27</f>
        <v>0.17721283263616472</v>
      </c>
      <c r="L12" s="41">
        <f>Sheet1!I38</f>
        <v>0.34</v>
      </c>
      <c r="M12" s="35"/>
      <c r="N12" s="41">
        <f>sheet!I40/sheet!I27</f>
        <v>0.39293235641973179</v>
      </c>
      <c r="O12" s="41">
        <f>sheet!I51/sheet!I27</f>
        <v>0.60706764358026832</v>
      </c>
      <c r="P12" s="41">
        <f>sheet!I40/sheet!I51</f>
        <v>0.64726288836999601</v>
      </c>
      <c r="Q12" s="40">
        <f>Sheet1!I24/Sheet1!I26</f>
        <v>-54.425498156325766</v>
      </c>
      <c r="R12" s="40">
        <f>ABS(Sheet2!I20/(Sheet1!I26+Sheet2!I30))</f>
        <v>2.1626221101760392</v>
      </c>
      <c r="S12" s="40">
        <f>sheet!I40/Sheet1!I43</f>
        <v>1.5174548255883211</v>
      </c>
      <c r="T12" s="40">
        <f>Sheet2!I20/sheet!I40</f>
        <v>1.0609999309158706</v>
      </c>
      <c r="U12" s="18"/>
      <c r="V12" s="40">
        <f>ABS(Sheet1!I15/sheet!I15)</f>
        <v>5.7807415794718553</v>
      </c>
      <c r="W12" s="40">
        <f>Sheet1!I12/sheet!I14</f>
        <v>7.2931328635137929</v>
      </c>
      <c r="X12" s="40">
        <f>Sheet1!I12/sheet!I27</f>
        <v>1.2014985210951357</v>
      </c>
      <c r="Y12" s="40">
        <f>Sheet1!I12/(sheet!I18-sheet!I35)</f>
        <v>18.313638708863706</v>
      </c>
      <c r="Z12" s="18"/>
      <c r="AA12" s="42" t="str">
        <f>Sheet1!I43</f>
        <v>18,963.667</v>
      </c>
      <c r="AB12" s="42" t="str">
        <f>Sheet3!I17</f>
        <v>12.2x</v>
      </c>
      <c r="AC12" s="42" t="str">
        <f>Sheet3!I18</f>
        <v>17.2x</v>
      </c>
      <c r="AD12" s="42" t="str">
        <f>Sheet3!I20</f>
        <v>29.9x</v>
      </c>
      <c r="AE12" s="42" t="str">
        <f>Sheet3!I21</f>
        <v>3.7x</v>
      </c>
      <c r="AF12" s="42" t="str">
        <f>Sheet3!I22</f>
        <v>2.3x</v>
      </c>
      <c r="AG12" s="42" t="str">
        <f>Sheet3!I24</f>
        <v>20.5x</v>
      </c>
      <c r="AH12" s="42" t="str">
        <f>Sheet3!I25</f>
        <v>4.4x</v>
      </c>
      <c r="AI12" s="42" t="str">
        <f>Sheet3!I31</f>
        <v/>
      </c>
      <c r="AK12" s="42">
        <f>Sheet3!I29</f>
        <v>6.8</v>
      </c>
      <c r="AL12" s="42">
        <f>Sheet3!I30</f>
        <v>5</v>
      </c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  <c r="BH12" s="18"/>
      <c r="BI12" s="18"/>
      <c r="BJ12" s="18"/>
    </row>
    <row r="13" spans="1:62" ht="18" x14ac:dyDescent="0.2">
      <c r="A13" s="36">
        <v>2019</v>
      </c>
      <c r="B13" s="37">
        <f>sheet!J18/sheet!J35</f>
        <v>1.0732864927625549</v>
      </c>
      <c r="C13" s="37">
        <f>(sheet!J18-sheet!J15)/sheet!J35</f>
        <v>1.0208011698581305</v>
      </c>
      <c r="D13" s="37">
        <f>sheet!J12/sheet!J35</f>
        <v>0.51539827071919242</v>
      </c>
      <c r="E13" s="37">
        <f>Sheet2!J20/sheet!J35</f>
        <v>0.73660852951808653</v>
      </c>
      <c r="F13" s="37">
        <f>sheet!J18/sheet!J35</f>
        <v>1.0732864927625549</v>
      </c>
      <c r="G13" s="35"/>
      <c r="H13" s="38">
        <f>Sheet1!J33/sheet!J51</f>
        <v>0.19508454962015831</v>
      </c>
      <c r="I13" s="38">
        <f>Sheet1!J33/Sheet1!J12</f>
        <v>0.10622258576882407</v>
      </c>
      <c r="J13" s="38">
        <f>Sheet1!J12/sheet!J27</f>
        <v>0.97166932649374249</v>
      </c>
      <c r="K13" s="38">
        <f>Sheet1!J30/sheet!J27</f>
        <v>0.10321322837241707</v>
      </c>
      <c r="L13" s="38">
        <f>Sheet1!J38</f>
        <v>0.28999999999999998</v>
      </c>
      <c r="M13" s="35"/>
      <c r="N13" s="38">
        <f>sheet!J40/sheet!J27</f>
        <v>0.47093080023809775</v>
      </c>
      <c r="O13" s="38">
        <f>sheet!J51/sheet!J27</f>
        <v>0.5290692090859046</v>
      </c>
      <c r="P13" s="38">
        <f>sheet!J40/sheet!J51</f>
        <v>0.89011190247065208</v>
      </c>
      <c r="Q13" s="37">
        <f>Sheet1!J24/Sheet1!J26</f>
        <v>-29.012729136724175</v>
      </c>
      <c r="R13" s="37">
        <f>ABS(Sheet2!J20/(Sheet1!J26+Sheet2!J30))</f>
        <v>1.6038147764915394</v>
      </c>
      <c r="S13" s="37">
        <f>sheet!J40/Sheet1!J43</f>
        <v>2.4906832935227317</v>
      </c>
      <c r="T13" s="37">
        <f>Sheet2!J20/sheet!J40</f>
        <v>0.49070622688975701</v>
      </c>
      <c r="V13" s="37">
        <f>ABS(Sheet1!J15/sheet!J15)</f>
        <v>17.830886108635259</v>
      </c>
      <c r="W13" s="37">
        <f>Sheet1!J12/sheet!J14</f>
        <v>6.95821032072039</v>
      </c>
      <c r="X13" s="37">
        <f>Sheet1!J12/sheet!J27</f>
        <v>0.97166932649374249</v>
      </c>
      <c r="Y13" s="37">
        <f>Sheet1!J12/(sheet!J18-sheet!J35)</f>
        <v>42.262251848463279</v>
      </c>
      <c r="AA13" s="23" t="str">
        <f>Sheet1!J43</f>
        <v>20,278.518</v>
      </c>
      <c r="AB13" s="23" t="str">
        <f>Sheet3!J17</f>
        <v>17.2x</v>
      </c>
      <c r="AC13" s="23" t="str">
        <f>Sheet3!J18</f>
        <v>28.2x</v>
      </c>
      <c r="AD13" s="23" t="str">
        <f>Sheet3!J20</f>
        <v>-267.4x</v>
      </c>
      <c r="AE13" s="23" t="str">
        <f>Sheet3!J21</f>
        <v>3.8x</v>
      </c>
      <c r="AF13" s="23" t="str">
        <f>Sheet3!J22</f>
        <v>3.2x</v>
      </c>
      <c r="AG13" s="23" t="str">
        <f>Sheet3!J24</f>
        <v>27.9x</v>
      </c>
      <c r="AH13" s="23" t="str">
        <f>Sheet3!J25</f>
        <v>5.5x</v>
      </c>
      <c r="AI13" s="23" t="str">
        <f>Sheet3!J31</f>
        <v/>
      </c>
      <c r="AK13" s="23">
        <f>Sheet3!J29</f>
        <v>5.6</v>
      </c>
      <c r="AL13" s="23">
        <f>Sheet3!J30</f>
        <v>3</v>
      </c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18"/>
      <c r="BJ13" s="18"/>
    </row>
    <row r="14" spans="1:62" s="43" customFormat="1" ht="18" x14ac:dyDescent="0.2">
      <c r="A14" s="39">
        <v>2020</v>
      </c>
      <c r="B14" s="40">
        <f>sheet!K18/sheet!K35</f>
        <v>2.0495720823069634</v>
      </c>
      <c r="C14" s="40">
        <f>(sheet!K18-sheet!K15)/sheet!K35</f>
        <v>1.9492114856235763</v>
      </c>
      <c r="D14" s="40">
        <f>sheet!K12/sheet!K35</f>
        <v>1.3460051323968474</v>
      </c>
      <c r="E14" s="40">
        <f>Sheet2!K20/sheet!K35</f>
        <v>1.5253942742604631</v>
      </c>
      <c r="F14" s="40">
        <f>sheet!K18/sheet!K35</f>
        <v>2.0495720823069634</v>
      </c>
      <c r="G14" s="35"/>
      <c r="H14" s="41">
        <f>Sheet1!K33/sheet!K51</f>
        <v>0.38595718522469646</v>
      </c>
      <c r="I14" s="41">
        <f>Sheet1!K33/Sheet1!K12</f>
        <v>0.240120633565445</v>
      </c>
      <c r="J14" s="41">
        <f>Sheet1!K12/sheet!K27</f>
        <v>1.166568944174317</v>
      </c>
      <c r="K14" s="41">
        <f>Sheet1!K30/sheet!K27</f>
        <v>0.28011727397290925</v>
      </c>
      <c r="L14" s="41">
        <f>Sheet1!K38</f>
        <v>1.04</v>
      </c>
      <c r="M14" s="35"/>
      <c r="N14" s="41">
        <f>sheet!K40/sheet!K27</f>
        <v>0.27422707829670107</v>
      </c>
      <c r="O14" s="41">
        <f>sheet!K51/sheet!K27</f>
        <v>0.72577292170329899</v>
      </c>
      <c r="P14" s="41">
        <f>sheet!K40/sheet!K51</f>
        <v>0.37784142959360367</v>
      </c>
      <c r="Q14" s="40">
        <f>Sheet1!K24/Sheet1!K26</f>
        <v>-52.793694859355654</v>
      </c>
      <c r="R14" s="40">
        <f>ABS(Sheet2!K20/(Sheet1!K26+Sheet2!K30))</f>
        <v>3.0653046160230413</v>
      </c>
      <c r="S14" s="40">
        <f>sheet!K40/Sheet1!K43</f>
        <v>1.0108727575450711</v>
      </c>
      <c r="T14" s="40">
        <f>Sheet2!K20/sheet!K40</f>
        <v>1.1374607175290792</v>
      </c>
      <c r="U14" s="18"/>
      <c r="V14" s="40">
        <f>ABS(Sheet1!K15/sheet!K15)</f>
        <v>22.163637817296014</v>
      </c>
      <c r="W14" s="40">
        <f>Sheet1!K12/sheet!K14</f>
        <v>10.612543226149612</v>
      </c>
      <c r="X14" s="40">
        <f>Sheet1!K12/sheet!K27</f>
        <v>1.166568944174317</v>
      </c>
      <c r="Y14" s="40">
        <f>Sheet1!K12/(sheet!K18-sheet!K35)</f>
        <v>5.4354250119627689</v>
      </c>
      <c r="Z14" s="18"/>
      <c r="AA14" s="42" t="str">
        <f>Sheet1!K43</f>
        <v>38,853.345</v>
      </c>
      <c r="AB14" s="42" t="str">
        <f>Sheet3!K17</f>
        <v>10.6x</v>
      </c>
      <c r="AC14" s="42" t="str">
        <f>Sheet3!K18</f>
        <v>15.6x</v>
      </c>
      <c r="AD14" s="42" t="str">
        <f>Sheet3!K20</f>
        <v>12.9x</v>
      </c>
      <c r="AE14" s="42" t="str">
        <f>Sheet3!K21</f>
        <v>3.2x</v>
      </c>
      <c r="AF14" s="42" t="str">
        <f>Sheet3!K22</f>
        <v>2.4x</v>
      </c>
      <c r="AG14" s="42" t="str">
        <f>Sheet3!K24</f>
        <v>10.6x</v>
      </c>
      <c r="AH14" s="42" t="str">
        <f>Sheet3!K25</f>
        <v>4.1x</v>
      </c>
      <c r="AI14" s="42" t="str">
        <f>Sheet3!K31</f>
        <v/>
      </c>
      <c r="AK14" s="42">
        <f>Sheet3!K29</f>
        <v>8.8000000000000007</v>
      </c>
      <c r="AL14" s="42">
        <f>Sheet3!K30</f>
        <v>7</v>
      </c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</row>
    <row r="15" spans="1:62" ht="18" x14ac:dyDescent="0.2">
      <c r="A15" s="36">
        <v>2021</v>
      </c>
      <c r="B15" s="37">
        <f>sheet!L18/sheet!L35</f>
        <v>2.6562236486251285</v>
      </c>
      <c r="C15" s="37">
        <f>(sheet!L18-sheet!L15)/sheet!L35</f>
        <v>2.5182752001727691</v>
      </c>
      <c r="D15" s="37">
        <f>sheet!L12/sheet!L35</f>
        <v>1.5949693782372005</v>
      </c>
      <c r="E15" s="37">
        <f>Sheet2!L20/sheet!L35</f>
        <v>1.2629274028724284</v>
      </c>
      <c r="F15" s="37">
        <f>sheet!L18/sheet!L35</f>
        <v>2.6562236486251285</v>
      </c>
      <c r="G15" s="35"/>
      <c r="H15" s="38">
        <f>Sheet1!L33/sheet!L51</f>
        <v>9.6245519336985941E-2</v>
      </c>
      <c r="I15" s="38">
        <f>Sheet1!L33/Sheet1!L12</f>
        <v>7.7958689970670569E-2</v>
      </c>
      <c r="J15" s="38">
        <f>Sheet1!L12/sheet!L27</f>
        <v>0.99237042438111156</v>
      </c>
      <c r="K15" s="38">
        <f>Sheet1!L30/sheet!L27</f>
        <v>7.7363898250389862E-2</v>
      </c>
      <c r="L15" s="38">
        <f>Sheet1!L38</f>
        <v>0.28999999999999998</v>
      </c>
      <c r="M15" s="35"/>
      <c r="N15" s="38">
        <f>sheet!L40/sheet!L27</f>
        <v>0.19618181933732998</v>
      </c>
      <c r="O15" s="38">
        <f>sheet!L51/sheet!L27</f>
        <v>0.80381818066266997</v>
      </c>
      <c r="P15" s="38">
        <f>sheet!L40/sheet!L51</f>
        <v>0.24406243110301029</v>
      </c>
      <c r="Q15" s="37">
        <f>Sheet1!L24/Sheet1!L26</f>
        <v>-40.317563618910732</v>
      </c>
      <c r="R15" s="37">
        <f>ABS(Sheet2!L20/(Sheet1!L26+Sheet2!L30))</f>
        <v>5.2105629334146188</v>
      </c>
      <c r="S15" s="37">
        <f>sheet!L40/Sheet1!L43</f>
        <v>1.0596153828745605</v>
      </c>
      <c r="T15" s="37">
        <f>Sheet2!L20/sheet!L40</f>
        <v>0.97199897771143706</v>
      </c>
      <c r="V15" s="37">
        <f>ABS(Sheet1!L15/sheet!L15)</f>
        <v>17.766383108836642</v>
      </c>
      <c r="W15" s="37">
        <f>Sheet1!L12/sheet!L14</f>
        <v>9.1290650770012185</v>
      </c>
      <c r="X15" s="37">
        <f>Sheet1!L12/sheet!L27</f>
        <v>0.99237042438111156</v>
      </c>
      <c r="Y15" s="37">
        <f>Sheet1!L12/(sheet!L18-sheet!L35)</f>
        <v>3.9683379635127745</v>
      </c>
      <c r="AA15" s="23" t="str">
        <f>Sheet1!L43</f>
        <v>27,617.335</v>
      </c>
      <c r="AB15" s="23" t="str">
        <f>Sheet3!L17</f>
        <v>7.9x</v>
      </c>
      <c r="AC15" s="23" t="str">
        <f>Sheet3!L18</f>
        <v>14.8x</v>
      </c>
      <c r="AD15" s="23" t="str">
        <f>Sheet3!L20</f>
        <v>-32.6x</v>
      </c>
      <c r="AE15" s="23" t="str">
        <f>Sheet3!L21</f>
        <v>1.9x</v>
      </c>
      <c r="AF15" s="23" t="str">
        <f>Sheet3!L22</f>
        <v>1.6x</v>
      </c>
      <c r="AG15" s="23" t="str">
        <f>Sheet3!L24</f>
        <v>20.4x</v>
      </c>
      <c r="AH15" s="23" t="str">
        <f>Sheet3!L25</f>
        <v>2.3x</v>
      </c>
      <c r="AI15" s="23" t="str">
        <f>Sheet3!L31</f>
        <v/>
      </c>
      <c r="AK15" s="23">
        <f>Sheet3!L29</f>
        <v>7.8</v>
      </c>
      <c r="AL15" s="23">
        <f>Sheet3!L30</f>
        <v>6</v>
      </c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</row>
    <row r="16" spans="1:62" s="43" customFormat="1" ht="18" x14ac:dyDescent="0.2">
      <c r="A16" s="39">
        <v>2022</v>
      </c>
      <c r="B16" s="40">
        <f>sheet!M18/sheet!M35</f>
        <v>2.1070993052354026</v>
      </c>
      <c r="C16" s="40">
        <f>(sheet!M18-sheet!M15)/sheet!M35</f>
        <v>1.9176077739577209</v>
      </c>
      <c r="D16" s="40">
        <f>sheet!M12/sheet!M35</f>
        <v>0.89677110149563866</v>
      </c>
      <c r="E16" s="40">
        <f>Sheet2!M20/sheet!M35</f>
        <v>1.4711839372834183</v>
      </c>
      <c r="F16" s="40">
        <f>sheet!M18/sheet!M35</f>
        <v>2.1070993052354026</v>
      </c>
      <c r="G16" s="35"/>
      <c r="H16" s="41">
        <f>Sheet1!M33/sheet!M51</f>
        <v>6.4082230498866272E-2</v>
      </c>
      <c r="I16" s="41">
        <f>Sheet1!M33/Sheet1!M12</f>
        <v>4.4816757571008628E-2</v>
      </c>
      <c r="J16" s="41">
        <f>Sheet1!M12/sheet!M27</f>
        <v>1.1861623469422076</v>
      </c>
      <c r="K16" s="41">
        <f>Sheet1!M30/sheet!M27</f>
        <v>5.3159950342767548E-2</v>
      </c>
      <c r="L16" s="41">
        <f>Sheet1!M38</f>
        <v>0.22</v>
      </c>
      <c r="M16" s="35"/>
      <c r="N16" s="41">
        <f>sheet!M40/sheet!M27</f>
        <v>0.1704416352407078</v>
      </c>
      <c r="O16" s="41">
        <f>sheet!M51/sheet!M27</f>
        <v>0.82955836475929223</v>
      </c>
      <c r="P16" s="41">
        <f>sheet!M40/sheet!M51</f>
        <v>0.2054606914730632</v>
      </c>
      <c r="Q16" s="40">
        <f>Sheet1!M24/Sheet1!M26</f>
        <v>-46.634545304579945</v>
      </c>
      <c r="R16" s="40">
        <f>ABS(Sheet2!M20/(Sheet1!M26+Sheet2!M30))</f>
        <v>4.5978460885502637</v>
      </c>
      <c r="S16" s="40">
        <f>sheet!M40/Sheet1!M43</f>
        <v>0.83720832990695138</v>
      </c>
      <c r="T16" s="40">
        <f>Sheet2!M20/sheet!M40</f>
        <v>1.3909469062677609</v>
      </c>
      <c r="U16" s="18"/>
      <c r="V16" s="40">
        <f>ABS(Sheet1!M15/sheet!M15)</f>
        <v>15.151651668097056</v>
      </c>
      <c r="W16" s="40">
        <f>Sheet1!M12/sheet!M14</f>
        <v>9.0273749943390289</v>
      </c>
      <c r="X16" s="40">
        <f>Sheet1!M12/sheet!M27</f>
        <v>1.1861623469422076</v>
      </c>
      <c r="Y16" s="40">
        <f>Sheet1!M12/(sheet!M18-sheet!M35)</f>
        <v>6.6487236942214221</v>
      </c>
      <c r="Z16" s="18"/>
      <c r="AA16" s="42" t="str">
        <f>Sheet1!M43</f>
        <v>32,261.921</v>
      </c>
      <c r="AB16" s="42" t="str">
        <f>Sheet3!M17</f>
        <v>15.8x</v>
      </c>
      <c r="AC16" s="42" t="str">
        <f>Sheet3!M18</f>
        <v>46.0x</v>
      </c>
      <c r="AD16" s="42" t="str">
        <f>Sheet3!M20</f>
        <v>-211.1x</v>
      </c>
      <c r="AE16" s="42" t="str">
        <f>Sheet3!M21</f>
        <v>3.9x</v>
      </c>
      <c r="AF16" s="42" t="str">
        <f>Sheet3!M22</f>
        <v>2.7x</v>
      </c>
      <c r="AG16" s="42" t="str">
        <f>Sheet3!M24</f>
        <v>63.9x</v>
      </c>
      <c r="AH16" s="42" t="str">
        <f>Sheet3!M25</f>
        <v>4.1x</v>
      </c>
      <c r="AI16" s="42" t="str">
        <f>Sheet3!M31</f>
        <v/>
      </c>
      <c r="AK16" s="42">
        <f>Sheet3!M29</f>
        <v>14.4</v>
      </c>
      <c r="AL16" s="42">
        <f>Sheet3!M30</f>
        <v>6</v>
      </c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</row>
    <row r="17" spans="2:62" x14ac:dyDescent="0.2">
      <c r="G17" s="35"/>
      <c r="K17" s="35"/>
      <c r="M17" s="35"/>
      <c r="R17" s="35"/>
      <c r="S17" s="35"/>
      <c r="AC17" s="44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18"/>
      <c r="BJ17" s="18"/>
    </row>
    <row r="18" spans="2:62" x14ac:dyDescent="0.2"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18"/>
      <c r="BJ18" s="18"/>
    </row>
    <row r="19" spans="2:62" x14ac:dyDescent="0.2">
      <c r="E19" s="35"/>
    </row>
    <row r="21" spans="2:62" x14ac:dyDescent="0.2">
      <c r="D21" s="35"/>
    </row>
    <row r="22" spans="2:62" x14ac:dyDescent="0.2">
      <c r="B22" s="34"/>
      <c r="J22" s="35"/>
    </row>
  </sheetData>
  <mergeCells count="5">
    <mergeCell ref="B3:F3"/>
    <mergeCell ref="H3:L3"/>
    <mergeCell ref="N3:T3"/>
    <mergeCell ref="V3:Y3"/>
    <mergeCell ref="AA3:AL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</vt:lpstr>
      <vt:lpstr>Sheet1</vt:lpstr>
      <vt:lpstr>Sheet2</vt:lpstr>
      <vt:lpstr>Sheet3</vt:lpstr>
      <vt:lpstr>Sheet4</vt:lpstr>
    </vt:vector>
  </TitlesOfParts>
  <Company>finbox.io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finbox.io</dc:creator>
  <dc:description/>
  <cp:lastModifiedBy>maher alqarra</cp:lastModifiedBy>
  <dcterms:created xsi:type="dcterms:W3CDTF">2023-04-26T23:27:53Z</dcterms:created>
  <dcterms:modified xsi:type="dcterms:W3CDTF">2023-05-06T16:57:58Z</dcterms:modified>
  <cp:category/>
  <dc:identifier/>
  <cp:version/>
</cp:coreProperties>
</file>