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7" documentId="8_{B6285C9A-E425-411D-B7AA-B4661268B96A}" xr6:coauthVersionLast="47" xr6:coauthVersionMax="47" xr10:uidLastSave="{6E98EC26-D7C4-457B-9278-C5B731344D5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<sst xmlns="http://schemas.openxmlformats.org/spreadsheetml/2006/main" count="1268" uniqueCount="869">
  <si>
    <t>Toromont Industries Ltd.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</si>
  <si>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</si>
  <si>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</si>
  <si>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</si>
  <si>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</si>
  <si>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</si>
  <si>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</si>
  <si>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</si>
  <si>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</si>
  <si>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</si>
  <si>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</si>
  <si>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</si>
  <si>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</si>
  <si>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</si>
  <si>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</si>
  <si>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</si>
  <si>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</si>
  <si>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</si>
  <si>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</si>
  <si>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</si>
  <si>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</si>
  <si>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</si>
  <si>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</si>
  <si>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</si>
  <si>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</si>
  <si>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</si>
  <si>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70,769</t>
  </si>
  <si>
    <t>85,962</t>
  </si>
  <si>
    <t>66,680</t>
  </si>
  <si>
    <t>188,735</t>
  </si>
  <si>
    <t>160,507</t>
  </si>
  <si>
    <t>345,434</t>
  </si>
  <si>
    <t>365,589</t>
  </si>
  <si>
    <t>591,128</t>
  </si>
  <si>
    <t>916,830</t>
  </si>
  <si>
    <t>927,780</t>
  </si>
  <si>
    <t>Short Term Investments</t>
  </si>
  <si>
    <t/>
  </si>
  <si>
    <t>Accounts Receivable, Net</t>
  </si>
  <si>
    <t>214,430</t>
  </si>
  <si>
    <t>217,035</t>
  </si>
  <si>
    <t>229,590</t>
  </si>
  <si>
    <t>247,285</t>
  </si>
  <si>
    <t>469,259</t>
  </si>
  <si>
    <t>504,869</t>
  </si>
  <si>
    <t>498,586</t>
  </si>
  <si>
    <t>518,439</t>
  </si>
  <si>
    <t>438,423</t>
  </si>
  <si>
    <t>561,479</t>
  </si>
  <si>
    <t>Inventory</t>
  </si>
  <si>
    <t>332,123</t>
  </si>
  <si>
    <t>367,193</t>
  </si>
  <si>
    <t>463,210</t>
  </si>
  <si>
    <t>435,757</t>
  </si>
  <si>
    <t>777,524</t>
  </si>
  <si>
    <t>873,507</t>
  </si>
  <si>
    <t>912,186</t>
  </si>
  <si>
    <t>728,404</t>
  </si>
  <si>
    <t>720,421</t>
  </si>
  <si>
    <t>1,025,759</t>
  </si>
  <si>
    <t>Prepaid Expenses</t>
  </si>
  <si>
    <t>Other Current Assets</t>
  </si>
  <si>
    <t>37,880</t>
  </si>
  <si>
    <t>28,648</t>
  </si>
  <si>
    <t>39,656</t>
  </si>
  <si>
    <t>19,839</t>
  </si>
  <si>
    <t>68,411</t>
  </si>
  <si>
    <t>55,290</t>
  </si>
  <si>
    <t>47,893</t>
  </si>
  <si>
    <t>34,173</t>
  </si>
  <si>
    <t>32,767</t>
  </si>
  <si>
    <t>54,177</t>
  </si>
  <si>
    <t>Total Current Assets</t>
  </si>
  <si>
    <t>655,202</t>
  </si>
  <si>
    <t>698,838</t>
  </si>
  <si>
    <t>799,136</t>
  </si>
  <si>
    <t>891,616</t>
  </si>
  <si>
    <t>1,475,701</t>
  </si>
  <si>
    <t>1,779,100</t>
  </si>
  <si>
    <t>1,824,254</t>
  </si>
  <si>
    <t>1,872,144</t>
  </si>
  <si>
    <t>2,108,441</t>
  </si>
  <si>
    <t>2,569,195</t>
  </si>
  <si>
    <t>Property Plant And Equipment, Net</t>
  </si>
  <si>
    <t>341,152</t>
  </si>
  <si>
    <t>371,661</t>
  </si>
  <si>
    <t>429,824</t>
  </si>
  <si>
    <t>454,104</t>
  </si>
  <si>
    <t>881,877</t>
  </si>
  <si>
    <t>954,306</t>
  </si>
  <si>
    <t>1,051,905</t>
  </si>
  <si>
    <t>987,661</t>
  </si>
  <si>
    <t>995,098</t>
  </si>
  <si>
    <t>1,109,823</t>
  </si>
  <si>
    <t>Real Estate Owned</t>
  </si>
  <si>
    <t>Capitalized / Purchased Software</t>
  </si>
  <si>
    <t>4,667</t>
  </si>
  <si>
    <t>3,667</t>
  </si>
  <si>
    <t>2,667</t>
  </si>
  <si>
    <t>Long-term Investments</t>
  </si>
  <si>
    <t>Goodwill</t>
  </si>
  <si>
    <t>13,450</t>
  </si>
  <si>
    <t>93,780</t>
  </si>
  <si>
    <t>Other Intangibles</t>
  </si>
  <si>
    <t>14,139</t>
  </si>
  <si>
    <t>14,110</t>
  </si>
  <si>
    <t>14,081</t>
  </si>
  <si>
    <t>14,051</t>
  </si>
  <si>
    <t>397,970</t>
  </si>
  <si>
    <t>392,529</t>
  </si>
  <si>
    <t>389,051</t>
  </si>
  <si>
    <t>384,407</t>
  </si>
  <si>
    <t>381,263</t>
  </si>
  <si>
    <t>378,785</t>
  </si>
  <si>
    <t>Other Long-term Assets</t>
  </si>
  <si>
    <t>6,612</t>
  </si>
  <si>
    <t>9,743</t>
  </si>
  <si>
    <t>19,586</t>
  </si>
  <si>
    <t>20,991</t>
  </si>
  <si>
    <t>12,950</t>
  </si>
  <si>
    <t>11,149</t>
  </si>
  <si>
    <t>9,680</t>
  </si>
  <si>
    <t>8,133</t>
  </si>
  <si>
    <t>5,214</t>
  </si>
  <si>
    <t>30,542</t>
  </si>
  <si>
    <t>Total Assets</t>
  </si>
  <si>
    <t>1,030,555</t>
  </si>
  <si>
    <t>1,107,802</t>
  </si>
  <si>
    <t>1,276,077</t>
  </si>
  <si>
    <t>1,394,212</t>
  </si>
  <si>
    <t>2,866,945</t>
  </si>
  <si>
    <t>3,234,531</t>
  </si>
  <si>
    <t>3,371,337</t>
  </si>
  <si>
    <t>3,346,792</t>
  </si>
  <si>
    <t>3,583,796</t>
  </si>
  <si>
    <t>4,182,125</t>
  </si>
  <si>
    <t>Accounts Payable</t>
  </si>
  <si>
    <t>224,073</t>
  </si>
  <si>
    <t>213,328</t>
  </si>
  <si>
    <t>223,381</t>
  </si>
  <si>
    <t>228,556</t>
  </si>
  <si>
    <t>517,404</t>
  </si>
  <si>
    <t>916,032</t>
  </si>
  <si>
    <t>782,865</t>
  </si>
  <si>
    <t>539,297</t>
  </si>
  <si>
    <t>542,456</t>
  </si>
  <si>
    <t>664,835</t>
  </si>
  <si>
    <t>Accrued Expenses</t>
  </si>
  <si>
    <t>17,300</t>
  </si>
  <si>
    <t>23,417</t>
  </si>
  <si>
    <t>19,005</t>
  </si>
  <si>
    <t>27,392</t>
  </si>
  <si>
    <t>35,555</t>
  </si>
  <si>
    <t>23,074</t>
  </si>
  <si>
    <t>18,528</t>
  </si>
  <si>
    <t>Short-term Borrowings</t>
  </si>
  <si>
    <t>Current Portion of LT Debt</t>
  </si>
  <si>
    <t>1,470</t>
  </si>
  <si>
    <t>126,576</t>
  </si>
  <si>
    <t>1,690</t>
  </si>
  <si>
    <t>1,811</t>
  </si>
  <si>
    <t>1,941</t>
  </si>
  <si>
    <t>1,022</t>
  </si>
  <si>
    <t>Current Portion of Capital Lease Obligations</t>
  </si>
  <si>
    <t>9,689</t>
  </si>
  <si>
    <t>9,151</t>
  </si>
  <si>
    <t>7,833</t>
  </si>
  <si>
    <t>7,721</t>
  </si>
  <si>
    <t>Other Current Liabilities</t>
  </si>
  <si>
    <t>73,312</t>
  </si>
  <si>
    <t>64,181</t>
  </si>
  <si>
    <t>87,772</t>
  </si>
  <si>
    <t>68,567</t>
  </si>
  <si>
    <t>165,565</t>
  </si>
  <si>
    <t>189,135</t>
  </si>
  <si>
    <t>175,033</t>
  </si>
  <si>
    <t>210,213</t>
  </si>
  <si>
    <t>240,339</t>
  </si>
  <si>
    <t>365,655</t>
  </si>
  <si>
    <t>Total Current Liabilities</t>
  </si>
  <si>
    <t>298,855</t>
  </si>
  <si>
    <t>404,085</t>
  </si>
  <si>
    <t>312,843</t>
  </si>
  <si>
    <t>316,234</t>
  </si>
  <si>
    <t>708,327</t>
  </si>
  <si>
    <t>1,125,194</t>
  </si>
  <si>
    <t>994,979</t>
  </si>
  <si>
    <t>794,216</t>
  </si>
  <si>
    <t>813,702</t>
  </si>
  <si>
    <t>1,056,739</t>
  </si>
  <si>
    <t>Long-term Debt</t>
  </si>
  <si>
    <t>130,948</t>
  </si>
  <si>
    <t>4,942</t>
  </si>
  <si>
    <t>152,079</t>
  </si>
  <si>
    <t>150,717</t>
  </si>
  <si>
    <t>893,806</t>
  </si>
  <si>
    <t>644,540</t>
  </si>
  <si>
    <t>645,471</t>
  </si>
  <si>
    <t>646,299</t>
  </si>
  <si>
    <t>646,337</t>
  </si>
  <si>
    <t>647,060</t>
  </si>
  <si>
    <t>Capital Leases</t>
  </si>
  <si>
    <t>21,734</t>
  </si>
  <si>
    <t>16,565</t>
  </si>
  <si>
    <t>11,780</t>
  </si>
  <si>
    <t>16,160</t>
  </si>
  <si>
    <t>Other Non-current Liabilities</t>
  </si>
  <si>
    <t>24,195</t>
  </si>
  <si>
    <t>30,700</t>
  </si>
  <si>
    <t>35,874</t>
  </si>
  <si>
    <t>41,829</t>
  </si>
  <si>
    <t>140,085</t>
  </si>
  <si>
    <t>137,118</t>
  </si>
  <si>
    <t>175,262</t>
  </si>
  <si>
    <t>191,060</t>
  </si>
  <si>
    <t>158,648</t>
  </si>
  <si>
    <t>136,807</t>
  </si>
  <si>
    <t>Total Liabilities</t>
  </si>
  <si>
    <t>453,998</t>
  </si>
  <si>
    <t>439,727</t>
  </si>
  <si>
    <t>500,796</t>
  </si>
  <si>
    <t>508,780</t>
  </si>
  <si>
    <t>1,742,218</t>
  </si>
  <si>
    <t>1,906,852</t>
  </si>
  <si>
    <t>1,837,446</t>
  </si>
  <si>
    <t>1,648,140</t>
  </si>
  <si>
    <t>1,630,467</t>
  </si>
  <si>
    <t>1,856,766</t>
  </si>
  <si>
    <t>Common Stock</t>
  </si>
  <si>
    <t>279,149</t>
  </si>
  <si>
    <t>287,002</t>
  </si>
  <si>
    <t>301,413</t>
  </si>
  <si>
    <t>315,078</t>
  </si>
  <si>
    <t>444,427</t>
  </si>
  <si>
    <t>457,800</t>
  </si>
  <si>
    <t>490,047</t>
  </si>
  <si>
    <t>516,591</t>
  </si>
  <si>
    <t>539,677</t>
  </si>
  <si>
    <t>561,078</t>
  </si>
  <si>
    <t>Additional Paid In Capital</t>
  </si>
  <si>
    <t>6,329</t>
  </si>
  <si>
    <t>7,212</t>
  </si>
  <si>
    <t>7,236</t>
  </si>
  <si>
    <t>8,166</t>
  </si>
  <si>
    <t>10,290</t>
  </si>
  <si>
    <t>12,879</t>
  </si>
  <si>
    <t>13,088</t>
  </si>
  <si>
    <t>14,243</t>
  </si>
  <si>
    <t>16,352</t>
  </si>
  <si>
    <t>19,262</t>
  </si>
  <si>
    <t>Retained Earnings</t>
  </si>
  <si>
    <t>289,979</t>
  </si>
  <si>
    <t>371,781</t>
  </si>
  <si>
    <t>463,194</t>
  </si>
  <si>
    <t>559,252</t>
  </si>
  <si>
    <t>669,813</t>
  </si>
  <si>
    <t>851,049</t>
  </si>
  <si>
    <t>1,031,097</t>
  </si>
  <si>
    <t>1,169,239</t>
  </si>
  <si>
    <t>1,392,551</t>
  </si>
  <si>
    <t>1,731,661</t>
  </si>
  <si>
    <t>Treasury Stock</t>
  </si>
  <si>
    <t>Other Common Equity Adj</t>
  </si>
  <si>
    <t>1,100</t>
  </si>
  <si>
    <t>2,080</t>
  </si>
  <si>
    <t>3,438</t>
  </si>
  <si>
    <t>2,936</t>
  </si>
  <si>
    <t>5,951</t>
  </si>
  <si>
    <t>-1,421</t>
  </si>
  <si>
    <t>4,749</t>
  </si>
  <si>
    <t>13,358</t>
  </si>
  <si>
    <t>Common Equity</t>
  </si>
  <si>
    <t>576,557</t>
  </si>
  <si>
    <t>668,075</t>
  </si>
  <si>
    <t>775,281</t>
  </si>
  <si>
    <t>885,432</t>
  </si>
  <si>
    <t>1,124,727</t>
  </si>
  <si>
    <t>1,327,679</t>
  </si>
  <si>
    <t>1,533,891</t>
  </si>
  <si>
    <t>1,698,652</t>
  </si>
  <si>
    <t>1,953,329</t>
  </si>
  <si>
    <t>2,325,359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</si>
  <si>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</si>
  <si>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</si>
  <si>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</si>
  <si>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</si>
  <si>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</si>
  <si>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</si>
  <si>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</si>
  <si>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132,418</t>
  </si>
  <si>
    <t>131,518</t>
  </si>
  <si>
    <t>153,769</t>
  </si>
  <si>
    <t>152,528</t>
  </si>
  <si>
    <t>895,747</t>
  </si>
  <si>
    <t>645,562</t>
  </si>
  <si>
    <t>676,894</t>
  </si>
  <si>
    <t>672,015</t>
  </si>
  <si>
    <t>665,950</t>
  </si>
  <si>
    <t>670,941</t>
  </si>
  <si>
    <t>Income Statement</t>
  </si>
  <si>
    <t>Revenue</t>
  </si>
  <si>
    <t>1,593,431</t>
  </si>
  <si>
    <t>1,660,390</t>
  </si>
  <si>
    <t>1,802,233</t>
  </si>
  <si>
    <t>1,912,040</t>
  </si>
  <si>
    <t>2,350,162</t>
  </si>
  <si>
    <t>3,504,236</t>
  </si>
  <si>
    <t>3,678,705</t>
  </si>
  <si>
    <t>3,478,897</t>
  </si>
  <si>
    <t>3,886,537</t>
  </si>
  <si>
    <t>4,230,736</t>
  </si>
  <si>
    <t>Revenue Growth (YoY)</t>
  </si>
  <si>
    <t>5.7%</t>
  </si>
  <si>
    <t>4.2%</t>
  </si>
  <si>
    <t>8.5%</t>
  </si>
  <si>
    <t>6.1%</t>
  </si>
  <si>
    <t>22.9%</t>
  </si>
  <si>
    <t>49.1%</t>
  </si>
  <si>
    <t>5.0%</t>
  </si>
  <si>
    <t>-5.4%</t>
  </si>
  <si>
    <t>11.7%</t>
  </si>
  <si>
    <t>8.9%</t>
  </si>
  <si>
    <t>Cost of Revenues</t>
  </si>
  <si>
    <t>-1,201,913</t>
  </si>
  <si>
    <t>-1,247,999</t>
  </si>
  <si>
    <t>-1,356,630</t>
  </si>
  <si>
    <t>-1,443,978</t>
  </si>
  <si>
    <t>-1,794,213</t>
  </si>
  <si>
    <t>-2,640,835</t>
  </si>
  <si>
    <t>-2,772,583</t>
  </si>
  <si>
    <t>-2,643,151</t>
  </si>
  <si>
    <t>-2,916,769</t>
  </si>
  <si>
    <t>-3,097,150</t>
  </si>
  <si>
    <t>Gross Profit</t>
  </si>
  <si>
    <t>391,518</t>
  </si>
  <si>
    <t>412,391</t>
  </si>
  <si>
    <t>445,603</t>
  </si>
  <si>
    <t>468,062</t>
  </si>
  <si>
    <t>555,949</t>
  </si>
  <si>
    <t>863,401</t>
  </si>
  <si>
    <t>906,122</t>
  </si>
  <si>
    <t>835,746</t>
  </si>
  <si>
    <t>969,768</t>
  </si>
  <si>
    <t>1,133,586</t>
  </si>
  <si>
    <t>Gross Profit Margin</t>
  </si>
  <si>
    <t>24.6%</t>
  </si>
  <si>
    <t>24.8%</t>
  </si>
  <si>
    <t>24.7%</t>
  </si>
  <si>
    <t>24.5%</t>
  </si>
  <si>
    <t>23.7%</t>
  </si>
  <si>
    <t>24.0%</t>
  </si>
  <si>
    <t>25.0%</t>
  </si>
  <si>
    <t>26.8%</t>
  </si>
  <si>
    <t>R&amp;D Expenses</t>
  </si>
  <si>
    <t>Selling, General &amp; Admin Expenses</t>
  </si>
  <si>
    <t>-212,756</t>
  </si>
  <si>
    <t>-223,079</t>
  </si>
  <si>
    <t>-234,893</t>
  </si>
  <si>
    <t>-249,638</t>
  </si>
  <si>
    <t>-296,967</t>
  </si>
  <si>
    <t>-471,227</t>
  </si>
  <si>
    <t>-442,112</t>
  </si>
  <si>
    <t>-471,031</t>
  </si>
  <si>
    <t>-491,417</t>
  </si>
  <si>
    <t>Other Inc / (Exp)</t>
  </si>
  <si>
    <t>-4,800</t>
  </si>
  <si>
    <t>-4,500</t>
  </si>
  <si>
    <t>-6,200</t>
  </si>
  <si>
    <t>-1,861</t>
  </si>
  <si>
    <t>-9,400</t>
  </si>
  <si>
    <t>-22,600</t>
  </si>
  <si>
    <t>-22,400</t>
  </si>
  <si>
    <t>-21,200</t>
  </si>
  <si>
    <t>-22,800</t>
  </si>
  <si>
    <t>-18,000</t>
  </si>
  <si>
    <t>Operating Expenses</t>
  </si>
  <si>
    <t>-217,556</t>
  </si>
  <si>
    <t>-227,579</t>
  </si>
  <si>
    <t>-241,093</t>
  </si>
  <si>
    <t>-251,499</t>
  </si>
  <si>
    <t>-306,367</t>
  </si>
  <si>
    <t>-493,827</t>
  </si>
  <si>
    <t>-493,627</t>
  </si>
  <si>
    <t>-463,312</t>
  </si>
  <si>
    <t>-493,831</t>
  </si>
  <si>
    <t>-509,417</t>
  </si>
  <si>
    <t>Operating Income</t>
  </si>
  <si>
    <t>173,962</t>
  </si>
  <si>
    <t>184,812</t>
  </si>
  <si>
    <t>204,510</t>
  </si>
  <si>
    <t>216,563</t>
  </si>
  <si>
    <t>249,582</t>
  </si>
  <si>
    <t>369,574</t>
  </si>
  <si>
    <t>412,495</t>
  </si>
  <si>
    <t>372,434</t>
  </si>
  <si>
    <t>475,937</t>
  </si>
  <si>
    <t>624,169</t>
  </si>
  <si>
    <t>Net Interest Expenses</t>
  </si>
  <si>
    <t>-4,900</t>
  </si>
  <si>
    <t>-4,034</t>
  </si>
  <si>
    <t>-5,246</t>
  </si>
  <si>
    <t>-3,236</t>
  </si>
  <si>
    <t>-7,618</t>
  </si>
  <si>
    <t>-21,725</t>
  </si>
  <si>
    <t>-17,955</t>
  </si>
  <si>
    <t>-20,898</t>
  </si>
  <si>
    <t>-19,134</t>
  </si>
  <si>
    <t>-5,106</t>
  </si>
  <si>
    <t>EBT, Incl. Unusual Items</t>
  </si>
  <si>
    <t>169,062</t>
  </si>
  <si>
    <t>180,778</t>
  </si>
  <si>
    <t>199,264</t>
  </si>
  <si>
    <t>213,327</t>
  </si>
  <si>
    <t>241,964</t>
  </si>
  <si>
    <t>347,849</t>
  </si>
  <si>
    <t>394,540</t>
  </si>
  <si>
    <t>351,536</t>
  </si>
  <si>
    <t>456,803</t>
  </si>
  <si>
    <t>619,063</t>
  </si>
  <si>
    <t>Earnings of Discontinued Ops.</t>
  </si>
  <si>
    <t>Income Tax Expense</t>
  </si>
  <si>
    <t>-46,031</t>
  </si>
  <si>
    <t>-47,582</t>
  </si>
  <si>
    <t>-53,598</t>
  </si>
  <si>
    <t>-57,579</t>
  </si>
  <si>
    <t>-65,994</t>
  </si>
  <si>
    <t>-95,865</t>
  </si>
  <si>
    <t>-107,740</t>
  </si>
  <si>
    <t>-96,621</t>
  </si>
  <si>
    <t>-124,093</t>
  </si>
  <si>
    <t>-164,865</t>
  </si>
  <si>
    <t>Net Income to Company</t>
  </si>
  <si>
    <t>123,031</t>
  </si>
  <si>
    <t>133,196</t>
  </si>
  <si>
    <t>145,666</t>
  </si>
  <si>
    <t>155,748</t>
  </si>
  <si>
    <t>175,970</t>
  </si>
  <si>
    <t>251,984</t>
  </si>
  <si>
    <t>286,800</t>
  </si>
  <si>
    <t>254,915</t>
  </si>
  <si>
    <t>332,710</t>
  </si>
  <si>
    <t>454,198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</si>
  <si>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</si>
  <si>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</si>
  <si>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</si>
  <si>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</si>
  <si>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</si>
  <si>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</si>
  <si>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</si>
  <si>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76,612.204</t>
  </si>
  <si>
    <t>77,061.455</t>
  </si>
  <si>
    <t>77,681.337</t>
  </si>
  <si>
    <t>78,127.4</t>
  </si>
  <si>
    <t>79,091.706</t>
  </si>
  <si>
    <t>81,231.282</t>
  </si>
  <si>
    <t>81,590.392</t>
  </si>
  <si>
    <t>82,152.788</t>
  </si>
  <si>
    <t>82,547.961</t>
  </si>
  <si>
    <t>82,339.48</t>
  </si>
  <si>
    <t>Weighted Average Diluted Shares Out.</t>
  </si>
  <si>
    <t>77,155.151</t>
  </si>
  <si>
    <t>77,675.711</t>
  </si>
  <si>
    <t>78,307.836</t>
  </si>
  <si>
    <t>78,674.297</t>
  </si>
  <si>
    <t>79,907.47</t>
  </si>
  <si>
    <t>81,975.31</t>
  </si>
  <si>
    <t>82,076.248</t>
  </si>
  <si>
    <t>82,620.461</t>
  </si>
  <si>
    <t>83,269.451</t>
  </si>
  <si>
    <t>82,978.324</t>
  </si>
  <si>
    <t>EBITDA</t>
  </si>
  <si>
    <t>232,639</t>
  </si>
  <si>
    <t>248,997</t>
  </si>
  <si>
    <t>277,973</t>
  </si>
  <si>
    <t>287,901</t>
  </si>
  <si>
    <t>338,327</t>
  </si>
  <si>
    <t>509,174</t>
  </si>
  <si>
    <t>562,991</t>
  </si>
  <si>
    <t>524,863</t>
  </si>
  <si>
    <t>627,662</t>
  </si>
  <si>
    <t>777,099</t>
  </si>
  <si>
    <t>EBIT</t>
  </si>
  <si>
    <t>184,112</t>
  </si>
  <si>
    <t>211,624</t>
  </si>
  <si>
    <t>480,937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</si>
  <si>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</si>
  <si>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</si>
  <si>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</si>
  <si>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</si>
  <si>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</si>
  <si>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58,677</t>
  </si>
  <si>
    <t>64,885</t>
  </si>
  <si>
    <t>73,463</t>
  </si>
  <si>
    <t>76,277</t>
  </si>
  <si>
    <t>88,745</t>
  </si>
  <si>
    <t>139,600</t>
  </si>
  <si>
    <t>161,031</t>
  </si>
  <si>
    <t>163,097</t>
  </si>
  <si>
    <t>156,717</t>
  </si>
  <si>
    <t>162,133</t>
  </si>
  <si>
    <t>Amortization of Deferred Charges (CF)</t>
  </si>
  <si>
    <t>1,935</t>
  </si>
  <si>
    <t>1,931</t>
  </si>
  <si>
    <t>3,210</t>
  </si>
  <si>
    <t>1,643</t>
  </si>
  <si>
    <t>Stock-Based Comp</t>
  </si>
  <si>
    <t>2,857</t>
  </si>
  <si>
    <t>3,330</t>
  </si>
  <si>
    <t>3,668</t>
  </si>
  <si>
    <t>5,061</t>
  </si>
  <si>
    <t>3,502</t>
  </si>
  <si>
    <t>5,101</t>
  </si>
  <si>
    <t>5,730</t>
  </si>
  <si>
    <t>5,731</t>
  </si>
  <si>
    <t>6,472</t>
  </si>
  <si>
    <t>6,799</t>
  </si>
  <si>
    <t>Change In Accounts Receivable</t>
  </si>
  <si>
    <t>-8,741</t>
  </si>
  <si>
    <t>1,174</t>
  </si>
  <si>
    <t>-22,751</t>
  </si>
  <si>
    <t>1,832</t>
  </si>
  <si>
    <t>-65,840</t>
  </si>
  <si>
    <t>-36,392</t>
  </si>
  <si>
    <t>-2,590</t>
  </si>
  <si>
    <t>-16,528</t>
  </si>
  <si>
    <t>89,636</t>
  </si>
  <si>
    <t>-127,738</t>
  </si>
  <si>
    <t>Change In Inventories</t>
  </si>
  <si>
    <t>-17,886</t>
  </si>
  <si>
    <t>-96,017</t>
  </si>
  <si>
    <t>27,453</t>
  </si>
  <si>
    <t>-53,232</t>
  </si>
  <si>
    <t>-95,983</t>
  </si>
  <si>
    <t>-38,679</t>
  </si>
  <si>
    <t>183,782</t>
  </si>
  <si>
    <t>7,983</t>
  </si>
  <si>
    <t>-305,338</t>
  </si>
  <si>
    <t>Change in Other Net Operating Assets</t>
  </si>
  <si>
    <t>-6,729</t>
  </si>
  <si>
    <t>11,492</t>
  </si>
  <si>
    <t>-8,285</t>
  </si>
  <si>
    <t>-2,161</t>
  </si>
  <si>
    <t>-6,563</t>
  </si>
  <si>
    <t>-21,370</t>
  </si>
  <si>
    <t>29,347</t>
  </si>
  <si>
    <t>6,562</t>
  </si>
  <si>
    <t>-8,798</t>
  </si>
  <si>
    <t>-3,339</t>
  </si>
  <si>
    <t>Other Operating Activities</t>
  </si>
  <si>
    <t>30,528</t>
  </si>
  <si>
    <t>-53,252</t>
  </si>
  <si>
    <t>-68,542</t>
  </si>
  <si>
    <t>-75,846</t>
  </si>
  <si>
    <t>117,968</t>
  </si>
  <si>
    <t>261,308</t>
  </si>
  <si>
    <t>-297,540</t>
  </si>
  <si>
    <t>-251,741</t>
  </si>
  <si>
    <t>-43,639</t>
  </si>
  <si>
    <t>29,561</t>
  </si>
  <si>
    <t>Cash from Operations</t>
  </si>
  <si>
    <t>200,538</t>
  </si>
  <si>
    <t>143,510</t>
  </si>
  <si>
    <t>27,742</t>
  </si>
  <si>
    <t>188,813</t>
  </si>
  <si>
    <t>261,510</t>
  </si>
  <si>
    <t>506,183</t>
  </si>
  <si>
    <t>146,030</t>
  </si>
  <si>
    <t>349,028</t>
  </si>
  <si>
    <t>542,724</t>
  </si>
  <si>
    <t>216,953</t>
  </si>
  <si>
    <t>Capital Expenditures</t>
  </si>
  <si>
    <t>-94,803</t>
  </si>
  <si>
    <t>-107,815</t>
  </si>
  <si>
    <t>-30,369</t>
  </si>
  <si>
    <t>-24,826</t>
  </si>
  <si>
    <t>-37,317</t>
  </si>
  <si>
    <t>-49,504</t>
  </si>
  <si>
    <t>-57,202</t>
  </si>
  <si>
    <t>-43,290</t>
  </si>
  <si>
    <t>-71,203</t>
  </si>
  <si>
    <t>-69,334</t>
  </si>
  <si>
    <t>Cash Acquisitions</t>
  </si>
  <si>
    <t>-8,634</t>
  </si>
  <si>
    <t>-902,896</t>
  </si>
  <si>
    <t>Other Investing Activities</t>
  </si>
  <si>
    <t>22,771</t>
  </si>
  <si>
    <t>30,687</t>
  </si>
  <si>
    <t>2,641</t>
  </si>
  <si>
    <t>6,251</t>
  </si>
  <si>
    <t>-39,765</t>
  </si>
  <si>
    <t>51,979</t>
  </si>
  <si>
    <t>10,737</t>
  </si>
  <si>
    <t>2,334</t>
  </si>
  <si>
    <t>25,001</t>
  </si>
  <si>
    <t>Cash from Investing</t>
  </si>
  <si>
    <t>-72,032</t>
  </si>
  <si>
    <t>-85,762</t>
  </si>
  <si>
    <t>-27,728</t>
  </si>
  <si>
    <t>-18,575</t>
  </si>
  <si>
    <t>-979,978</t>
  </si>
  <si>
    <t>2,475</t>
  </si>
  <si>
    <t>-56,558</t>
  </si>
  <si>
    <t>-32,553</t>
  </si>
  <si>
    <t>-68,869</t>
  </si>
  <si>
    <t>-44,333</t>
  </si>
  <si>
    <t>Dividends Paid (Ex Special Dividends)</t>
  </si>
  <si>
    <t>-39,026</t>
  </si>
  <si>
    <t>-44,663</t>
  </si>
  <si>
    <t>-51,213</t>
  </si>
  <si>
    <t>-55,422</t>
  </si>
  <si>
    <t>-58,858</t>
  </si>
  <si>
    <t>-71,434</t>
  </si>
  <si>
    <t>-84,790</t>
  </si>
  <si>
    <t>-98,531</t>
  </si>
  <si>
    <t>-109,053</t>
  </si>
  <si>
    <t>-125,210</t>
  </si>
  <si>
    <t>Special Dividend Paid</t>
  </si>
  <si>
    <t>Long-Term Debt Issued</t>
  </si>
  <si>
    <t>150,000</t>
  </si>
  <si>
    <t>750,000</t>
  </si>
  <si>
    <t>Long-Term Debt Repaid</t>
  </si>
  <si>
    <t>-27,919</t>
  </si>
  <si>
    <t>-4,431</t>
  </si>
  <si>
    <t>-126,576</t>
  </si>
  <si>
    <t>-1,690</t>
  </si>
  <si>
    <t>-1,811</t>
  </si>
  <si>
    <t>-251,941</t>
  </si>
  <si>
    <t>-11,109</t>
  </si>
  <si>
    <t>-10,339</t>
  </si>
  <si>
    <t>-9,880</t>
  </si>
  <si>
    <t>-9,079</t>
  </si>
  <si>
    <t>Repurchase of Common Stock</t>
  </si>
  <si>
    <t>-2,231</t>
  </si>
  <si>
    <t>-2,574</t>
  </si>
  <si>
    <t>-12,808</t>
  </si>
  <si>
    <t>-4,043</t>
  </si>
  <si>
    <t>-50,003</t>
  </si>
  <si>
    <t>-48,502</t>
  </si>
  <si>
    <t>Other Financing Activities</t>
  </si>
  <si>
    <t>6,660</t>
  </si>
  <si>
    <t>6,398</t>
  </si>
  <si>
    <t>10,397</t>
  </si>
  <si>
    <t>11,574</t>
  </si>
  <si>
    <t>1,161</t>
  </si>
  <si>
    <t>12,198</t>
  </si>
  <si>
    <t>26,726</t>
  </si>
  <si>
    <t>22,035</t>
  </si>
  <si>
    <t>20,793</t>
  </si>
  <si>
    <t>20,632</t>
  </si>
  <si>
    <t>Cash from Financing</t>
  </si>
  <si>
    <t>-60,285</t>
  </si>
  <si>
    <t>-42,696</t>
  </si>
  <si>
    <t>-19,623</t>
  </si>
  <si>
    <t>-48,112</t>
  </si>
  <si>
    <t>690,492</t>
  </si>
  <si>
    <t>-323,985</t>
  </si>
  <si>
    <t>-69,173</t>
  </si>
  <si>
    <t>-90,878</t>
  </si>
  <si>
    <t>-148,143</t>
  </si>
  <si>
    <t>-162,159</t>
  </si>
  <si>
    <t>Beginning Cash (CF)</t>
  </si>
  <si>
    <t>2,383</t>
  </si>
  <si>
    <t>Foreign Exchange Rate Adjustments</t>
  </si>
  <si>
    <t>Additions / Reductions</t>
  </si>
  <si>
    <t>68,221</t>
  </si>
  <si>
    <t>15,052</t>
  </si>
  <si>
    <t>-19,609</t>
  </si>
  <si>
    <t>122,126</t>
  </si>
  <si>
    <t>-27,976</t>
  </si>
  <si>
    <t>184,673</t>
  </si>
  <si>
    <t>20,299</t>
  </si>
  <si>
    <t>225,597</t>
  </si>
  <si>
    <t>325,712</t>
  </si>
  <si>
    <t>10,461</t>
  </si>
  <si>
    <t>Ending Cash (CF)</t>
  </si>
  <si>
    <t>Levered Free Cash Flow</t>
  </si>
  <si>
    <t>105,735</t>
  </si>
  <si>
    <t>35,695</t>
  </si>
  <si>
    <t>-2,627</t>
  </si>
  <si>
    <t>163,987</t>
  </si>
  <si>
    <t>224,193</t>
  </si>
  <si>
    <t>456,679</t>
  </si>
  <si>
    <t>88,828</t>
  </si>
  <si>
    <t>305,738</t>
  </si>
  <si>
    <t>471,521</t>
  </si>
  <si>
    <t>147,619</t>
  </si>
  <si>
    <t>Cash Interest Paid</t>
  </si>
  <si>
    <t>7,961</t>
  </si>
  <si>
    <t>7,463</t>
  </si>
  <si>
    <t>7,956</t>
  </si>
  <si>
    <t>6,587</t>
  </si>
  <si>
    <t>7,863</t>
  </si>
  <si>
    <t>28,803</t>
  </si>
  <si>
    <t>24,811</t>
  </si>
  <si>
    <t>26,085</t>
  </si>
  <si>
    <t>26,162</t>
  </si>
  <si>
    <t>24,775</t>
  </si>
  <si>
    <t>Valuation Ratios</t>
  </si>
  <si>
    <t>Price Close (Split Adjusted)</t>
  </si>
  <si>
    <t>Market Cap</t>
  </si>
  <si>
    <t>2,043,295.501</t>
  </si>
  <si>
    <t>2,200,019.937</t>
  </si>
  <si>
    <t>2,457,220.67</t>
  </si>
  <si>
    <t>3,319,600.345</t>
  </si>
  <si>
    <t>4,459,115.112</t>
  </si>
  <si>
    <t>4,419,806.086</t>
  </si>
  <si>
    <t>5,773,027.239</t>
  </si>
  <si>
    <t>7,349,615.981</t>
  </si>
  <si>
    <t>9,414,928.07</t>
  </si>
  <si>
    <t>8,036,335.511</t>
  </si>
  <si>
    <t>Total Enterprise Value (TEV)</t>
  </si>
  <si>
    <t>2,191,869.501</t>
  </si>
  <si>
    <t>2,329,322.937</t>
  </si>
  <si>
    <t>2,663,528.67</t>
  </si>
  <si>
    <t>3,361,643.345</t>
  </si>
  <si>
    <t>4,480,945.112</t>
  </si>
  <si>
    <t>4,849,230.086</t>
  </si>
  <si>
    <t>6,224,709.239</t>
  </si>
  <si>
    <t>7,541,910.981</t>
  </si>
  <si>
    <t>9,342,532.07</t>
  </si>
  <si>
    <t>7,930,027.511</t>
  </si>
  <si>
    <t>Enterprise Value (EV)</t>
  </si>
  <si>
    <t>8,703,823.379</t>
  </si>
  <si>
    <t>EV/EBITDA</t>
  </si>
  <si>
    <t>9.0x</t>
  </si>
  <si>
    <t>9.9x</t>
  </si>
  <si>
    <t>9.7x</t>
  </si>
  <si>
    <t>11.7x</t>
  </si>
  <si>
    <t>14.7x</t>
  </si>
  <si>
    <t>10.3x</t>
  </si>
  <si>
    <t>11.2x</t>
  </si>
  <si>
    <t>14.2x</t>
  </si>
  <si>
    <t>15.5x</t>
  </si>
  <si>
    <t>EV / EBIT</t>
  </si>
  <si>
    <t>13.7x</t>
  </si>
  <si>
    <t>13.0x</t>
  </si>
  <si>
    <t>16.0x</t>
  </si>
  <si>
    <t>19.8x</t>
  </si>
  <si>
    <t>14.5x</t>
  </si>
  <si>
    <t>19.9x</t>
  </si>
  <si>
    <t>20.6x</t>
  </si>
  <si>
    <t>13.9x</t>
  </si>
  <si>
    <t>EV / LTM EBITDA - CAPEX</t>
  </si>
  <si>
    <t>14.9x</t>
  </si>
  <si>
    <t>18.2x</t>
  </si>
  <si>
    <t>12.9x</t>
  </si>
  <si>
    <t>16.6x</t>
  </si>
  <si>
    <t>11.4x</t>
  </si>
  <si>
    <t>12.6x</t>
  </si>
  <si>
    <t>15.6x</t>
  </si>
  <si>
    <t>17.5x</t>
  </si>
  <si>
    <t>12.3x</t>
  </si>
  <si>
    <t>EV / Free Cash Flow</t>
  </si>
  <si>
    <t>25.0x</t>
  </si>
  <si>
    <t>61.1x</t>
  </si>
  <si>
    <t>47.3x</t>
  </si>
  <si>
    <t>11.8x</t>
  </si>
  <si>
    <t>29.3x</t>
  </si>
  <si>
    <t>11.3x</t>
  </si>
  <si>
    <t>22.1x</t>
  </si>
  <si>
    <t>22.8x</t>
  </si>
  <si>
    <t>20.0x</t>
  </si>
  <si>
    <t>26.2x</t>
  </si>
  <si>
    <t>EV / Invested Capital</t>
  </si>
  <si>
    <t>3.1x</t>
  </si>
  <si>
    <t>3.0x</t>
  </si>
  <si>
    <t>2.5x</t>
  </si>
  <si>
    <t>3.4x</t>
  </si>
  <si>
    <t>4.0x</t>
  </si>
  <si>
    <t>2.9x</t>
  </si>
  <si>
    <t>3.3x</t>
  </si>
  <si>
    <t>3.7x</t>
  </si>
  <si>
    <t>EV / Revenue</t>
  </si>
  <si>
    <t>1.4x</t>
  </si>
  <si>
    <t>1.5x</t>
  </si>
  <si>
    <t>1.8x</t>
  </si>
  <si>
    <t>2.2x</t>
  </si>
  <si>
    <t>1.7x</t>
  </si>
  <si>
    <t>2.1x</t>
  </si>
  <si>
    <t>2.4x</t>
  </si>
  <si>
    <t>P/E Ratio</t>
  </si>
  <si>
    <t>15.3x</t>
  </si>
  <si>
    <t>18.0x</t>
  </si>
  <si>
    <t>16.7x</t>
  </si>
  <si>
    <t>21.5x</t>
  </si>
  <si>
    <t>27.5x</t>
  </si>
  <si>
    <t>19.5x</t>
  </si>
  <si>
    <t>20.5x</t>
  </si>
  <si>
    <t>28.7x</t>
  </si>
  <si>
    <t>29.8x</t>
  </si>
  <si>
    <t>19.7x</t>
  </si>
  <si>
    <t>Price/Book</t>
  </si>
  <si>
    <t>3.8x</t>
  </si>
  <si>
    <t>3.5x</t>
  </si>
  <si>
    <t>3.9x</t>
  </si>
  <si>
    <t>4.6x</t>
  </si>
  <si>
    <t>4.5x</t>
  </si>
  <si>
    <t>5.0x</t>
  </si>
  <si>
    <t>Price / Operating Cash Flow</t>
  </si>
  <si>
    <t>16.4x</t>
  </si>
  <si>
    <t>-9,561.2x</t>
  </si>
  <si>
    <t>14.3x</t>
  </si>
  <si>
    <t>42.9x</t>
  </si>
  <si>
    <t>7.5x</t>
  </si>
  <si>
    <t>37.8x</t>
  </si>
  <si>
    <t>21.2x</t>
  </si>
  <si>
    <t>41.3x</t>
  </si>
  <si>
    <t>Price / LTM Sales</t>
  </si>
  <si>
    <t>1.3x</t>
  </si>
  <si>
    <t>1.6x</t>
  </si>
  <si>
    <t>Altman Z-Score</t>
  </si>
  <si>
    <t>Piotroski Score</t>
  </si>
  <si>
    <t>Dividend Per Share</t>
  </si>
  <si>
    <t>Dividend Yield</t>
  </si>
  <si>
    <t>1.1%</t>
  </si>
  <si>
    <t>2.4%</t>
  </si>
  <si>
    <t>1.9%</t>
  </si>
  <si>
    <t>1.5%</t>
  </si>
  <si>
    <t>1.8%</t>
  </si>
  <si>
    <t>1.6%</t>
  </si>
  <si>
    <t>1.4%</t>
  </si>
  <si>
    <t>1.2%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</si>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</sst>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18D2D20-4FAB-0E86-ABFD-BA0D9633D58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61</v>
      </c>
      <c r="D17" s="3" t="s">
        <v>62</v>
      </c>
      <c r="E17" s="3" t="s">
        <v>63</v>
      </c>
      <c r="F17" s="3" t="s">
        <v>64</v>
      </c>
      <c r="G17" s="3" t="s">
        <v>65</v>
      </c>
      <c r="H17" s="3" t="s">
        <v>66</v>
      </c>
      <c r="I17" s="3" t="s">
        <v>67</v>
      </c>
      <c r="J17" s="3" t="s">
        <v>68</v>
      </c>
      <c r="K17" s="3" t="s">
        <v>69</v>
      </c>
      <c r="L17" s="3" t="s">
        <v>70</v>
      </c>
      <c r="M17" s="3" t="s">
        <v>71</v>
      </c>
    </row>
    <row r="18" spans="3:13" ht="12.75" x14ac:dyDescent="0.2">
      <c r="C18" s="3" t="s">
        <v>72</v>
      </c>
      <c r="D18" s="3" t="s">
        <v>73</v>
      </c>
      <c r="E18" s="3" t="s">
        <v>74</v>
      </c>
      <c r="F18" s="3" t="s">
        <v>75</v>
      </c>
      <c r="G18" s="3" t="s">
        <v>76</v>
      </c>
      <c r="H18" s="3" t="s">
        <v>77</v>
      </c>
      <c r="I18" s="3" t="s">
        <v>78</v>
      </c>
      <c r="J18" s="3" t="s">
        <v>79</v>
      </c>
      <c r="K18" s="3" t="s">
        <v>80</v>
      </c>
      <c r="L18" s="3" t="s">
        <v>81</v>
      </c>
      <c r="M18" s="3" t="s">
        <v>82</v>
      </c>
    </row>
    <row r="19" spans="3:13" ht="12.75" x14ac:dyDescent="0.2"/>
    <row r="20" spans="3:13" ht="12.75" x14ac:dyDescent="0.2">
      <c r="C20" s="3" t="s">
        <v>83</v>
      </c>
      <c r="D20" s="3" t="s">
        <v>84</v>
      </c>
      <c r="E20" s="3" t="s">
        <v>85</v>
      </c>
      <c r="F20" s="3" t="s">
        <v>86</v>
      </c>
      <c r="G20" s="3" t="s">
        <v>87</v>
      </c>
      <c r="H20" s="3" t="s">
        <v>88</v>
      </c>
      <c r="I20" s="3" t="s">
        <v>89</v>
      </c>
      <c r="J20" s="3" t="s">
        <v>90</v>
      </c>
      <c r="K20" s="3" t="s">
        <v>91</v>
      </c>
      <c r="L20" s="3" t="s">
        <v>92</v>
      </c>
      <c r="M20" s="3" t="s">
        <v>93</v>
      </c>
    </row>
    <row r="21" spans="3:13" ht="12.75" x14ac:dyDescent="0.2">
      <c r="C21" s="3" t="s">
        <v>94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96</v>
      </c>
      <c r="I22" s="3" t="s">
        <v>97</v>
      </c>
      <c r="J22" s="3" t="s">
        <v>98</v>
      </c>
      <c r="K22" s="3">
        <v>667</v>
      </c>
      <c r="L22" s="3">
        <v>0</v>
      </c>
      <c r="M22" s="3" t="s">
        <v>37</v>
      </c>
    </row>
    <row r="23" spans="3:13" ht="12.75" x14ac:dyDescent="0.2">
      <c r="C23" s="3" t="s">
        <v>99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100</v>
      </c>
      <c r="D24" s="3" t="s">
        <v>101</v>
      </c>
      <c r="E24" s="3" t="s">
        <v>101</v>
      </c>
      <c r="F24" s="3" t="s">
        <v>101</v>
      </c>
      <c r="G24" s="3" t="s">
        <v>101</v>
      </c>
      <c r="H24" s="3" t="s">
        <v>102</v>
      </c>
      <c r="I24" s="3" t="s">
        <v>102</v>
      </c>
      <c r="J24" s="3" t="s">
        <v>102</v>
      </c>
      <c r="K24" s="3" t="s">
        <v>102</v>
      </c>
      <c r="L24" s="3" t="s">
        <v>102</v>
      </c>
      <c r="M24" s="3" t="s">
        <v>102</v>
      </c>
    </row>
    <row r="25" spans="3:13" ht="12.75" x14ac:dyDescent="0.2">
      <c r="C25" s="3" t="s">
        <v>103</v>
      </c>
      <c r="D25" s="3" t="s">
        <v>104</v>
      </c>
      <c r="E25" s="3" t="s">
        <v>105</v>
      </c>
      <c r="F25" s="3" t="s">
        <v>106</v>
      </c>
      <c r="G25" s="3" t="s">
        <v>107</v>
      </c>
      <c r="H25" s="3" t="s">
        <v>108</v>
      </c>
      <c r="I25" s="3" t="s">
        <v>109</v>
      </c>
      <c r="J25" s="3" t="s">
        <v>110</v>
      </c>
      <c r="K25" s="3" t="s">
        <v>111</v>
      </c>
      <c r="L25" s="3" t="s">
        <v>112</v>
      </c>
      <c r="M25" s="3" t="s">
        <v>113</v>
      </c>
    </row>
    <row r="26" spans="3:13" ht="12.75" x14ac:dyDescent="0.2">
      <c r="C26" s="3" t="s">
        <v>114</v>
      </c>
      <c r="D26" s="3" t="s">
        <v>115</v>
      </c>
      <c r="E26" s="3" t="s">
        <v>116</v>
      </c>
      <c r="F26" s="3" t="s">
        <v>117</v>
      </c>
      <c r="G26" s="3" t="s">
        <v>118</v>
      </c>
      <c r="H26" s="3" t="s">
        <v>119</v>
      </c>
      <c r="I26" s="3" t="s">
        <v>120</v>
      </c>
      <c r="J26" s="3" t="s">
        <v>121</v>
      </c>
      <c r="K26" s="3" t="s">
        <v>122</v>
      </c>
      <c r="L26" s="3" t="s">
        <v>123</v>
      </c>
      <c r="M26" s="3" t="s">
        <v>124</v>
      </c>
    </row>
    <row r="27" spans="3:13" ht="12.75" x14ac:dyDescent="0.2">
      <c r="C27" s="3" t="s">
        <v>125</v>
      </c>
      <c r="D27" s="3" t="s">
        <v>126</v>
      </c>
      <c r="E27" s="3" t="s">
        <v>127</v>
      </c>
      <c r="F27" s="3" t="s">
        <v>128</v>
      </c>
      <c r="G27" s="3" t="s">
        <v>129</v>
      </c>
      <c r="H27" s="3" t="s">
        <v>130</v>
      </c>
      <c r="I27" s="3" t="s">
        <v>131</v>
      </c>
      <c r="J27" s="3" t="s">
        <v>132</v>
      </c>
      <c r="K27" s="3" t="s">
        <v>133</v>
      </c>
      <c r="L27" s="3" t="s">
        <v>134</v>
      </c>
      <c r="M27" s="3" t="s">
        <v>135</v>
      </c>
    </row>
    <row r="28" spans="3:13" ht="12.75" x14ac:dyDescent="0.2"/>
    <row r="29" spans="3:13" ht="12.75" x14ac:dyDescent="0.2">
      <c r="C29" s="3" t="s">
        <v>136</v>
      </c>
      <c r="D29" s="3" t="s">
        <v>137</v>
      </c>
      <c r="E29" s="3" t="s">
        <v>138</v>
      </c>
      <c r="F29" s="3" t="s">
        <v>139</v>
      </c>
      <c r="G29" s="3" t="s">
        <v>140</v>
      </c>
      <c r="H29" s="3" t="s">
        <v>141</v>
      </c>
      <c r="I29" s="3" t="s">
        <v>142</v>
      </c>
      <c r="J29" s="3" t="s">
        <v>143</v>
      </c>
      <c r="K29" s="3" t="s">
        <v>144</v>
      </c>
      <c r="L29" s="3" t="s">
        <v>145</v>
      </c>
      <c r="M29" s="3" t="s">
        <v>146</v>
      </c>
    </row>
    <row r="30" spans="3:13" ht="12.75" x14ac:dyDescent="0.2">
      <c r="C30" s="3" t="s">
        <v>147</v>
      </c>
      <c r="D30" s="3" t="s">
        <v>37</v>
      </c>
      <c r="E30" s="3" t="s">
        <v>37</v>
      </c>
      <c r="F30" s="3" t="s">
        <v>37</v>
      </c>
      <c r="G30" s="3" t="s">
        <v>148</v>
      </c>
      <c r="H30" s="3" t="s">
        <v>149</v>
      </c>
      <c r="I30" s="3" t="s">
        <v>150</v>
      </c>
      <c r="J30" s="3" t="s">
        <v>151</v>
      </c>
      <c r="K30" s="3" t="s">
        <v>152</v>
      </c>
      <c r="L30" s="3" t="s">
        <v>153</v>
      </c>
      <c r="M30" s="3" t="s">
        <v>154</v>
      </c>
    </row>
    <row r="31" spans="3:13" ht="12.75" x14ac:dyDescent="0.2">
      <c r="C31" s="3" t="s">
        <v>155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156</v>
      </c>
      <c r="D32" s="3" t="s">
        <v>157</v>
      </c>
      <c r="E32" s="3" t="s">
        <v>158</v>
      </c>
      <c r="F32" s="3" t="s">
        <v>159</v>
      </c>
      <c r="G32" s="3" t="s">
        <v>160</v>
      </c>
      <c r="H32" s="3" t="s">
        <v>161</v>
      </c>
      <c r="I32" s="3" t="s">
        <v>162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163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164</v>
      </c>
      <c r="K33" s="3" t="s">
        <v>165</v>
      </c>
      <c r="L33" s="3" t="s">
        <v>166</v>
      </c>
      <c r="M33" s="3" t="s">
        <v>167</v>
      </c>
    </row>
    <row r="34" spans="3:13" ht="12.75" x14ac:dyDescent="0.2">
      <c r="C34" s="3" t="s">
        <v>168</v>
      </c>
      <c r="D34" s="3" t="s">
        <v>169</v>
      </c>
      <c r="E34" s="3" t="s">
        <v>170</v>
      </c>
      <c r="F34" s="3" t="s">
        <v>171</v>
      </c>
      <c r="G34" s="3" t="s">
        <v>172</v>
      </c>
      <c r="H34" s="3" t="s">
        <v>173</v>
      </c>
      <c r="I34" s="3" t="s">
        <v>174</v>
      </c>
      <c r="J34" s="3" t="s">
        <v>175</v>
      </c>
      <c r="K34" s="3" t="s">
        <v>176</v>
      </c>
      <c r="L34" s="3" t="s">
        <v>177</v>
      </c>
      <c r="M34" s="3" t="s">
        <v>178</v>
      </c>
    </row>
    <row r="35" spans="3:13" ht="12.75" x14ac:dyDescent="0.2">
      <c r="C35" s="3" t="s">
        <v>179</v>
      </c>
      <c r="D35" s="3" t="s">
        <v>180</v>
      </c>
      <c r="E35" s="3" t="s">
        <v>181</v>
      </c>
      <c r="F35" s="3" t="s">
        <v>182</v>
      </c>
      <c r="G35" s="3" t="s">
        <v>183</v>
      </c>
      <c r="H35" s="3" t="s">
        <v>184</v>
      </c>
      <c r="I35" s="3" t="s">
        <v>185</v>
      </c>
      <c r="J35" s="3" t="s">
        <v>186</v>
      </c>
      <c r="K35" s="3" t="s">
        <v>187</v>
      </c>
      <c r="L35" s="3" t="s">
        <v>188</v>
      </c>
      <c r="M35" s="3" t="s">
        <v>189</v>
      </c>
    </row>
    <row r="36" spans="3:13" ht="12.75" x14ac:dyDescent="0.2"/>
    <row r="37" spans="3:13" ht="12.75" x14ac:dyDescent="0.2">
      <c r="C37" s="3" t="s">
        <v>190</v>
      </c>
      <c r="D37" s="3" t="s">
        <v>191</v>
      </c>
      <c r="E37" s="3" t="s">
        <v>192</v>
      </c>
      <c r="F37" s="3" t="s">
        <v>193</v>
      </c>
      <c r="G37" s="3" t="s">
        <v>194</v>
      </c>
      <c r="H37" s="3" t="s">
        <v>195</v>
      </c>
      <c r="I37" s="3" t="s">
        <v>196</v>
      </c>
      <c r="J37" s="3" t="s">
        <v>197</v>
      </c>
      <c r="K37" s="3" t="s">
        <v>198</v>
      </c>
      <c r="L37" s="3" t="s">
        <v>199</v>
      </c>
      <c r="M37" s="3" t="s">
        <v>200</v>
      </c>
    </row>
    <row r="38" spans="3:13" ht="12.75" x14ac:dyDescent="0.2">
      <c r="C38" s="3" t="s">
        <v>201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202</v>
      </c>
      <c r="K38" s="3" t="s">
        <v>203</v>
      </c>
      <c r="L38" s="3" t="s">
        <v>204</v>
      </c>
      <c r="M38" s="3" t="s">
        <v>205</v>
      </c>
    </row>
    <row r="39" spans="3:13" ht="12.75" x14ac:dyDescent="0.2">
      <c r="C39" s="3" t="s">
        <v>206</v>
      </c>
      <c r="D39" s="3" t="s">
        <v>207</v>
      </c>
      <c r="E39" s="3" t="s">
        <v>208</v>
      </c>
      <c r="F39" s="3" t="s">
        <v>209</v>
      </c>
      <c r="G39" s="3" t="s">
        <v>210</v>
      </c>
      <c r="H39" s="3" t="s">
        <v>211</v>
      </c>
      <c r="I39" s="3" t="s">
        <v>212</v>
      </c>
      <c r="J39" s="3" t="s">
        <v>213</v>
      </c>
      <c r="K39" s="3" t="s">
        <v>214</v>
      </c>
      <c r="L39" s="3" t="s">
        <v>215</v>
      </c>
      <c r="M39" s="3" t="s">
        <v>216</v>
      </c>
    </row>
    <row r="40" spans="3:13" ht="12.75" x14ac:dyDescent="0.2">
      <c r="C40" s="3" t="s">
        <v>217</v>
      </c>
      <c r="D40" s="3" t="s">
        <v>218</v>
      </c>
      <c r="E40" s="3" t="s">
        <v>219</v>
      </c>
      <c r="F40" s="3" t="s">
        <v>220</v>
      </c>
      <c r="G40" s="3" t="s">
        <v>221</v>
      </c>
      <c r="H40" s="3" t="s">
        <v>222</v>
      </c>
      <c r="I40" s="3" t="s">
        <v>223</v>
      </c>
      <c r="J40" s="3" t="s">
        <v>224</v>
      </c>
      <c r="K40" s="3" t="s">
        <v>225</v>
      </c>
      <c r="L40" s="3" t="s">
        <v>226</v>
      </c>
      <c r="M40" s="3" t="s">
        <v>227</v>
      </c>
    </row>
    <row r="41" spans="3:13" ht="12.75" x14ac:dyDescent="0.2"/>
    <row r="42" spans="3:13" ht="12.75" x14ac:dyDescent="0.2">
      <c r="C42" s="3" t="s">
        <v>228</v>
      </c>
      <c r="D42" s="3" t="s">
        <v>229</v>
      </c>
      <c r="E42" s="3" t="s">
        <v>230</v>
      </c>
      <c r="F42" s="3" t="s">
        <v>231</v>
      </c>
      <c r="G42" s="3" t="s">
        <v>232</v>
      </c>
      <c r="H42" s="3" t="s">
        <v>233</v>
      </c>
      <c r="I42" s="3" t="s">
        <v>234</v>
      </c>
      <c r="J42" s="3" t="s">
        <v>235</v>
      </c>
      <c r="K42" s="3" t="s">
        <v>236</v>
      </c>
      <c r="L42" s="3" t="s">
        <v>237</v>
      </c>
      <c r="M42" s="3" t="s">
        <v>238</v>
      </c>
    </row>
    <row r="43" spans="3:13" ht="12.75" x14ac:dyDescent="0.2">
      <c r="C43" s="3" t="s">
        <v>239</v>
      </c>
      <c r="D43" s="3" t="s">
        <v>240</v>
      </c>
      <c r="E43" s="3" t="s">
        <v>241</v>
      </c>
      <c r="F43" s="3" t="s">
        <v>242</v>
      </c>
      <c r="G43" s="3" t="s">
        <v>243</v>
      </c>
      <c r="H43" s="3" t="s">
        <v>244</v>
      </c>
      <c r="I43" s="3" t="s">
        <v>245</v>
      </c>
      <c r="J43" s="3" t="s">
        <v>246</v>
      </c>
      <c r="K43" s="3" t="s">
        <v>247</v>
      </c>
      <c r="L43" s="3" t="s">
        <v>248</v>
      </c>
      <c r="M43" s="3" t="s">
        <v>249</v>
      </c>
    </row>
    <row r="44" spans="3:13" ht="12.75" x14ac:dyDescent="0.2">
      <c r="C44" s="3" t="s">
        <v>250</v>
      </c>
      <c r="D44" s="3" t="s">
        <v>251</v>
      </c>
      <c r="E44" s="3" t="s">
        <v>252</v>
      </c>
      <c r="F44" s="3" t="s">
        <v>253</v>
      </c>
      <c r="G44" s="3" t="s">
        <v>254</v>
      </c>
      <c r="H44" s="3" t="s">
        <v>255</v>
      </c>
      <c r="I44" s="3" t="s">
        <v>256</v>
      </c>
      <c r="J44" s="3" t="s">
        <v>257</v>
      </c>
      <c r="K44" s="3" t="s">
        <v>258</v>
      </c>
      <c r="L44" s="3" t="s">
        <v>259</v>
      </c>
      <c r="M44" s="3" t="s">
        <v>260</v>
      </c>
    </row>
    <row r="45" spans="3:13" ht="12.75" x14ac:dyDescent="0.2">
      <c r="C45" s="3" t="s">
        <v>261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262</v>
      </c>
      <c r="D46" s="3" t="s">
        <v>263</v>
      </c>
      <c r="E46" s="3" t="s">
        <v>264</v>
      </c>
      <c r="F46" s="3" t="s">
        <v>265</v>
      </c>
      <c r="G46" s="3" t="s">
        <v>266</v>
      </c>
      <c r="H46" s="3">
        <v>197</v>
      </c>
      <c r="I46" s="3" t="s">
        <v>267</v>
      </c>
      <c r="J46" s="3">
        <v>-341</v>
      </c>
      <c r="K46" s="3" t="s">
        <v>268</v>
      </c>
      <c r="L46" s="3" t="s">
        <v>269</v>
      </c>
      <c r="M46" s="3" t="s">
        <v>270</v>
      </c>
    </row>
    <row r="47" spans="3:13" ht="12.75" x14ac:dyDescent="0.2">
      <c r="C47" s="3" t="s">
        <v>271</v>
      </c>
      <c r="D47" s="3" t="s">
        <v>272</v>
      </c>
      <c r="E47" s="3" t="s">
        <v>273</v>
      </c>
      <c r="F47" s="3" t="s">
        <v>274</v>
      </c>
      <c r="G47" s="3" t="s">
        <v>275</v>
      </c>
      <c r="H47" s="3" t="s">
        <v>276</v>
      </c>
      <c r="I47" s="3" t="s">
        <v>277</v>
      </c>
      <c r="J47" s="3" t="s">
        <v>278</v>
      </c>
      <c r="K47" s="3" t="s">
        <v>279</v>
      </c>
      <c r="L47" s="3" t="s">
        <v>280</v>
      </c>
      <c r="M47" s="3" t="s">
        <v>281</v>
      </c>
    </row>
    <row r="48" spans="3:13" ht="12.75" x14ac:dyDescent="0.2">
      <c r="C48" s="3" t="s">
        <v>282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283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284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285</v>
      </c>
      <c r="D51" s="3" t="s">
        <v>272</v>
      </c>
      <c r="E51" s="3" t="s">
        <v>273</v>
      </c>
      <c r="F51" s="3" t="s">
        <v>274</v>
      </c>
      <c r="G51" s="3" t="s">
        <v>275</v>
      </c>
      <c r="H51" s="3" t="s">
        <v>276</v>
      </c>
      <c r="I51" s="3" t="s">
        <v>277</v>
      </c>
      <c r="J51" s="3" t="s">
        <v>278</v>
      </c>
      <c r="K51" s="3" t="s">
        <v>279</v>
      </c>
      <c r="L51" s="3" t="s">
        <v>280</v>
      </c>
      <c r="M51" s="3" t="s">
        <v>281</v>
      </c>
    </row>
    <row r="52" spans="3:13" ht="12.75" x14ac:dyDescent="0.2"/>
    <row r="53" spans="3:13" ht="12.75" x14ac:dyDescent="0.2">
      <c r="C53" s="3" t="s">
        <v>286</v>
      </c>
      <c r="D53" s="3" t="s">
        <v>126</v>
      </c>
      <c r="E53" s="3" t="s">
        <v>127</v>
      </c>
      <c r="F53" s="3" t="s">
        <v>128</v>
      </c>
      <c r="G53" s="3" t="s">
        <v>129</v>
      </c>
      <c r="H53" s="3" t="s">
        <v>130</v>
      </c>
      <c r="I53" s="3" t="s">
        <v>131</v>
      </c>
      <c r="J53" s="3" t="s">
        <v>132</v>
      </c>
      <c r="K53" s="3" t="s">
        <v>133</v>
      </c>
      <c r="L53" s="3" t="s">
        <v>134</v>
      </c>
      <c r="M53" s="3" t="s">
        <v>135</v>
      </c>
    </row>
    <row r="54" spans="3:13" ht="12.75" x14ac:dyDescent="0.2"/>
    <row r="55" spans="3:13" ht="12.75" x14ac:dyDescent="0.2">
      <c r="C55" s="3" t="s">
        <v>287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288</v>
      </c>
      <c r="D56" s="3" t="s">
        <v>289</v>
      </c>
      <c r="E56" s="3" t="s">
        <v>290</v>
      </c>
      <c r="F56" s="3" t="s">
        <v>291</v>
      </c>
      <c r="G56" s="3" t="s">
        <v>292</v>
      </c>
      <c r="H56" s="3" t="s">
        <v>293</v>
      </c>
      <c r="I56" s="3" t="s">
        <v>294</v>
      </c>
      <c r="J56" s="3" t="s">
        <v>295</v>
      </c>
      <c r="K56" s="3" t="s">
        <v>296</v>
      </c>
      <c r="L56" s="3" t="s">
        <v>297</v>
      </c>
      <c r="M56" s="3" t="s">
        <v>298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49BD-F66F-4A45-8BD0-5D03CBCC327D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299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300</v>
      </c>
      <c r="D12" s="3" t="s">
        <v>301</v>
      </c>
      <c r="E12" s="3" t="s">
        <v>302</v>
      </c>
      <c r="F12" s="3" t="s">
        <v>303</v>
      </c>
      <c r="G12" s="3" t="s">
        <v>304</v>
      </c>
      <c r="H12" s="3" t="s">
        <v>305</v>
      </c>
      <c r="I12" s="3" t="s">
        <v>306</v>
      </c>
      <c r="J12" s="3" t="s">
        <v>307</v>
      </c>
      <c r="K12" s="3" t="s">
        <v>308</v>
      </c>
      <c r="L12" s="3" t="s">
        <v>309</v>
      </c>
      <c r="M12" s="3" t="s">
        <v>310</v>
      </c>
    </row>
    <row r="13" spans="3:13" x14ac:dyDescent="0.2">
      <c r="C13" s="3" t="s">
        <v>311</v>
      </c>
      <c r="D13" s="3" t="s">
        <v>312</v>
      </c>
      <c r="E13" s="3" t="s">
        <v>313</v>
      </c>
      <c r="F13" s="3" t="s">
        <v>314</v>
      </c>
      <c r="G13" s="3" t="s">
        <v>315</v>
      </c>
      <c r="H13" s="3" t="s">
        <v>316</v>
      </c>
      <c r="I13" s="3" t="s">
        <v>317</v>
      </c>
      <c r="J13" s="3" t="s">
        <v>318</v>
      </c>
      <c r="K13" s="3" t="s">
        <v>319</v>
      </c>
      <c r="L13" s="3" t="s">
        <v>320</v>
      </c>
      <c r="M13" s="3" t="s">
        <v>321</v>
      </c>
    </row>
    <row r="15" spans="3:13" x14ac:dyDescent="0.2">
      <c r="C15" s="3" t="s">
        <v>322</v>
      </c>
      <c r="D15" s="3" t="s">
        <v>323</v>
      </c>
      <c r="E15" s="3" t="s">
        <v>324</v>
      </c>
      <c r="F15" s="3" t="s">
        <v>325</v>
      </c>
      <c r="G15" s="3" t="s">
        <v>326</v>
      </c>
      <c r="H15" s="3" t="s">
        <v>327</v>
      </c>
      <c r="I15" s="3" t="s">
        <v>328</v>
      </c>
      <c r="J15" s="3" t="s">
        <v>329</v>
      </c>
      <c r="K15" s="3" t="s">
        <v>330</v>
      </c>
      <c r="L15" s="3" t="s">
        <v>331</v>
      </c>
      <c r="M15" s="3" t="s">
        <v>332</v>
      </c>
    </row>
    <row r="16" spans="3:13" x14ac:dyDescent="0.2">
      <c r="C16" s="3" t="s">
        <v>333</v>
      </c>
      <c r="D16" s="3" t="s">
        <v>334</v>
      </c>
      <c r="E16" s="3" t="s">
        <v>335</v>
      </c>
      <c r="F16" s="3" t="s">
        <v>336</v>
      </c>
      <c r="G16" s="3" t="s">
        <v>337</v>
      </c>
      <c r="H16" s="3" t="s">
        <v>338</v>
      </c>
      <c r="I16" s="3" t="s">
        <v>339</v>
      </c>
      <c r="J16" s="3" t="s">
        <v>340</v>
      </c>
      <c r="K16" s="3" t="s">
        <v>341</v>
      </c>
      <c r="L16" s="3" t="s">
        <v>342</v>
      </c>
      <c r="M16" s="3" t="s">
        <v>343</v>
      </c>
    </row>
    <row r="17" spans="3:13" x14ac:dyDescent="0.2">
      <c r="C17" s="3" t="s">
        <v>344</v>
      </c>
      <c r="D17" s="3" t="s">
        <v>345</v>
      </c>
      <c r="E17" s="3" t="s">
        <v>346</v>
      </c>
      <c r="F17" s="3" t="s">
        <v>347</v>
      </c>
      <c r="G17" s="3" t="s">
        <v>348</v>
      </c>
      <c r="H17" s="3" t="s">
        <v>349</v>
      </c>
      <c r="I17" s="3" t="s">
        <v>345</v>
      </c>
      <c r="J17" s="3" t="s">
        <v>345</v>
      </c>
      <c r="K17" s="3" t="s">
        <v>350</v>
      </c>
      <c r="L17" s="3" t="s">
        <v>351</v>
      </c>
      <c r="M17" s="3" t="s">
        <v>352</v>
      </c>
    </row>
    <row r="19" spans="3:13" x14ac:dyDescent="0.2">
      <c r="C19" s="3" t="s">
        <v>353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354</v>
      </c>
      <c r="D20" s="3" t="s">
        <v>355</v>
      </c>
      <c r="E20" s="3" t="s">
        <v>356</v>
      </c>
      <c r="F20" s="3" t="s">
        <v>357</v>
      </c>
      <c r="G20" s="3" t="s">
        <v>358</v>
      </c>
      <c r="H20" s="3" t="s">
        <v>359</v>
      </c>
      <c r="I20" s="3" t="s">
        <v>360</v>
      </c>
      <c r="J20" s="3" t="s">
        <v>360</v>
      </c>
      <c r="K20" s="3" t="s">
        <v>361</v>
      </c>
      <c r="L20" s="3" t="s">
        <v>362</v>
      </c>
      <c r="M20" s="3" t="s">
        <v>363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364</v>
      </c>
      <c r="D22" s="3" t="s">
        <v>365</v>
      </c>
      <c r="E22" s="3" t="s">
        <v>366</v>
      </c>
      <c r="F22" s="3" t="s">
        <v>367</v>
      </c>
      <c r="G22" s="3" t="s">
        <v>368</v>
      </c>
      <c r="H22" s="3" t="s">
        <v>369</v>
      </c>
      <c r="I22" s="3" t="s">
        <v>370</v>
      </c>
      <c r="J22" s="3" t="s">
        <v>371</v>
      </c>
      <c r="K22" s="3" t="s">
        <v>372</v>
      </c>
      <c r="L22" s="3" t="s">
        <v>373</v>
      </c>
      <c r="M22" s="3" t="s">
        <v>374</v>
      </c>
    </row>
    <row r="23" spans="3:13" x14ac:dyDescent="0.2">
      <c r="C23" s="3" t="s">
        <v>375</v>
      </c>
      <c r="D23" s="3" t="s">
        <v>376</v>
      </c>
      <c r="E23" s="3" t="s">
        <v>377</v>
      </c>
      <c r="F23" s="3" t="s">
        <v>378</v>
      </c>
      <c r="G23" s="3" t="s">
        <v>379</v>
      </c>
      <c r="H23" s="3" t="s">
        <v>380</v>
      </c>
      <c r="I23" s="3" t="s">
        <v>381</v>
      </c>
      <c r="J23" s="3" t="s">
        <v>382</v>
      </c>
      <c r="K23" s="3" t="s">
        <v>383</v>
      </c>
      <c r="L23" s="3" t="s">
        <v>384</v>
      </c>
      <c r="M23" s="3" t="s">
        <v>385</v>
      </c>
    </row>
    <row r="24" spans="3:13" x14ac:dyDescent="0.2">
      <c r="C24" s="3" t="s">
        <v>386</v>
      </c>
      <c r="D24" s="3" t="s">
        <v>387</v>
      </c>
      <c r="E24" s="3" t="s">
        <v>388</v>
      </c>
      <c r="F24" s="3" t="s">
        <v>389</v>
      </c>
      <c r="G24" s="3" t="s">
        <v>390</v>
      </c>
      <c r="H24" s="3" t="s">
        <v>391</v>
      </c>
      <c r="I24" s="3" t="s">
        <v>392</v>
      </c>
      <c r="J24" s="3" t="s">
        <v>393</v>
      </c>
      <c r="K24" s="3" t="s">
        <v>394</v>
      </c>
      <c r="L24" s="3" t="s">
        <v>395</v>
      </c>
      <c r="M24" s="3" t="s">
        <v>396</v>
      </c>
    </row>
    <row r="26" spans="3:13" x14ac:dyDescent="0.2">
      <c r="C26" s="3" t="s">
        <v>397</v>
      </c>
      <c r="D26" s="3" t="s">
        <v>398</v>
      </c>
      <c r="E26" s="3" t="s">
        <v>399</v>
      </c>
      <c r="F26" s="3" t="s">
        <v>400</v>
      </c>
      <c r="G26" s="3" t="s">
        <v>401</v>
      </c>
      <c r="H26" s="3" t="s">
        <v>402</v>
      </c>
      <c r="I26" s="3" t="s">
        <v>403</v>
      </c>
      <c r="J26" s="3" t="s">
        <v>404</v>
      </c>
      <c r="K26" s="3" t="s">
        <v>405</v>
      </c>
      <c r="L26" s="3" t="s">
        <v>406</v>
      </c>
      <c r="M26" s="3" t="s">
        <v>407</v>
      </c>
    </row>
    <row r="27" spans="3:13" x14ac:dyDescent="0.2">
      <c r="C27" s="3" t="s">
        <v>408</v>
      </c>
      <c r="D27" s="3" t="s">
        <v>409</v>
      </c>
      <c r="E27" s="3" t="s">
        <v>410</v>
      </c>
      <c r="F27" s="3" t="s">
        <v>411</v>
      </c>
      <c r="G27" s="3" t="s">
        <v>412</v>
      </c>
      <c r="H27" s="3" t="s">
        <v>413</v>
      </c>
      <c r="I27" s="3" t="s">
        <v>414</v>
      </c>
      <c r="J27" s="3" t="s">
        <v>415</v>
      </c>
      <c r="K27" s="3" t="s">
        <v>416</v>
      </c>
      <c r="L27" s="3" t="s">
        <v>417</v>
      </c>
      <c r="M27" s="3" t="s">
        <v>418</v>
      </c>
    </row>
    <row r="28" spans="3:13" x14ac:dyDescent="0.2">
      <c r="C28" s="3" t="s">
        <v>419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420</v>
      </c>
      <c r="D29" s="3" t="s">
        <v>421</v>
      </c>
      <c r="E29" s="3" t="s">
        <v>422</v>
      </c>
      <c r="F29" s="3" t="s">
        <v>423</v>
      </c>
      <c r="G29" s="3" t="s">
        <v>424</v>
      </c>
      <c r="H29" s="3" t="s">
        <v>425</v>
      </c>
      <c r="I29" s="3" t="s">
        <v>426</v>
      </c>
      <c r="J29" s="3" t="s">
        <v>427</v>
      </c>
      <c r="K29" s="3" t="s">
        <v>428</v>
      </c>
      <c r="L29" s="3" t="s">
        <v>429</v>
      </c>
      <c r="M29" s="3" t="s">
        <v>430</v>
      </c>
    </row>
    <row r="30" spans="3:13" x14ac:dyDescent="0.2">
      <c r="C30" s="3" t="s">
        <v>431</v>
      </c>
      <c r="D30" s="3" t="s">
        <v>432</v>
      </c>
      <c r="E30" s="3" t="s">
        <v>433</v>
      </c>
      <c r="F30" s="3" t="s">
        <v>434</v>
      </c>
      <c r="G30" s="3" t="s">
        <v>435</v>
      </c>
      <c r="H30" s="3" t="s">
        <v>436</v>
      </c>
      <c r="I30" s="3" t="s">
        <v>437</v>
      </c>
      <c r="J30" s="3" t="s">
        <v>438</v>
      </c>
      <c r="K30" s="3" t="s">
        <v>439</v>
      </c>
      <c r="L30" s="3" t="s">
        <v>440</v>
      </c>
      <c r="M30" s="3" t="s">
        <v>441</v>
      </c>
    </row>
    <row r="32" spans="3:13" x14ac:dyDescent="0.2">
      <c r="C32" s="3" t="s">
        <v>442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443</v>
      </c>
      <c r="D33" s="3" t="s">
        <v>432</v>
      </c>
      <c r="E33" s="3" t="s">
        <v>433</v>
      </c>
      <c r="F33" s="3" t="s">
        <v>434</v>
      </c>
      <c r="G33" s="3" t="s">
        <v>435</v>
      </c>
      <c r="H33" s="3" t="s">
        <v>436</v>
      </c>
      <c r="I33" s="3" t="s">
        <v>437</v>
      </c>
      <c r="J33" s="3" t="s">
        <v>438</v>
      </c>
      <c r="K33" s="3" t="s">
        <v>439</v>
      </c>
      <c r="L33" s="3" t="s">
        <v>440</v>
      </c>
      <c r="M33" s="3" t="s">
        <v>441</v>
      </c>
    </row>
    <row r="35" spans="3:13" x14ac:dyDescent="0.2">
      <c r="C35" s="3" t="s">
        <v>444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445</v>
      </c>
      <c r="D36" s="3" t="s">
        <v>432</v>
      </c>
      <c r="E36" s="3" t="s">
        <v>433</v>
      </c>
      <c r="F36" s="3" t="s">
        <v>434</v>
      </c>
      <c r="G36" s="3" t="s">
        <v>435</v>
      </c>
      <c r="H36" s="3" t="s">
        <v>436</v>
      </c>
      <c r="I36" s="3" t="s">
        <v>437</v>
      </c>
      <c r="J36" s="3" t="s">
        <v>438</v>
      </c>
      <c r="K36" s="3" t="s">
        <v>439</v>
      </c>
      <c r="L36" s="3" t="s">
        <v>440</v>
      </c>
      <c r="M36" s="3" t="s">
        <v>441</v>
      </c>
    </row>
    <row r="38" spans="3:13" x14ac:dyDescent="0.2">
      <c r="C38" s="3" t="s">
        <v>446</v>
      </c>
      <c r="D38" s="3">
        <v>1.61</v>
      </c>
      <c r="E38" s="3">
        <v>1.73</v>
      </c>
      <c r="F38" s="3">
        <v>1.88</v>
      </c>
      <c r="G38" s="3">
        <v>1.99</v>
      </c>
      <c r="H38" s="3">
        <v>2.2200000000000002</v>
      </c>
      <c r="I38" s="3">
        <v>3.1</v>
      </c>
      <c r="J38" s="3">
        <v>3.52</v>
      </c>
      <c r="K38" s="3">
        <v>3.1</v>
      </c>
      <c r="L38" s="3">
        <v>4.03</v>
      </c>
      <c r="M38" s="3">
        <v>5.52</v>
      </c>
    </row>
    <row r="39" spans="3:13" x14ac:dyDescent="0.2">
      <c r="C39" s="3" t="s">
        <v>447</v>
      </c>
      <c r="D39" s="3">
        <v>1.59</v>
      </c>
      <c r="E39" s="3">
        <v>1.71</v>
      </c>
      <c r="F39" s="3">
        <v>1.86</v>
      </c>
      <c r="G39" s="3">
        <v>1.98</v>
      </c>
      <c r="H39" s="3">
        <v>2.2000000000000002</v>
      </c>
      <c r="I39" s="3">
        <v>3.07</v>
      </c>
      <c r="J39" s="3">
        <v>3.49</v>
      </c>
      <c r="K39" s="3">
        <v>3.09</v>
      </c>
      <c r="L39" s="3">
        <v>4</v>
      </c>
      <c r="M39" s="3">
        <v>5.47</v>
      </c>
    </row>
    <row r="40" spans="3:13" x14ac:dyDescent="0.2">
      <c r="C40" s="3" t="s">
        <v>448</v>
      </c>
      <c r="D40" s="3" t="s">
        <v>449</v>
      </c>
      <c r="E40" s="3" t="s">
        <v>450</v>
      </c>
      <c r="F40" s="3" t="s">
        <v>451</v>
      </c>
      <c r="G40" s="3" t="s">
        <v>452</v>
      </c>
      <c r="H40" s="3" t="s">
        <v>453</v>
      </c>
      <c r="I40" s="3" t="s">
        <v>454</v>
      </c>
      <c r="J40" s="3" t="s">
        <v>455</v>
      </c>
      <c r="K40" s="3" t="s">
        <v>456</v>
      </c>
      <c r="L40" s="3" t="s">
        <v>457</v>
      </c>
      <c r="M40" s="3" t="s">
        <v>458</v>
      </c>
    </row>
    <row r="41" spans="3:13" x14ac:dyDescent="0.2">
      <c r="C41" s="3" t="s">
        <v>459</v>
      </c>
      <c r="D41" s="3" t="s">
        <v>460</v>
      </c>
      <c r="E41" s="3" t="s">
        <v>461</v>
      </c>
      <c r="F41" s="3" t="s">
        <v>462</v>
      </c>
      <c r="G41" s="3" t="s">
        <v>463</v>
      </c>
      <c r="H41" s="3" t="s">
        <v>464</v>
      </c>
      <c r="I41" s="3" t="s">
        <v>465</v>
      </c>
      <c r="J41" s="3" t="s">
        <v>466</v>
      </c>
      <c r="K41" s="3" t="s">
        <v>467</v>
      </c>
      <c r="L41" s="3" t="s">
        <v>468</v>
      </c>
      <c r="M41" s="3" t="s">
        <v>469</v>
      </c>
    </row>
    <row r="43" spans="3:13" x14ac:dyDescent="0.2">
      <c r="C43" s="3" t="s">
        <v>470</v>
      </c>
      <c r="D43" s="3" t="s">
        <v>471</v>
      </c>
      <c r="E43" s="3" t="s">
        <v>472</v>
      </c>
      <c r="F43" s="3" t="s">
        <v>473</v>
      </c>
      <c r="G43" s="3" t="s">
        <v>474</v>
      </c>
      <c r="H43" s="3" t="s">
        <v>475</v>
      </c>
      <c r="I43" s="3" t="s">
        <v>476</v>
      </c>
      <c r="J43" s="3" t="s">
        <v>477</v>
      </c>
      <c r="K43" s="3" t="s">
        <v>478</v>
      </c>
      <c r="L43" s="3" t="s">
        <v>479</v>
      </c>
      <c r="M43" s="3" t="s">
        <v>480</v>
      </c>
    </row>
    <row r="44" spans="3:13" x14ac:dyDescent="0.2">
      <c r="C44" s="3" t="s">
        <v>481</v>
      </c>
      <c r="D44" s="3" t="s">
        <v>387</v>
      </c>
      <c r="E44" s="3" t="s">
        <v>482</v>
      </c>
      <c r="F44" s="3" t="s">
        <v>389</v>
      </c>
      <c r="G44" s="3" t="s">
        <v>483</v>
      </c>
      <c r="H44" s="3" t="s">
        <v>391</v>
      </c>
      <c r="I44" s="3" t="s">
        <v>392</v>
      </c>
      <c r="J44" s="3" t="s">
        <v>393</v>
      </c>
      <c r="K44" s="3" t="s">
        <v>394</v>
      </c>
      <c r="L44" s="3" t="s">
        <v>484</v>
      </c>
      <c r="M44" s="3" t="s">
        <v>396</v>
      </c>
    </row>
    <row r="46" spans="3:13" x14ac:dyDescent="0.2">
      <c r="C46" s="3" t="s">
        <v>485</v>
      </c>
      <c r="D46" s="3" t="s">
        <v>301</v>
      </c>
      <c r="E46" s="3" t="s">
        <v>302</v>
      </c>
      <c r="F46" s="3" t="s">
        <v>303</v>
      </c>
      <c r="G46" s="3" t="s">
        <v>304</v>
      </c>
      <c r="H46" s="3" t="s">
        <v>305</v>
      </c>
      <c r="I46" s="3" t="s">
        <v>306</v>
      </c>
      <c r="J46" s="3" t="s">
        <v>307</v>
      </c>
      <c r="K46" s="3" t="s">
        <v>308</v>
      </c>
      <c r="L46" s="3" t="s">
        <v>309</v>
      </c>
      <c r="M46" s="3" t="s">
        <v>310</v>
      </c>
    </row>
    <row r="47" spans="3:13" x14ac:dyDescent="0.2">
      <c r="C47" s="3" t="s">
        <v>486</v>
      </c>
      <c r="D47" s="3" t="s">
        <v>387</v>
      </c>
      <c r="E47" s="3" t="s">
        <v>388</v>
      </c>
      <c r="F47" s="3" t="s">
        <v>389</v>
      </c>
      <c r="G47" s="3" t="s">
        <v>390</v>
      </c>
      <c r="H47" s="3" t="s">
        <v>391</v>
      </c>
      <c r="I47" s="3" t="s">
        <v>392</v>
      </c>
      <c r="J47" s="3" t="s">
        <v>393</v>
      </c>
      <c r="K47" s="3" t="s">
        <v>394</v>
      </c>
      <c r="L47" s="3" t="s">
        <v>395</v>
      </c>
      <c r="M47" s="3" t="s">
        <v>396</v>
      </c>
    </row>
    <row r="48" spans="3:13" x14ac:dyDescent="0.2">
      <c r="C48" s="3" t="s">
        <v>487</v>
      </c>
      <c r="D48" s="3" t="s">
        <v>387</v>
      </c>
      <c r="E48" s="3" t="s">
        <v>482</v>
      </c>
      <c r="F48" s="3" t="s">
        <v>389</v>
      </c>
      <c r="G48" s="3" t="s">
        <v>483</v>
      </c>
      <c r="H48" s="3" t="s">
        <v>391</v>
      </c>
      <c r="I48" s="3" t="s">
        <v>392</v>
      </c>
      <c r="J48" s="3" t="s">
        <v>393</v>
      </c>
      <c r="K48" s="3" t="s">
        <v>394</v>
      </c>
      <c r="L48" s="3" t="s">
        <v>484</v>
      </c>
      <c r="M48" s="3" t="s">
        <v>396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554B-D922-40C8-9D2D-0D207DCA6527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488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443</v>
      </c>
      <c r="D12" s="3" t="s">
        <v>432</v>
      </c>
      <c r="E12" s="3" t="s">
        <v>433</v>
      </c>
      <c r="F12" s="3" t="s">
        <v>434</v>
      </c>
      <c r="G12" s="3" t="s">
        <v>435</v>
      </c>
      <c r="H12" s="3" t="s">
        <v>436</v>
      </c>
      <c r="I12" s="3" t="s">
        <v>437</v>
      </c>
      <c r="J12" s="3" t="s">
        <v>438</v>
      </c>
      <c r="K12" s="3" t="s">
        <v>439</v>
      </c>
      <c r="L12" s="3" t="s">
        <v>440</v>
      </c>
      <c r="M12" s="3" t="s">
        <v>441</v>
      </c>
    </row>
    <row r="13" spans="3:13" x14ac:dyDescent="0.2">
      <c r="C13" s="3" t="s">
        <v>489</v>
      </c>
      <c r="D13" s="3" t="s">
        <v>490</v>
      </c>
      <c r="E13" s="3" t="s">
        <v>491</v>
      </c>
      <c r="F13" s="3" t="s">
        <v>492</v>
      </c>
      <c r="G13" s="3" t="s">
        <v>493</v>
      </c>
      <c r="H13" s="3" t="s">
        <v>494</v>
      </c>
      <c r="I13" s="3" t="s">
        <v>495</v>
      </c>
      <c r="J13" s="3" t="s">
        <v>496</v>
      </c>
      <c r="K13" s="3" t="s">
        <v>497</v>
      </c>
      <c r="L13" s="3" t="s">
        <v>498</v>
      </c>
      <c r="M13" s="3" t="s">
        <v>499</v>
      </c>
    </row>
    <row r="14" spans="3:13" x14ac:dyDescent="0.2">
      <c r="C14" s="3" t="s">
        <v>500</v>
      </c>
      <c r="D14" s="3">
        <v>569</v>
      </c>
      <c r="E14" s="3">
        <v>571</v>
      </c>
      <c r="F14" s="3">
        <v>540</v>
      </c>
      <c r="G14" s="3">
        <v>449</v>
      </c>
      <c r="H14" s="3">
        <v>960</v>
      </c>
      <c r="I14" s="3" t="s">
        <v>501</v>
      </c>
      <c r="J14" s="3" t="s">
        <v>502</v>
      </c>
      <c r="K14" s="3" t="s">
        <v>503</v>
      </c>
      <c r="L14" s="3" t="s">
        <v>504</v>
      </c>
      <c r="M14" s="3">
        <v>677</v>
      </c>
    </row>
    <row r="15" spans="3:13" x14ac:dyDescent="0.2">
      <c r="C15" s="3" t="s">
        <v>505</v>
      </c>
      <c r="D15" s="3" t="s">
        <v>506</v>
      </c>
      <c r="E15" s="3" t="s">
        <v>507</v>
      </c>
      <c r="F15" s="3" t="s">
        <v>508</v>
      </c>
      <c r="G15" s="3" t="s">
        <v>509</v>
      </c>
      <c r="H15" s="3" t="s">
        <v>510</v>
      </c>
      <c r="I15" s="3" t="s">
        <v>511</v>
      </c>
      <c r="J15" s="3" t="s">
        <v>512</v>
      </c>
      <c r="K15" s="3" t="s">
        <v>513</v>
      </c>
      <c r="L15" s="3" t="s">
        <v>514</v>
      </c>
      <c r="M15" s="3" t="s">
        <v>515</v>
      </c>
    </row>
    <row r="16" spans="3:13" x14ac:dyDescent="0.2">
      <c r="C16" s="3" t="s">
        <v>516</v>
      </c>
      <c r="D16" s="3" t="s">
        <v>517</v>
      </c>
      <c r="E16" s="3" t="s">
        <v>518</v>
      </c>
      <c r="F16" s="3" t="s">
        <v>519</v>
      </c>
      <c r="G16" s="3" t="s">
        <v>520</v>
      </c>
      <c r="H16" s="3" t="s">
        <v>521</v>
      </c>
      <c r="I16" s="3" t="s">
        <v>522</v>
      </c>
      <c r="J16" s="3" t="s">
        <v>523</v>
      </c>
      <c r="K16" s="3" t="s">
        <v>524</v>
      </c>
      <c r="L16" s="3" t="s">
        <v>525</v>
      </c>
      <c r="M16" s="3" t="s">
        <v>526</v>
      </c>
    </row>
    <row r="17" spans="3:13" x14ac:dyDescent="0.2">
      <c r="C17" s="3" t="s">
        <v>527</v>
      </c>
      <c r="D17" s="3">
        <v>346</v>
      </c>
      <c r="E17" s="3" t="s">
        <v>528</v>
      </c>
      <c r="F17" s="3" t="s">
        <v>529</v>
      </c>
      <c r="G17" s="3" t="s">
        <v>530</v>
      </c>
      <c r="H17" s="3" t="s">
        <v>531</v>
      </c>
      <c r="I17" s="3" t="s">
        <v>532</v>
      </c>
      <c r="J17" s="3" t="s">
        <v>533</v>
      </c>
      <c r="K17" s="3" t="s">
        <v>534</v>
      </c>
      <c r="L17" s="3" t="s">
        <v>535</v>
      </c>
      <c r="M17" s="3" t="s">
        <v>536</v>
      </c>
    </row>
    <row r="18" spans="3:13" x14ac:dyDescent="0.2">
      <c r="C18" s="3" t="s">
        <v>537</v>
      </c>
      <c r="D18" s="3" t="s">
        <v>538</v>
      </c>
      <c r="E18" s="3" t="s">
        <v>539</v>
      </c>
      <c r="F18" s="3" t="s">
        <v>540</v>
      </c>
      <c r="G18" s="3" t="s">
        <v>541</v>
      </c>
      <c r="H18" s="3" t="s">
        <v>542</v>
      </c>
      <c r="I18" s="3" t="s">
        <v>543</v>
      </c>
      <c r="J18" s="3" t="s">
        <v>544</v>
      </c>
      <c r="K18" s="3" t="s">
        <v>545</v>
      </c>
      <c r="L18" s="3" t="s">
        <v>546</v>
      </c>
      <c r="M18" s="3" t="s">
        <v>547</v>
      </c>
    </row>
    <row r="19" spans="3:13" x14ac:dyDescent="0.2">
      <c r="C19" s="3" t="s">
        <v>548</v>
      </c>
      <c r="D19" s="3" t="s">
        <v>549</v>
      </c>
      <c r="E19" s="3" t="s">
        <v>550</v>
      </c>
      <c r="F19" s="3" t="s">
        <v>551</v>
      </c>
      <c r="G19" s="3" t="s">
        <v>552</v>
      </c>
      <c r="H19" s="3" t="s">
        <v>553</v>
      </c>
      <c r="I19" s="3" t="s">
        <v>554</v>
      </c>
      <c r="J19" s="3" t="s">
        <v>555</v>
      </c>
      <c r="K19" s="3" t="s">
        <v>556</v>
      </c>
      <c r="L19" s="3" t="s">
        <v>557</v>
      </c>
      <c r="M19" s="3" t="s">
        <v>558</v>
      </c>
    </row>
    <row r="20" spans="3:13" x14ac:dyDescent="0.2">
      <c r="C20" s="3" t="s">
        <v>559</v>
      </c>
      <c r="D20" s="3" t="s">
        <v>560</v>
      </c>
      <c r="E20" s="3" t="s">
        <v>561</v>
      </c>
      <c r="F20" s="3" t="s">
        <v>562</v>
      </c>
      <c r="G20" s="3" t="s">
        <v>563</v>
      </c>
      <c r="H20" s="3" t="s">
        <v>564</v>
      </c>
      <c r="I20" s="3" t="s">
        <v>565</v>
      </c>
      <c r="J20" s="3" t="s">
        <v>566</v>
      </c>
      <c r="K20" s="3" t="s">
        <v>567</v>
      </c>
      <c r="L20" s="3" t="s">
        <v>568</v>
      </c>
      <c r="M20" s="3" t="s">
        <v>569</v>
      </c>
    </row>
    <row r="22" spans="3:13" x14ac:dyDescent="0.2">
      <c r="C22" s="3" t="s">
        <v>570</v>
      </c>
      <c r="D22" s="3" t="s">
        <v>571</v>
      </c>
      <c r="E22" s="3" t="s">
        <v>572</v>
      </c>
      <c r="F22" s="3" t="s">
        <v>573</v>
      </c>
      <c r="G22" s="3" t="s">
        <v>574</v>
      </c>
      <c r="H22" s="3" t="s">
        <v>575</v>
      </c>
      <c r="I22" s="3" t="s">
        <v>576</v>
      </c>
      <c r="J22" s="3" t="s">
        <v>577</v>
      </c>
      <c r="K22" s="3" t="s">
        <v>578</v>
      </c>
      <c r="L22" s="3" t="s">
        <v>579</v>
      </c>
      <c r="M22" s="3" t="s">
        <v>580</v>
      </c>
    </row>
    <row r="23" spans="3:13" x14ac:dyDescent="0.2">
      <c r="C23" s="3" t="s">
        <v>581</v>
      </c>
      <c r="D23" s="3" t="s">
        <v>3</v>
      </c>
      <c r="E23" s="3" t="s">
        <v>582</v>
      </c>
      <c r="F23" s="3" t="s">
        <v>3</v>
      </c>
      <c r="G23" s="3" t="s">
        <v>3</v>
      </c>
      <c r="H23" s="3" t="s">
        <v>583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584</v>
      </c>
      <c r="D24" s="3" t="s">
        <v>585</v>
      </c>
      <c r="E24" s="3" t="s">
        <v>586</v>
      </c>
      <c r="F24" s="3" t="s">
        <v>587</v>
      </c>
      <c r="G24" s="3" t="s">
        <v>588</v>
      </c>
      <c r="H24" s="3" t="s">
        <v>589</v>
      </c>
      <c r="I24" s="3" t="s">
        <v>590</v>
      </c>
      <c r="J24" s="3">
        <v>644</v>
      </c>
      <c r="K24" s="3" t="s">
        <v>591</v>
      </c>
      <c r="L24" s="3" t="s">
        <v>592</v>
      </c>
      <c r="M24" s="3" t="s">
        <v>593</v>
      </c>
    </row>
    <row r="25" spans="3:13" x14ac:dyDescent="0.2">
      <c r="C25" s="3" t="s">
        <v>594</v>
      </c>
      <c r="D25" s="3" t="s">
        <v>595</v>
      </c>
      <c r="E25" s="3" t="s">
        <v>596</v>
      </c>
      <c r="F25" s="3" t="s">
        <v>597</v>
      </c>
      <c r="G25" s="3" t="s">
        <v>598</v>
      </c>
      <c r="H25" s="3" t="s">
        <v>599</v>
      </c>
      <c r="I25" s="3" t="s">
        <v>600</v>
      </c>
      <c r="J25" s="3" t="s">
        <v>601</v>
      </c>
      <c r="K25" s="3" t="s">
        <v>602</v>
      </c>
      <c r="L25" s="3" t="s">
        <v>603</v>
      </c>
      <c r="M25" s="3" t="s">
        <v>604</v>
      </c>
    </row>
    <row r="27" spans="3:13" x14ac:dyDescent="0.2">
      <c r="C27" s="3" t="s">
        <v>605</v>
      </c>
      <c r="D27" s="3" t="s">
        <v>606</v>
      </c>
      <c r="E27" s="3" t="s">
        <v>607</v>
      </c>
      <c r="F27" s="3" t="s">
        <v>608</v>
      </c>
      <c r="G27" s="3" t="s">
        <v>609</v>
      </c>
      <c r="H27" s="3" t="s">
        <v>610</v>
      </c>
      <c r="I27" s="3" t="s">
        <v>611</v>
      </c>
      <c r="J27" s="3" t="s">
        <v>612</v>
      </c>
      <c r="K27" s="3" t="s">
        <v>613</v>
      </c>
      <c r="L27" s="3" t="s">
        <v>614</v>
      </c>
      <c r="M27" s="3" t="s">
        <v>615</v>
      </c>
    </row>
    <row r="28" spans="3:13" x14ac:dyDescent="0.2">
      <c r="C28" s="3" t="s">
        <v>616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617</v>
      </c>
      <c r="D29" s="3" t="s">
        <v>3</v>
      </c>
      <c r="E29" s="3" t="s">
        <v>3</v>
      </c>
      <c r="F29" s="3" t="s">
        <v>618</v>
      </c>
      <c r="G29" s="3" t="s">
        <v>3</v>
      </c>
      <c r="H29" s="3" t="s">
        <v>619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620</v>
      </c>
      <c r="D30" s="3" t="s">
        <v>621</v>
      </c>
      <c r="E30" s="3" t="s">
        <v>622</v>
      </c>
      <c r="F30" s="3" t="s">
        <v>623</v>
      </c>
      <c r="G30" s="3" t="s">
        <v>624</v>
      </c>
      <c r="H30" s="3" t="s">
        <v>625</v>
      </c>
      <c r="I30" s="3" t="s">
        <v>626</v>
      </c>
      <c r="J30" s="3" t="s">
        <v>627</v>
      </c>
      <c r="K30" s="3" t="s">
        <v>628</v>
      </c>
      <c r="L30" s="3" t="s">
        <v>629</v>
      </c>
      <c r="M30" s="3" t="s">
        <v>630</v>
      </c>
    </row>
    <row r="31" spans="3:13" x14ac:dyDescent="0.2">
      <c r="C31" s="3" t="s">
        <v>631</v>
      </c>
      <c r="D31" s="3" t="s">
        <v>3</v>
      </c>
      <c r="E31" s="3" t="s">
        <v>3</v>
      </c>
      <c r="F31" s="3" t="s">
        <v>632</v>
      </c>
      <c r="G31" s="3" t="s">
        <v>633</v>
      </c>
      <c r="H31" s="3" t="s">
        <v>3</v>
      </c>
      <c r="I31" s="3" t="s">
        <v>634</v>
      </c>
      <c r="J31" s="3" t="s">
        <v>3</v>
      </c>
      <c r="K31" s="3" t="s">
        <v>635</v>
      </c>
      <c r="L31" s="3" t="s">
        <v>636</v>
      </c>
      <c r="M31" s="3" t="s">
        <v>637</v>
      </c>
    </row>
    <row r="32" spans="3:13" x14ac:dyDescent="0.2">
      <c r="C32" s="3" t="s">
        <v>638</v>
      </c>
      <c r="D32" s="3" t="s">
        <v>639</v>
      </c>
      <c r="E32" s="3" t="s">
        <v>640</v>
      </c>
      <c r="F32" s="3" t="s">
        <v>641</v>
      </c>
      <c r="G32" s="3" t="s">
        <v>642</v>
      </c>
      <c r="H32" s="3" t="s">
        <v>643</v>
      </c>
      <c r="I32" s="3" t="s">
        <v>644</v>
      </c>
      <c r="J32" s="3" t="s">
        <v>645</v>
      </c>
      <c r="K32" s="3" t="s">
        <v>646</v>
      </c>
      <c r="L32" s="3" t="s">
        <v>647</v>
      </c>
      <c r="M32" s="3" t="s">
        <v>648</v>
      </c>
    </row>
    <row r="33" spans="3:13" x14ac:dyDescent="0.2">
      <c r="C33" s="3" t="s">
        <v>649</v>
      </c>
      <c r="D33" s="3" t="s">
        <v>650</v>
      </c>
      <c r="E33" s="3" t="s">
        <v>651</v>
      </c>
      <c r="F33" s="3" t="s">
        <v>652</v>
      </c>
      <c r="G33" s="3" t="s">
        <v>653</v>
      </c>
      <c r="H33" s="3" t="s">
        <v>654</v>
      </c>
      <c r="I33" s="3" t="s">
        <v>655</v>
      </c>
      <c r="J33" s="3" t="s">
        <v>656</v>
      </c>
      <c r="K33" s="3" t="s">
        <v>657</v>
      </c>
      <c r="L33" s="3" t="s">
        <v>658</v>
      </c>
      <c r="M33" s="3" t="s">
        <v>659</v>
      </c>
    </row>
    <row r="35" spans="3:13" x14ac:dyDescent="0.2">
      <c r="C35" s="3" t="s">
        <v>660</v>
      </c>
      <c r="D35" s="3" t="s">
        <v>661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662</v>
      </c>
      <c r="D36" s="3">
        <v>165</v>
      </c>
      <c r="E36" s="3">
        <v>141</v>
      </c>
      <c r="F36" s="3">
        <v>327</v>
      </c>
      <c r="G36" s="3">
        <v>-71</v>
      </c>
      <c r="H36" s="3">
        <v>-252</v>
      </c>
      <c r="I36" s="3">
        <v>254</v>
      </c>
      <c r="J36" s="3">
        <v>-144</v>
      </c>
      <c r="K36" s="3">
        <v>-58</v>
      </c>
      <c r="L36" s="3">
        <v>-10</v>
      </c>
      <c r="M36" s="3">
        <v>489</v>
      </c>
    </row>
    <row r="37" spans="3:13" x14ac:dyDescent="0.2">
      <c r="C37" s="3" t="s">
        <v>663</v>
      </c>
      <c r="D37" s="3" t="s">
        <v>664</v>
      </c>
      <c r="E37" s="3" t="s">
        <v>665</v>
      </c>
      <c r="F37" s="3" t="s">
        <v>666</v>
      </c>
      <c r="G37" s="3" t="s">
        <v>667</v>
      </c>
      <c r="H37" s="3" t="s">
        <v>668</v>
      </c>
      <c r="I37" s="3" t="s">
        <v>669</v>
      </c>
      <c r="J37" s="3" t="s">
        <v>670</v>
      </c>
      <c r="K37" s="3" t="s">
        <v>671</v>
      </c>
      <c r="L37" s="3" t="s">
        <v>672</v>
      </c>
      <c r="M37" s="3" t="s">
        <v>673</v>
      </c>
    </row>
    <row r="38" spans="3:13" x14ac:dyDescent="0.2">
      <c r="C38" s="3" t="s">
        <v>674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675</v>
      </c>
      <c r="D40" s="3" t="s">
        <v>676</v>
      </c>
      <c r="E40" s="3" t="s">
        <v>677</v>
      </c>
      <c r="F40" s="3" t="s">
        <v>678</v>
      </c>
      <c r="G40" s="3" t="s">
        <v>679</v>
      </c>
      <c r="H40" s="3" t="s">
        <v>680</v>
      </c>
      <c r="I40" s="3" t="s">
        <v>681</v>
      </c>
      <c r="J40" s="3" t="s">
        <v>682</v>
      </c>
      <c r="K40" s="3" t="s">
        <v>683</v>
      </c>
      <c r="L40" s="3" t="s">
        <v>684</v>
      </c>
      <c r="M40" s="3" t="s">
        <v>685</v>
      </c>
    </row>
    <row r="41" spans="3:13" x14ac:dyDescent="0.2">
      <c r="C41" s="3" t="s">
        <v>686</v>
      </c>
      <c r="D41" s="3" t="s">
        <v>687</v>
      </c>
      <c r="E41" s="3" t="s">
        <v>688</v>
      </c>
      <c r="F41" s="3" t="s">
        <v>689</v>
      </c>
      <c r="G41" s="3" t="s">
        <v>690</v>
      </c>
      <c r="H41" s="3" t="s">
        <v>691</v>
      </c>
      <c r="I41" s="3" t="s">
        <v>692</v>
      </c>
      <c r="J41" s="3" t="s">
        <v>693</v>
      </c>
      <c r="K41" s="3" t="s">
        <v>694</v>
      </c>
      <c r="L41" s="3" t="s">
        <v>695</v>
      </c>
      <c r="M41" s="3" t="s">
        <v>696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3C64-04B7-4708-BD72-7A3276ED7EDA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697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698</v>
      </c>
      <c r="D12" s="3">
        <v>26.65</v>
      </c>
      <c r="E12" s="3">
        <v>28.51</v>
      </c>
      <c r="F12" s="3">
        <v>31.55</v>
      </c>
      <c r="G12" s="3">
        <v>42.35</v>
      </c>
      <c r="H12" s="3">
        <v>55.1</v>
      </c>
      <c r="I12" s="3">
        <v>54.26</v>
      </c>
      <c r="J12" s="3">
        <v>70.59</v>
      </c>
      <c r="K12" s="3">
        <v>89.2</v>
      </c>
      <c r="L12" s="3">
        <v>114.36</v>
      </c>
      <c r="M12" s="3">
        <v>97.71</v>
      </c>
    </row>
    <row r="13" spans="3:13" ht="12.75" x14ac:dyDescent="0.2">
      <c r="C13" s="3" t="s">
        <v>699</v>
      </c>
      <c r="D13" s="3" t="s">
        <v>700</v>
      </c>
      <c r="E13" s="3" t="s">
        <v>701</v>
      </c>
      <c r="F13" s="3" t="s">
        <v>702</v>
      </c>
      <c r="G13" s="3" t="s">
        <v>703</v>
      </c>
      <c r="H13" s="3" t="s">
        <v>704</v>
      </c>
      <c r="I13" s="3" t="s">
        <v>705</v>
      </c>
      <c r="J13" s="3" t="s">
        <v>706</v>
      </c>
      <c r="K13" s="3" t="s">
        <v>707</v>
      </c>
      <c r="L13" s="3" t="s">
        <v>708</v>
      </c>
      <c r="M13" s="3" t="s">
        <v>709</v>
      </c>
    </row>
    <row r="14" spans="3:13" ht="12.75" x14ac:dyDescent="0.2"/>
    <row r="15" spans="3:13" ht="12.75" x14ac:dyDescent="0.2">
      <c r="C15" s="3" t="s">
        <v>710</v>
      </c>
      <c r="D15" s="3" t="s">
        <v>711</v>
      </c>
      <c r="E15" s="3" t="s">
        <v>712</v>
      </c>
      <c r="F15" s="3" t="s">
        <v>713</v>
      </c>
      <c r="G15" s="3" t="s">
        <v>714</v>
      </c>
      <c r="H15" s="3" t="s">
        <v>715</v>
      </c>
      <c r="I15" s="3" t="s">
        <v>716</v>
      </c>
      <c r="J15" s="3" t="s">
        <v>717</v>
      </c>
      <c r="K15" s="3" t="s">
        <v>718</v>
      </c>
      <c r="L15" s="3" t="s">
        <v>719</v>
      </c>
      <c r="M15" s="3" t="s">
        <v>720</v>
      </c>
    </row>
    <row r="16" spans="3:13" ht="12.75" x14ac:dyDescent="0.2">
      <c r="C16" s="3" t="s">
        <v>721</v>
      </c>
      <c r="D16" s="3" t="s">
        <v>711</v>
      </c>
      <c r="E16" s="3" t="s">
        <v>712</v>
      </c>
      <c r="F16" s="3" t="s">
        <v>713</v>
      </c>
      <c r="G16" s="3" t="s">
        <v>714</v>
      </c>
      <c r="H16" s="3" t="s">
        <v>715</v>
      </c>
      <c r="I16" s="3" t="s">
        <v>716</v>
      </c>
      <c r="J16" s="3" t="s">
        <v>717</v>
      </c>
      <c r="K16" s="3" t="s">
        <v>718</v>
      </c>
      <c r="L16" s="3" t="s">
        <v>719</v>
      </c>
      <c r="M16" s="3" t="s">
        <v>722</v>
      </c>
    </row>
    <row r="17" spans="3:13" ht="12.75" x14ac:dyDescent="0.2">
      <c r="C17" s="3" t="s">
        <v>723</v>
      </c>
      <c r="D17" s="3" t="s">
        <v>724</v>
      </c>
      <c r="E17" s="3" t="s">
        <v>725</v>
      </c>
      <c r="F17" s="3" t="s">
        <v>726</v>
      </c>
      <c r="G17" s="3" t="s">
        <v>727</v>
      </c>
      <c r="H17" s="3" t="s">
        <v>728</v>
      </c>
      <c r="I17" s="3" t="s">
        <v>729</v>
      </c>
      <c r="J17" s="3" t="s">
        <v>730</v>
      </c>
      <c r="K17" s="3" t="s">
        <v>731</v>
      </c>
      <c r="L17" s="3" t="s">
        <v>732</v>
      </c>
      <c r="M17" s="3" t="s">
        <v>730</v>
      </c>
    </row>
    <row r="18" spans="3:13" ht="12.75" x14ac:dyDescent="0.2">
      <c r="C18" s="3" t="s">
        <v>733</v>
      </c>
      <c r="D18" s="3" t="s">
        <v>727</v>
      </c>
      <c r="E18" s="3" t="s">
        <v>734</v>
      </c>
      <c r="F18" s="3" t="s">
        <v>735</v>
      </c>
      <c r="G18" s="3" t="s">
        <v>736</v>
      </c>
      <c r="H18" s="3" t="s">
        <v>737</v>
      </c>
      <c r="I18" s="3" t="s">
        <v>738</v>
      </c>
      <c r="J18" s="3" t="s">
        <v>732</v>
      </c>
      <c r="K18" s="3" t="s">
        <v>739</v>
      </c>
      <c r="L18" s="3" t="s">
        <v>740</v>
      </c>
      <c r="M18" s="3" t="s">
        <v>741</v>
      </c>
    </row>
    <row r="19" spans="3:13" ht="12.75" x14ac:dyDescent="0.2">
      <c r="C19" s="3" t="s">
        <v>742</v>
      </c>
      <c r="D19" s="3" t="s">
        <v>743</v>
      </c>
      <c r="E19" s="3" t="s">
        <v>744</v>
      </c>
      <c r="F19" s="3" t="s">
        <v>730</v>
      </c>
      <c r="G19" s="3" t="s">
        <v>745</v>
      </c>
      <c r="H19" s="3" t="s">
        <v>746</v>
      </c>
      <c r="I19" s="3" t="s">
        <v>747</v>
      </c>
      <c r="J19" s="3" t="s">
        <v>748</v>
      </c>
      <c r="K19" s="3" t="s">
        <v>749</v>
      </c>
      <c r="L19" s="3" t="s">
        <v>750</v>
      </c>
      <c r="M19" s="3" t="s">
        <v>751</v>
      </c>
    </row>
    <row r="20" spans="3:13" ht="12.75" x14ac:dyDescent="0.2">
      <c r="C20" s="3" t="s">
        <v>752</v>
      </c>
      <c r="D20" s="3" t="s">
        <v>753</v>
      </c>
      <c r="E20" s="3" t="s">
        <v>754</v>
      </c>
      <c r="F20" s="3" t="s">
        <v>755</v>
      </c>
      <c r="G20" s="3" t="s">
        <v>756</v>
      </c>
      <c r="H20" s="3" t="s">
        <v>757</v>
      </c>
      <c r="I20" s="3" t="s">
        <v>758</v>
      </c>
      <c r="J20" s="3" t="s">
        <v>759</v>
      </c>
      <c r="K20" s="3" t="s">
        <v>760</v>
      </c>
      <c r="L20" s="3" t="s">
        <v>761</v>
      </c>
      <c r="M20" s="3" t="s">
        <v>762</v>
      </c>
    </row>
    <row r="21" spans="3:13" ht="12.75" x14ac:dyDescent="0.2">
      <c r="C21" s="3" t="s">
        <v>763</v>
      </c>
      <c r="D21" s="3" t="s">
        <v>764</v>
      </c>
      <c r="E21" s="3" t="s">
        <v>765</v>
      </c>
      <c r="F21" s="3" t="s">
        <v>766</v>
      </c>
      <c r="G21" s="3" t="s">
        <v>767</v>
      </c>
      <c r="H21" s="3" t="s">
        <v>768</v>
      </c>
      <c r="I21" s="3" t="s">
        <v>766</v>
      </c>
      <c r="J21" s="3" t="s">
        <v>769</v>
      </c>
      <c r="K21" s="3" t="s">
        <v>770</v>
      </c>
      <c r="L21" s="3" t="s">
        <v>771</v>
      </c>
      <c r="M21" s="3" t="s">
        <v>769</v>
      </c>
    </row>
    <row r="22" spans="3:13" ht="12.75" x14ac:dyDescent="0.2">
      <c r="C22" s="3" t="s">
        <v>772</v>
      </c>
      <c r="D22" s="3" t="s">
        <v>773</v>
      </c>
      <c r="E22" s="3" t="s">
        <v>774</v>
      </c>
      <c r="F22" s="3" t="s">
        <v>774</v>
      </c>
      <c r="G22" s="3" t="s">
        <v>775</v>
      </c>
      <c r="H22" s="3" t="s">
        <v>776</v>
      </c>
      <c r="I22" s="3" t="s">
        <v>773</v>
      </c>
      <c r="J22" s="3" t="s">
        <v>777</v>
      </c>
      <c r="K22" s="3" t="s">
        <v>778</v>
      </c>
      <c r="L22" s="3" t="s">
        <v>779</v>
      </c>
      <c r="M22" s="3" t="s">
        <v>778</v>
      </c>
    </row>
    <row r="23" spans="3:13" ht="12.75" x14ac:dyDescent="0.2"/>
    <row r="24" spans="3:13" ht="12.75" x14ac:dyDescent="0.2">
      <c r="C24" s="3" t="s">
        <v>780</v>
      </c>
      <c r="D24" s="3" t="s">
        <v>781</v>
      </c>
      <c r="E24" s="3" t="s">
        <v>782</v>
      </c>
      <c r="F24" s="3" t="s">
        <v>783</v>
      </c>
      <c r="G24" s="3" t="s">
        <v>784</v>
      </c>
      <c r="H24" s="3" t="s">
        <v>785</v>
      </c>
      <c r="I24" s="3" t="s">
        <v>786</v>
      </c>
      <c r="J24" s="3" t="s">
        <v>787</v>
      </c>
      <c r="K24" s="3" t="s">
        <v>788</v>
      </c>
      <c r="L24" s="3" t="s">
        <v>789</v>
      </c>
      <c r="M24" s="3" t="s">
        <v>790</v>
      </c>
    </row>
    <row r="25" spans="3:13" ht="12.75" x14ac:dyDescent="0.2">
      <c r="C25" s="3" t="s">
        <v>791</v>
      </c>
      <c r="D25" s="3" t="s">
        <v>792</v>
      </c>
      <c r="E25" s="3" t="s">
        <v>793</v>
      </c>
      <c r="F25" s="3" t="s">
        <v>770</v>
      </c>
      <c r="G25" s="3" t="s">
        <v>794</v>
      </c>
      <c r="H25" s="3" t="s">
        <v>795</v>
      </c>
      <c r="I25" s="3" t="s">
        <v>767</v>
      </c>
      <c r="J25" s="3" t="s">
        <v>768</v>
      </c>
      <c r="K25" s="3" t="s">
        <v>796</v>
      </c>
      <c r="L25" s="3" t="s">
        <v>797</v>
      </c>
      <c r="M25" s="3" t="s">
        <v>794</v>
      </c>
    </row>
    <row r="26" spans="3:13" ht="12.75" x14ac:dyDescent="0.2">
      <c r="C26" s="3" t="s">
        <v>798</v>
      </c>
      <c r="D26" s="3" t="s">
        <v>727</v>
      </c>
      <c r="E26" s="3" t="s">
        <v>799</v>
      </c>
      <c r="F26" s="3" t="s">
        <v>800</v>
      </c>
      <c r="G26" s="3" t="s">
        <v>801</v>
      </c>
      <c r="H26" s="3" t="s">
        <v>802</v>
      </c>
      <c r="I26" s="3" t="s">
        <v>803</v>
      </c>
      <c r="J26" s="3" t="s">
        <v>804</v>
      </c>
      <c r="K26" s="3" t="s">
        <v>761</v>
      </c>
      <c r="L26" s="3" t="s">
        <v>805</v>
      </c>
      <c r="M26" s="3" t="s">
        <v>806</v>
      </c>
    </row>
    <row r="27" spans="3:13" ht="12.75" x14ac:dyDescent="0.2">
      <c r="C27" s="3" t="s">
        <v>807</v>
      </c>
      <c r="D27" s="3" t="s">
        <v>808</v>
      </c>
      <c r="E27" s="3" t="s">
        <v>773</v>
      </c>
      <c r="F27" s="3" t="s">
        <v>773</v>
      </c>
      <c r="G27" s="3" t="s">
        <v>775</v>
      </c>
      <c r="H27" s="3" t="s">
        <v>776</v>
      </c>
      <c r="I27" s="3" t="s">
        <v>808</v>
      </c>
      <c r="J27" s="3" t="s">
        <v>809</v>
      </c>
      <c r="K27" s="3" t="s">
        <v>778</v>
      </c>
      <c r="L27" s="3" t="s">
        <v>779</v>
      </c>
      <c r="M27" s="3" t="s">
        <v>778</v>
      </c>
    </row>
    <row r="28" spans="3:13" ht="12.75" x14ac:dyDescent="0.2"/>
    <row r="29" spans="3:13" ht="12.75" x14ac:dyDescent="0.2">
      <c r="C29" s="3" t="s">
        <v>810</v>
      </c>
      <c r="D29" s="3">
        <v>9</v>
      </c>
      <c r="E29" s="3">
        <v>8.9</v>
      </c>
      <c r="F29" s="3">
        <v>9.6999999999999993</v>
      </c>
      <c r="G29" s="3">
        <v>10.199999999999999</v>
      </c>
      <c r="H29" s="3">
        <v>7.7</v>
      </c>
      <c r="I29" s="3">
        <v>7.5</v>
      </c>
      <c r="J29" s="3">
        <v>8.1</v>
      </c>
      <c r="K29" s="3">
        <v>9</v>
      </c>
      <c r="L29" s="3">
        <v>9.6999999999999993</v>
      </c>
      <c r="M29" s="3">
        <v>9.9</v>
      </c>
    </row>
    <row r="30" spans="3:13" ht="12.75" x14ac:dyDescent="0.2">
      <c r="C30" s="3" t="s">
        <v>811</v>
      </c>
      <c r="D30" s="3">
        <v>5</v>
      </c>
      <c r="E30" s="3">
        <v>7</v>
      </c>
      <c r="F30" s="3">
        <v>3</v>
      </c>
      <c r="G30" s="3">
        <v>6</v>
      </c>
      <c r="H30" s="3">
        <v>3</v>
      </c>
      <c r="I30" s="3">
        <v>6</v>
      </c>
      <c r="J30" s="3">
        <v>5</v>
      </c>
      <c r="K30" s="3">
        <v>4</v>
      </c>
      <c r="L30" s="3">
        <v>8</v>
      </c>
      <c r="M30" s="3">
        <v>6</v>
      </c>
    </row>
    <row r="31" spans="3:13" ht="12.75" x14ac:dyDescent="0.2">
      <c r="C31" s="3" t="s">
        <v>812</v>
      </c>
      <c r="D31" s="3">
        <v>0.26</v>
      </c>
      <c r="E31" s="3">
        <v>0.6</v>
      </c>
      <c r="F31" s="3">
        <v>0.68</v>
      </c>
      <c r="G31" s="3">
        <v>0.72</v>
      </c>
      <c r="H31" s="3">
        <v>0.76</v>
      </c>
      <c r="I31" s="3">
        <v>0.92</v>
      </c>
      <c r="J31" s="3">
        <v>1.08</v>
      </c>
      <c r="K31" s="3">
        <v>1.24</v>
      </c>
      <c r="L31" s="3">
        <v>1.4</v>
      </c>
      <c r="M31" s="3">
        <v>1.56</v>
      </c>
    </row>
    <row r="32" spans="3:13" ht="12.75" x14ac:dyDescent="0.2">
      <c r="C32" s="3" t="s">
        <v>813</v>
      </c>
      <c r="D32" s="3" t="s">
        <v>814</v>
      </c>
      <c r="E32" s="3" t="s">
        <v>815</v>
      </c>
      <c r="F32" s="3" t="s">
        <v>815</v>
      </c>
      <c r="G32" s="3" t="s">
        <v>816</v>
      </c>
      <c r="H32" s="3" t="s">
        <v>817</v>
      </c>
      <c r="I32" s="3" t="s">
        <v>818</v>
      </c>
      <c r="J32" s="3" t="s">
        <v>819</v>
      </c>
      <c r="K32" s="3" t="s">
        <v>820</v>
      </c>
      <c r="L32" s="3" t="s">
        <v>821</v>
      </c>
      <c r="M32" s="3" t="s">
        <v>819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E504-1D82-46B4-A0C0-1F278AEBEEDE}">
  <dimension ref="A3:BJ22"/>
  <sheetViews>
    <sheetView showGridLines="0" tabSelected="1" workbookViewId="0">
      <selection activeCell="B22" sqref="B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822</v>
      </c>
      <c r="C3" s="9"/>
      <c r="D3" s="9"/>
      <c r="E3" s="9"/>
      <c r="F3" s="9"/>
      <c r="H3" s="9" t="s">
        <v>823</v>
      </c>
      <c r="I3" s="9"/>
      <c r="J3" s="9"/>
      <c r="K3" s="9"/>
      <c r="L3" s="9"/>
      <c r="N3" s="11" t="s">
        <v>824</v>
      </c>
      <c r="O3" s="11"/>
      <c r="P3" s="11"/>
      <c r="Q3" s="11"/>
      <c r="R3" s="11"/>
      <c r="S3" s="11"/>
      <c r="T3" s="11"/>
      <c r="V3" s="9" t="s">
        <v>825</v>
      </c>
      <c r="W3" s="9"/>
      <c r="X3" s="9"/>
      <c r="Y3" s="9"/>
      <c r="AA3" s="9" t="s">
        <v>826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827</v>
      </c>
      <c r="C4" s="15" t="s">
        <v>828</v>
      </c>
      <c r="D4" s="14" t="s">
        <v>829</v>
      </c>
      <c r="E4" s="15" t="s">
        <v>830</v>
      </c>
      <c r="F4" s="14" t="s">
        <v>831</v>
      </c>
      <c r="H4" s="16" t="s">
        <v>832</v>
      </c>
      <c r="I4" s="17" t="s">
        <v>833</v>
      </c>
      <c r="J4" s="16" t="s">
        <v>834</v>
      </c>
      <c r="K4" s="17" t="s">
        <v>835</v>
      </c>
      <c r="L4" s="16" t="s">
        <v>836</v>
      </c>
      <c r="N4" s="18" t="s">
        <v>837</v>
      </c>
      <c r="O4" s="19" t="s">
        <v>838</v>
      </c>
      <c r="P4" s="18" t="s">
        <v>839</v>
      </c>
      <c r="Q4" s="19" t="s">
        <v>840</v>
      </c>
      <c r="R4" s="18" t="s">
        <v>841</v>
      </c>
      <c r="S4" s="19" t="s">
        <v>842</v>
      </c>
      <c r="T4" s="18" t="s">
        <v>843</v>
      </c>
      <c r="V4" s="19" t="s">
        <v>844</v>
      </c>
      <c r="W4" s="18" t="s">
        <v>845</v>
      </c>
      <c r="X4" s="19" t="s">
        <v>846</v>
      </c>
      <c r="Y4" s="18" t="s">
        <v>847</v>
      </c>
      <c r="AA4" s="20" t="s">
        <v>470</v>
      </c>
      <c r="AB4" s="21" t="s">
        <v>723</v>
      </c>
      <c r="AC4" s="20" t="s">
        <v>733</v>
      </c>
      <c r="AD4" s="21" t="s">
        <v>752</v>
      </c>
      <c r="AE4" s="20" t="s">
        <v>763</v>
      </c>
      <c r="AF4" s="21" t="s">
        <v>772</v>
      </c>
      <c r="AG4" s="20" t="s">
        <v>780</v>
      </c>
      <c r="AH4" s="21" t="s">
        <v>791</v>
      </c>
      <c r="AI4" s="20" t="s">
        <v>812</v>
      </c>
      <c r="AJ4" s="22"/>
      <c r="AK4" s="21" t="s">
        <v>810</v>
      </c>
      <c r="AL4" s="20" t="s">
        <v>811</v>
      </c>
    </row>
    <row r="5" spans="1:62" ht="63" x14ac:dyDescent="0.2">
      <c r="A5" s="23" t="s">
        <v>848</v>
      </c>
      <c r="B5" s="18" t="s">
        <v>849</v>
      </c>
      <c r="C5" s="24" t="s">
        <v>850</v>
      </c>
      <c r="D5" s="25" t="s">
        <v>851</v>
      </c>
      <c r="E5" s="19" t="s">
        <v>852</v>
      </c>
      <c r="F5" s="18" t="s">
        <v>849</v>
      </c>
      <c r="H5" s="19" t="s">
        <v>853</v>
      </c>
      <c r="I5" s="18" t="s">
        <v>854</v>
      </c>
      <c r="J5" s="19" t="s">
        <v>855</v>
      </c>
      <c r="K5" s="18" t="s">
        <v>856</v>
      </c>
      <c r="L5" s="19" t="s">
        <v>857</v>
      </c>
      <c r="N5" s="18" t="s">
        <v>858</v>
      </c>
      <c r="O5" s="19" t="s">
        <v>859</v>
      </c>
      <c r="P5" s="18" t="s">
        <v>860</v>
      </c>
      <c r="Q5" s="19" t="s">
        <v>861</v>
      </c>
      <c r="R5" s="18" t="s">
        <v>862</v>
      </c>
      <c r="S5" s="19" t="s">
        <v>863</v>
      </c>
      <c r="T5" s="18" t="s">
        <v>864</v>
      </c>
      <c r="V5" s="19" t="s">
        <v>865</v>
      </c>
      <c r="W5" s="18" t="s">
        <v>866</v>
      </c>
      <c r="X5" s="19" t="s">
        <v>867</v>
      </c>
      <c r="Y5" s="18" t="s">
        <v>868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2.1923742283046961</v>
      </c>
      <c r="C7" s="31">
        <f>(sheet!D18-sheet!D15)/sheet!D35</f>
        <v>1.0810560305164711</v>
      </c>
      <c r="D7" s="31">
        <f>sheet!D12/sheet!D35</f>
        <v>0.23680045507018455</v>
      </c>
      <c r="E7" s="31">
        <f>Sheet2!D20/sheet!D35</f>
        <v>0.67102106372655634</v>
      </c>
      <c r="F7" s="31">
        <f>sheet!D18/sheet!D35</f>
        <v>2.1923742283046961</v>
      </c>
      <c r="G7" s="29"/>
      <c r="H7" s="32">
        <f>Sheet1!D33/sheet!D51</f>
        <v>0.21338913585300326</v>
      </c>
      <c r="I7" s="32">
        <f>Sheet1!D33/Sheet1!D12</f>
        <v>7.7211375955406919E-2</v>
      </c>
      <c r="J7" s="32">
        <f>Sheet1!D12/sheet!D27</f>
        <v>1.5461872486184629</v>
      </c>
      <c r="K7" s="32">
        <f>Sheet1!D30/sheet!D27</f>
        <v>0.11938324495053636</v>
      </c>
      <c r="L7" s="32">
        <f>Sheet1!D38</f>
        <v>1.61</v>
      </c>
      <c r="M7" s="29"/>
      <c r="N7" s="32">
        <f>sheet!D40/sheet!D27</f>
        <v>0.44053738034360124</v>
      </c>
      <c r="O7" s="32">
        <f>sheet!D51/sheet!D27</f>
        <v>0.55946261965639876</v>
      </c>
      <c r="P7" s="32">
        <f>sheet!D40/sheet!D51</f>
        <v>0.78742951694281749</v>
      </c>
      <c r="Q7" s="31">
        <f>Sheet1!D24/Sheet1!D26</f>
        <v>-35.50244897959184</v>
      </c>
      <c r="R7" s="31">
        <f>ABS(Sheet2!D20/(Sheet1!D26+Sheet2!D30))</f>
        <v>6.1104238398488677</v>
      </c>
      <c r="S7" s="31">
        <f>sheet!D40/Sheet1!D43</f>
        <v>1.951512858978933</v>
      </c>
      <c r="T7" s="31">
        <f>Sheet2!D20/sheet!D40</f>
        <v>0.44171560227137563</v>
      </c>
      <c r="V7" s="31">
        <f>ABS(Sheet1!D15/sheet!D15)</f>
        <v>3.6188791501943558</v>
      </c>
      <c r="W7" s="31">
        <f>Sheet1!D12/sheet!D14</f>
        <v>7.431007788089353</v>
      </c>
      <c r="X7" s="31">
        <f>Sheet1!D12/sheet!D27</f>
        <v>1.5461872486184629</v>
      </c>
      <c r="Y7" s="31">
        <f>Sheet1!D12/(sheet!D18-sheet!D35)</f>
        <v>4.4715712493721007</v>
      </c>
      <c r="AA7" s="17" t="str">
        <f>Sheet1!D43</f>
        <v>232,639</v>
      </c>
      <c r="AB7" s="17" t="str">
        <f>Sheet3!D17</f>
        <v>9.0x</v>
      </c>
      <c r="AC7" s="17" t="str">
        <f>Sheet3!D18</f>
        <v>11.7x</v>
      </c>
      <c r="AD7" s="17" t="str">
        <f>Sheet3!D20</f>
        <v>25.0x</v>
      </c>
      <c r="AE7" s="17" t="str">
        <f>Sheet3!D21</f>
        <v>3.1x</v>
      </c>
      <c r="AF7" s="17" t="str">
        <f>Sheet3!D22</f>
        <v>1.4x</v>
      </c>
      <c r="AG7" s="17" t="str">
        <f>Sheet3!D24</f>
        <v>15.3x</v>
      </c>
      <c r="AH7" s="17" t="str">
        <f>Sheet3!D25</f>
        <v>3.8x</v>
      </c>
      <c r="AI7" s="17">
        <f>Sheet3!D31</f>
        <v>0.26</v>
      </c>
      <c r="AK7" s="17">
        <f>Sheet3!D29</f>
        <v>9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1.7294331638145439</v>
      </c>
      <c r="C8" s="34">
        <f>(sheet!E18-sheet!E15)/sheet!E35</f>
        <v>0.82073078683940259</v>
      </c>
      <c r="D8" s="34">
        <f>sheet!E12/sheet!E35</f>
        <v>0.21273246965366197</v>
      </c>
      <c r="E8" s="34">
        <f>Sheet2!E20/sheet!E35</f>
        <v>0.35514805053392234</v>
      </c>
      <c r="F8" s="34">
        <f>sheet!E18/sheet!E35</f>
        <v>1.7294331638145439</v>
      </c>
      <c r="G8" s="29"/>
      <c r="H8" s="35">
        <f>Sheet1!E33/sheet!E51</f>
        <v>0.19937282490738314</v>
      </c>
      <c r="I8" s="35">
        <f>Sheet1!E33/Sheet1!E12</f>
        <v>8.0219707418136707E-2</v>
      </c>
      <c r="J8" s="35">
        <f>Sheet1!E12/sheet!E27</f>
        <v>1.4988147701484562</v>
      </c>
      <c r="K8" s="35">
        <f>Sheet1!E30/sheet!E27</f>
        <v>0.12023448233529097</v>
      </c>
      <c r="L8" s="35">
        <f>Sheet1!E38</f>
        <v>1.73</v>
      </c>
      <c r="M8" s="29"/>
      <c r="N8" s="35">
        <f>sheet!E40/sheet!E27</f>
        <v>0.39693645615371698</v>
      </c>
      <c r="O8" s="35">
        <f>sheet!E51/sheet!E27</f>
        <v>0.60306354384628302</v>
      </c>
      <c r="P8" s="35">
        <f>sheet!E40/sheet!E51</f>
        <v>0.65820005238932755</v>
      </c>
      <c r="Q8" s="34">
        <f>Sheet1!E24/Sheet1!E26</f>
        <v>-45.813584531482398</v>
      </c>
      <c r="R8" s="34">
        <f>ABS(Sheet2!E20/(Sheet1!E26+Sheet2!E30))</f>
        <v>16.953337271116361</v>
      </c>
      <c r="S8" s="34">
        <f>sheet!E40/Sheet1!E43</f>
        <v>1.7659931645762801</v>
      </c>
      <c r="T8" s="34">
        <f>Sheet2!E20/sheet!E40</f>
        <v>0.32636158343699612</v>
      </c>
      <c r="U8" s="12"/>
      <c r="V8" s="34">
        <f>ABS(Sheet1!E15/sheet!E15)</f>
        <v>3.3987548782248029</v>
      </c>
      <c r="W8" s="34">
        <f>Sheet1!E12/sheet!E14</f>
        <v>7.6503328956159145</v>
      </c>
      <c r="X8" s="34">
        <f>Sheet1!E12/sheet!E27</f>
        <v>1.4988147701484562</v>
      </c>
      <c r="Y8" s="34">
        <f>Sheet1!E12/(sheet!E18-sheet!E35)</f>
        <v>5.6331572537005563</v>
      </c>
      <c r="Z8" s="12"/>
      <c r="AA8" s="36" t="str">
        <f>Sheet1!E43</f>
        <v>248,997</v>
      </c>
      <c r="AB8" s="36" t="str">
        <f>Sheet3!E17</f>
        <v>9.9x</v>
      </c>
      <c r="AC8" s="36" t="str">
        <f>Sheet3!E18</f>
        <v>13.7x</v>
      </c>
      <c r="AD8" s="36" t="str">
        <f>Sheet3!E20</f>
        <v>61.1x</v>
      </c>
      <c r="AE8" s="36" t="str">
        <f>Sheet3!E21</f>
        <v>3.0x</v>
      </c>
      <c r="AF8" s="36" t="str">
        <f>Sheet3!E22</f>
        <v>1.5x</v>
      </c>
      <c r="AG8" s="36" t="str">
        <f>Sheet3!E24</f>
        <v>18.0x</v>
      </c>
      <c r="AH8" s="36" t="str">
        <f>Sheet3!E25</f>
        <v>3.5x</v>
      </c>
      <c r="AI8" s="36">
        <f>Sheet3!E31</f>
        <v>0.6</v>
      </c>
      <c r="AK8" s="36">
        <f>Sheet3!E29</f>
        <v>8.9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2.554431456033857</v>
      </c>
      <c r="C9" s="31">
        <f>(sheet!F18-sheet!F15)/sheet!F35</f>
        <v>1.0737846140076652</v>
      </c>
      <c r="D9" s="31">
        <f>sheet!F12/sheet!F35</f>
        <v>0.21314205528012453</v>
      </c>
      <c r="E9" s="31">
        <f>Sheet2!F20/sheet!F35</f>
        <v>8.8677068050108207E-2</v>
      </c>
      <c r="F9" s="31">
        <f>sheet!F18/sheet!F35</f>
        <v>2.554431456033857</v>
      </c>
      <c r="G9" s="29"/>
      <c r="H9" s="32">
        <f>Sheet1!F33/sheet!F51</f>
        <v>0.18788800447837622</v>
      </c>
      <c r="I9" s="32">
        <f>Sheet1!F33/Sheet1!F12</f>
        <v>8.0825287296370674E-2</v>
      </c>
      <c r="J9" s="32">
        <f>Sheet1!F12/sheet!F27</f>
        <v>1.4123230808172234</v>
      </c>
      <c r="K9" s="32">
        <f>Sheet1!F30/sheet!F27</f>
        <v>0.11415141876234741</v>
      </c>
      <c r="L9" s="32">
        <f>Sheet1!F38</f>
        <v>1.88</v>
      </c>
      <c r="M9" s="29"/>
      <c r="N9" s="32">
        <f>sheet!F40/sheet!F27</f>
        <v>0.39244967192418639</v>
      </c>
      <c r="O9" s="32">
        <f>sheet!F51/sheet!F27</f>
        <v>0.60755032807581366</v>
      </c>
      <c r="P9" s="32">
        <f>sheet!F40/sheet!F51</f>
        <v>0.64595417661467258</v>
      </c>
      <c r="Q9" s="31">
        <f>Sheet1!F24/Sheet1!F26</f>
        <v>-38.983987800228746</v>
      </c>
      <c r="R9" s="31">
        <f>ABS(Sheet2!F20/(Sheet1!F26+Sheet2!F30))</f>
        <v>0.2104504559178286</v>
      </c>
      <c r="S9" s="31">
        <f>sheet!F40/Sheet1!F43</f>
        <v>1.801599435916438</v>
      </c>
      <c r="T9" s="31">
        <f>Sheet2!F20/sheet!F40</f>
        <v>5.5395809870685868E-2</v>
      </c>
      <c r="V9" s="31">
        <f>ABS(Sheet1!F15/sheet!F15)</f>
        <v>2.9287580147233436</v>
      </c>
      <c r="W9" s="31">
        <f>Sheet1!F12/sheet!F14</f>
        <v>7.8497887538655862</v>
      </c>
      <c r="X9" s="31">
        <f>Sheet1!F12/sheet!F27</f>
        <v>1.4123230808172234</v>
      </c>
      <c r="Y9" s="31">
        <f>Sheet1!F12/(sheet!F18-sheet!F35)</f>
        <v>3.7060640395810758</v>
      </c>
      <c r="AA9" s="17" t="str">
        <f>Sheet1!F43</f>
        <v>277,973</v>
      </c>
      <c r="AB9" s="17" t="str">
        <f>Sheet3!F17</f>
        <v>9.7x</v>
      </c>
      <c r="AC9" s="17" t="str">
        <f>Sheet3!F18</f>
        <v>13.0x</v>
      </c>
      <c r="AD9" s="17" t="str">
        <f>Sheet3!F20</f>
        <v>47.3x</v>
      </c>
      <c r="AE9" s="17" t="str">
        <f>Sheet3!F21</f>
        <v>2.5x</v>
      </c>
      <c r="AF9" s="17" t="str">
        <f>Sheet3!F22</f>
        <v>1.5x</v>
      </c>
      <c r="AG9" s="17" t="str">
        <f>Sheet3!F24</f>
        <v>16.7x</v>
      </c>
      <c r="AH9" s="17" t="str">
        <f>Sheet3!F25</f>
        <v>3.3x</v>
      </c>
      <c r="AI9" s="17">
        <f>Sheet3!F31</f>
        <v>0.68</v>
      </c>
      <c r="AK9" s="17">
        <f>Sheet3!F29</f>
        <v>9.6999999999999993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2.8194817761531019</v>
      </c>
      <c r="C10" s="34">
        <f>(sheet!G18-sheet!G15)/sheet!G35</f>
        <v>1.4415243142736076</v>
      </c>
      <c r="D10" s="34">
        <f>sheet!G12/sheet!G35</f>
        <v>0.59682070871569792</v>
      </c>
      <c r="E10" s="34">
        <f>Sheet2!G20/sheet!G35</f>
        <v>0.59706736151077999</v>
      </c>
      <c r="F10" s="34">
        <f>sheet!G18/sheet!G35</f>
        <v>2.8194817761531019</v>
      </c>
      <c r="G10" s="29"/>
      <c r="H10" s="35">
        <f>Sheet1!G33/sheet!G51</f>
        <v>0.17590057734529585</v>
      </c>
      <c r="I10" s="35">
        <f>Sheet1!G33/Sheet1!G12</f>
        <v>8.1456454885881047E-2</v>
      </c>
      <c r="J10" s="35">
        <f>Sheet1!G12/sheet!G27</f>
        <v>1.3714126689484814</v>
      </c>
      <c r="K10" s="35">
        <f>Sheet1!G30/sheet!G27</f>
        <v>0.11171041419812769</v>
      </c>
      <c r="L10" s="35">
        <f>Sheet1!G38</f>
        <v>1.99</v>
      </c>
      <c r="M10" s="29"/>
      <c r="N10" s="35">
        <f>sheet!G40/sheet!G27</f>
        <v>0.36492298158386244</v>
      </c>
      <c r="O10" s="35">
        <f>sheet!G51/sheet!G27</f>
        <v>0.63507701841613762</v>
      </c>
      <c r="P10" s="35">
        <f>sheet!G40/sheet!G51</f>
        <v>0.57461216671635995</v>
      </c>
      <c r="Q10" s="34">
        <f>Sheet1!G24/Sheet1!G26</f>
        <v>-66.923053152039557</v>
      </c>
      <c r="R10" s="34">
        <f>ABS(Sheet2!G20/(Sheet1!G26+Sheet2!G30))</f>
        <v>38.329882257409665</v>
      </c>
      <c r="S10" s="34">
        <f>sheet!G40/Sheet1!G43</f>
        <v>1.7672046988374477</v>
      </c>
      <c r="T10" s="34">
        <f>Sheet2!G20/sheet!G40</f>
        <v>0.37110932033491884</v>
      </c>
      <c r="U10" s="12"/>
      <c r="V10" s="34">
        <f>ABS(Sheet1!G15/sheet!G15)</f>
        <v>3.3137230153502983</v>
      </c>
      <c r="W10" s="34">
        <f>Sheet1!G12/sheet!G14</f>
        <v>7.7321309420304507</v>
      </c>
      <c r="X10" s="34">
        <f>Sheet1!G12/sheet!G27</f>
        <v>1.3714126689484814</v>
      </c>
      <c r="Y10" s="34">
        <f>Sheet1!G12/(sheet!G18-sheet!G35)</f>
        <v>3.3230792760287948</v>
      </c>
      <c r="Z10" s="12"/>
      <c r="AA10" s="36" t="str">
        <f>Sheet1!G43</f>
        <v>287,901</v>
      </c>
      <c r="AB10" s="36" t="str">
        <f>Sheet3!G17</f>
        <v>11.7x</v>
      </c>
      <c r="AC10" s="36" t="str">
        <f>Sheet3!G18</f>
        <v>16.0x</v>
      </c>
      <c r="AD10" s="36" t="str">
        <f>Sheet3!G20</f>
        <v>11.8x</v>
      </c>
      <c r="AE10" s="36" t="str">
        <f>Sheet3!G21</f>
        <v>3.4x</v>
      </c>
      <c r="AF10" s="36" t="str">
        <f>Sheet3!G22</f>
        <v>1.8x</v>
      </c>
      <c r="AG10" s="36" t="str">
        <f>Sheet3!G24</f>
        <v>21.5x</v>
      </c>
      <c r="AH10" s="36" t="str">
        <f>Sheet3!G25</f>
        <v>3.9x</v>
      </c>
      <c r="AI10" s="36">
        <f>Sheet3!G31</f>
        <v>0.72</v>
      </c>
      <c r="AK10" s="36">
        <f>Sheet3!G29</f>
        <v>10.199999999999999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2.0833612159355779</v>
      </c>
      <c r="C11" s="31">
        <f>(sheet!H18-sheet!H15)/sheet!H35</f>
        <v>0.98567046011234927</v>
      </c>
      <c r="D11" s="31">
        <f>sheet!H12/sheet!H35</f>
        <v>0.22660014371893208</v>
      </c>
      <c r="E11" s="31">
        <f>Sheet2!H20/sheet!H35</f>
        <v>0.36919388926300989</v>
      </c>
      <c r="F11" s="31">
        <f>sheet!H18/sheet!H35</f>
        <v>2.0833612159355779</v>
      </c>
      <c r="G11" s="29"/>
      <c r="H11" s="32">
        <f>Sheet1!H33/sheet!H51</f>
        <v>0.15645574437174531</v>
      </c>
      <c r="I11" s="32">
        <f>Sheet1!H33/Sheet1!H12</f>
        <v>7.4875689420559097E-2</v>
      </c>
      <c r="J11" s="32">
        <f>Sheet1!H12/sheet!H27</f>
        <v>0.8197443620299657</v>
      </c>
      <c r="K11" s="32">
        <f>Sheet1!H30/sheet!H27</f>
        <v>6.1378924255610069E-2</v>
      </c>
      <c r="L11" s="32">
        <f>Sheet1!H38</f>
        <v>2.2200000000000002</v>
      </c>
      <c r="M11" s="29"/>
      <c r="N11" s="32">
        <f>sheet!H40/sheet!H27</f>
        <v>0.60769146251497674</v>
      </c>
      <c r="O11" s="32">
        <f>sheet!H51/sheet!H27</f>
        <v>0.39230853748502326</v>
      </c>
      <c r="P11" s="32">
        <f>sheet!H40/sheet!H51</f>
        <v>1.549014116314448</v>
      </c>
      <c r="Q11" s="31">
        <f>Sheet1!H24/Sheet1!H26</f>
        <v>-32.7621422945655</v>
      </c>
      <c r="R11" s="31">
        <f>ABS(Sheet2!H20/(Sheet1!H26+Sheet2!H30))</f>
        <v>27.734648425071587</v>
      </c>
      <c r="S11" s="31">
        <f>sheet!H40/Sheet1!H43</f>
        <v>5.1495092026353202</v>
      </c>
      <c r="T11" s="31">
        <f>Sheet2!H20/sheet!H40</f>
        <v>0.15010176682826146</v>
      </c>
      <c r="V11" s="31">
        <f>ABS(Sheet1!H15/sheet!H15)</f>
        <v>2.3075982220484512</v>
      </c>
      <c r="W11" s="31">
        <f>Sheet1!H12/sheet!H14</f>
        <v>5.0082406517509517</v>
      </c>
      <c r="X11" s="31">
        <f>Sheet1!H12/sheet!H27</f>
        <v>0.8197443620299657</v>
      </c>
      <c r="Y11" s="31">
        <f>Sheet1!H12/(sheet!H18-sheet!H35)</f>
        <v>3.0626031113902736</v>
      </c>
      <c r="AA11" s="17" t="str">
        <f>Sheet1!H43</f>
        <v>338,327</v>
      </c>
      <c r="AB11" s="17" t="str">
        <f>Sheet3!H17</f>
        <v>14.7x</v>
      </c>
      <c r="AC11" s="17" t="str">
        <f>Sheet3!H18</f>
        <v>19.8x</v>
      </c>
      <c r="AD11" s="17" t="str">
        <f>Sheet3!H20</f>
        <v>29.3x</v>
      </c>
      <c r="AE11" s="17" t="str">
        <f>Sheet3!H21</f>
        <v>4.0x</v>
      </c>
      <c r="AF11" s="17" t="str">
        <f>Sheet3!H22</f>
        <v>2.2x</v>
      </c>
      <c r="AG11" s="17" t="str">
        <f>Sheet3!H24</f>
        <v>27.5x</v>
      </c>
      <c r="AH11" s="17" t="str">
        <f>Sheet3!H25</f>
        <v>4.6x</v>
      </c>
      <c r="AI11" s="17">
        <f>Sheet3!H31</f>
        <v>0.76</v>
      </c>
      <c r="AK11" s="17">
        <f>Sheet3!H29</f>
        <v>7.7</v>
      </c>
      <c r="AL11" s="17">
        <f>Sheet3!H30</f>
        <v>3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1.5811495617644602</v>
      </c>
      <c r="C12" s="34">
        <f>(sheet!I18-sheet!I15)/sheet!I35</f>
        <v>0.8048327666162457</v>
      </c>
      <c r="D12" s="34">
        <f>sheet!I12/sheet!I35</f>
        <v>0.30699950408551768</v>
      </c>
      <c r="E12" s="34">
        <f>Sheet2!I20/sheet!I35</f>
        <v>0.44986286809208015</v>
      </c>
      <c r="F12" s="34">
        <f>sheet!I18/sheet!I35</f>
        <v>1.5811495617644602</v>
      </c>
      <c r="G12" s="29"/>
      <c r="H12" s="35">
        <f>Sheet1!I33/sheet!I51</f>
        <v>0.18979286408838281</v>
      </c>
      <c r="I12" s="35">
        <f>Sheet1!I33/Sheet1!I12</f>
        <v>7.1908398863546857E-2</v>
      </c>
      <c r="J12" s="35">
        <f>Sheet1!I12/sheet!I27</f>
        <v>1.0833830314193929</v>
      </c>
      <c r="K12" s="35">
        <f>Sheet1!I30/sheet!I27</f>
        <v>7.7904339145304216E-2</v>
      </c>
      <c r="L12" s="35">
        <f>Sheet1!I38</f>
        <v>3.1</v>
      </c>
      <c r="M12" s="29"/>
      <c r="N12" s="35">
        <f>sheet!I40/sheet!I27</f>
        <v>0.58952967215339724</v>
      </c>
      <c r="O12" s="35">
        <f>sheet!I51/sheet!I27</f>
        <v>0.41047032784660281</v>
      </c>
      <c r="P12" s="35">
        <f>sheet!I40/sheet!I51</f>
        <v>1.4362296910623729</v>
      </c>
      <c r="Q12" s="34">
        <f>Sheet1!I24/Sheet1!I26</f>
        <v>-17.011461449942463</v>
      </c>
      <c r="R12" s="34">
        <f>ABS(Sheet2!I20/(Sheet1!I26+Sheet2!I30))</f>
        <v>1.8496378797512296</v>
      </c>
      <c r="S12" s="34">
        <f>sheet!I40/Sheet1!I43</f>
        <v>3.7449909068412763</v>
      </c>
      <c r="T12" s="34">
        <f>Sheet2!I20/sheet!I40</f>
        <v>0.26545479145733386</v>
      </c>
      <c r="U12" s="12"/>
      <c r="V12" s="34">
        <f>ABS(Sheet1!I15/sheet!I15)</f>
        <v>3.0232556808359865</v>
      </c>
      <c r="W12" s="34">
        <f>Sheet1!I12/sheet!I14</f>
        <v>6.9408816940632123</v>
      </c>
      <c r="X12" s="34">
        <f>Sheet1!I12/sheet!I27</f>
        <v>1.0833830314193929</v>
      </c>
      <c r="Y12" s="34">
        <f>Sheet1!I12/(sheet!I18-sheet!I35)</f>
        <v>5.3589292650625628</v>
      </c>
      <c r="Z12" s="12"/>
      <c r="AA12" s="36" t="str">
        <f>Sheet1!I43</f>
        <v>509,174</v>
      </c>
      <c r="AB12" s="36" t="str">
        <f>Sheet3!I17</f>
        <v>10.3x</v>
      </c>
      <c r="AC12" s="36" t="str">
        <f>Sheet3!I18</f>
        <v>14.5x</v>
      </c>
      <c r="AD12" s="36" t="str">
        <f>Sheet3!I20</f>
        <v>11.3x</v>
      </c>
      <c r="AE12" s="36" t="str">
        <f>Sheet3!I21</f>
        <v>2.5x</v>
      </c>
      <c r="AF12" s="36" t="str">
        <f>Sheet3!I22</f>
        <v>1.4x</v>
      </c>
      <c r="AG12" s="36" t="str">
        <f>Sheet3!I24</f>
        <v>19.5x</v>
      </c>
      <c r="AH12" s="36" t="str">
        <f>Sheet3!I25</f>
        <v>3.4x</v>
      </c>
      <c r="AI12" s="36">
        <f>Sheet3!I31</f>
        <v>0.92</v>
      </c>
      <c r="AK12" s="36">
        <f>Sheet3!I29</f>
        <v>7.5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1.8334598016641557</v>
      </c>
      <c r="C13" s="31">
        <f>(sheet!J18-sheet!J15)/sheet!J35</f>
        <v>0.91667060309815585</v>
      </c>
      <c r="D13" s="31">
        <f>sheet!J12/sheet!J35</f>
        <v>0.36743388553929279</v>
      </c>
      <c r="E13" s="31">
        <f>Sheet2!J20/sheet!J35</f>
        <v>0.14676691668869393</v>
      </c>
      <c r="F13" s="31">
        <f>sheet!J18/sheet!J35</f>
        <v>1.8334598016641557</v>
      </c>
      <c r="G13" s="29"/>
      <c r="H13" s="32">
        <f>Sheet1!J33/sheet!J51</f>
        <v>0.18697547609315135</v>
      </c>
      <c r="I13" s="32">
        <f>Sheet1!J33/Sheet1!J12</f>
        <v>7.7962217682581228E-2</v>
      </c>
      <c r="J13" s="32">
        <f>Sheet1!J12/sheet!J27</f>
        <v>1.0911709508720131</v>
      </c>
      <c r="K13" s="32">
        <f>Sheet1!J30/sheet!J27</f>
        <v>8.5070107200793041E-2</v>
      </c>
      <c r="L13" s="32">
        <f>Sheet1!J38</f>
        <v>3.52</v>
      </c>
      <c r="M13" s="29"/>
      <c r="N13" s="32">
        <f>sheet!J40/sheet!J27</f>
        <v>0.54501997278824399</v>
      </c>
      <c r="O13" s="32">
        <f>sheet!J51/sheet!J27</f>
        <v>0.45498002721175607</v>
      </c>
      <c r="P13" s="32">
        <f>sheet!J40/sheet!J51</f>
        <v>1.1978986772854134</v>
      </c>
      <c r="Q13" s="31">
        <f>Sheet1!J24/Sheet1!J26</f>
        <v>-22.973823447507659</v>
      </c>
      <c r="R13" s="31">
        <f>ABS(Sheet2!J20/(Sheet1!J26+Sheet2!J30))</f>
        <v>5.0244288466831817</v>
      </c>
      <c r="S13" s="31">
        <f>sheet!J40/Sheet1!J43</f>
        <v>3.263721800170873</v>
      </c>
      <c r="T13" s="31">
        <f>Sheet2!J20/sheet!J40</f>
        <v>7.9474444419046872E-2</v>
      </c>
      <c r="V13" s="31">
        <f>ABS(Sheet1!J15/sheet!J15)</f>
        <v>3.0394930419892434</v>
      </c>
      <c r="W13" s="31">
        <f>Sheet1!J12/sheet!J14</f>
        <v>7.3782757638601968</v>
      </c>
      <c r="X13" s="31">
        <f>Sheet1!J12/sheet!J27</f>
        <v>1.0911709508720131</v>
      </c>
      <c r="Y13" s="31">
        <f>Sheet1!J12/(sheet!J18-sheet!J35)</f>
        <v>4.4360495613638422</v>
      </c>
      <c r="AA13" s="17" t="str">
        <f>Sheet1!J43</f>
        <v>562,991</v>
      </c>
      <c r="AB13" s="17" t="str">
        <f>Sheet3!J17</f>
        <v>11.2x</v>
      </c>
      <c r="AC13" s="17" t="str">
        <f>Sheet3!J18</f>
        <v>15.5x</v>
      </c>
      <c r="AD13" s="17" t="str">
        <f>Sheet3!J20</f>
        <v>22.1x</v>
      </c>
      <c r="AE13" s="17" t="str">
        <f>Sheet3!J21</f>
        <v>2.9x</v>
      </c>
      <c r="AF13" s="17" t="str">
        <f>Sheet3!J22</f>
        <v>1.7x</v>
      </c>
      <c r="AG13" s="17" t="str">
        <f>Sheet3!J24</f>
        <v>20.5x</v>
      </c>
      <c r="AH13" s="17" t="str">
        <f>Sheet3!J25</f>
        <v>4.0x</v>
      </c>
      <c r="AI13" s="17">
        <f>Sheet3!J31</f>
        <v>1.08</v>
      </c>
      <c r="AK13" s="17">
        <f>Sheet3!J29</f>
        <v>8.1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2.3572227202675342</v>
      </c>
      <c r="C14" s="34">
        <f>(sheet!K18-sheet!K15)/sheet!K35</f>
        <v>1.440086827764739</v>
      </c>
      <c r="D14" s="34">
        <f>sheet!K12/sheet!K35</f>
        <v>0.74429122556080463</v>
      </c>
      <c r="E14" s="34">
        <f>Sheet2!K20/sheet!K35</f>
        <v>0.43946231251951612</v>
      </c>
      <c r="F14" s="34">
        <f>sheet!K18/sheet!K35</f>
        <v>2.3572227202675342</v>
      </c>
      <c r="G14" s="29"/>
      <c r="H14" s="35">
        <f>Sheet1!K33/sheet!K51</f>
        <v>0.15006899588614972</v>
      </c>
      <c r="I14" s="35">
        <f>Sheet1!K33/Sheet1!K12</f>
        <v>7.3274661480348516E-2</v>
      </c>
      <c r="J14" s="35">
        <f>Sheet1!K12/sheet!K27</f>
        <v>1.0394721273386573</v>
      </c>
      <c r="K14" s="35">
        <f>Sheet1!K30/sheet!K27</f>
        <v>7.6166968248997852E-2</v>
      </c>
      <c r="L14" s="35">
        <f>Sheet1!K38</f>
        <v>3.1</v>
      </c>
      <c r="M14" s="29"/>
      <c r="N14" s="35">
        <f>sheet!K40/sheet!K27</f>
        <v>0.49245366906578003</v>
      </c>
      <c r="O14" s="35">
        <f>sheet!K51/sheet!K27</f>
        <v>0.50754633093421997</v>
      </c>
      <c r="P14" s="35">
        <f>sheet!K40/sheet!K51</f>
        <v>0.97026347951198955</v>
      </c>
      <c r="Q14" s="34">
        <f>Sheet1!K24/Sheet1!K26</f>
        <v>-17.821514020480429</v>
      </c>
      <c r="R14" s="34">
        <f>ABS(Sheet2!K20/(Sheet1!K26+Sheet2!K30))</f>
        <v>11.173544194384863</v>
      </c>
      <c r="S14" s="34">
        <f>sheet!K40/Sheet1!K43</f>
        <v>3.1401337110827017</v>
      </c>
      <c r="T14" s="34">
        <f>Sheet2!K20/sheet!K40</f>
        <v>0.21177084470979407</v>
      </c>
      <c r="U14" s="12"/>
      <c r="V14" s="34">
        <f>ABS(Sheet1!K15/sheet!K15)</f>
        <v>3.6286882005041159</v>
      </c>
      <c r="W14" s="34">
        <f>Sheet1!K12/sheet!K14</f>
        <v>6.71033043424588</v>
      </c>
      <c r="X14" s="34">
        <f>Sheet1!K12/sheet!K27</f>
        <v>1.0394721273386573</v>
      </c>
      <c r="Y14" s="34">
        <f>Sheet1!K12/(sheet!K18-sheet!K35)</f>
        <v>3.2273927386615804</v>
      </c>
      <c r="Z14" s="12"/>
      <c r="AA14" s="36" t="str">
        <f>Sheet1!K43</f>
        <v>524,863</v>
      </c>
      <c r="AB14" s="36" t="str">
        <f>Sheet3!K17</f>
        <v>14.2x</v>
      </c>
      <c r="AC14" s="36" t="str">
        <f>Sheet3!K18</f>
        <v>19.9x</v>
      </c>
      <c r="AD14" s="36" t="str">
        <f>Sheet3!K20</f>
        <v>22.8x</v>
      </c>
      <c r="AE14" s="36" t="str">
        <f>Sheet3!K21</f>
        <v>3.3x</v>
      </c>
      <c r="AF14" s="36" t="str">
        <f>Sheet3!K22</f>
        <v>2.1x</v>
      </c>
      <c r="AG14" s="36" t="str">
        <f>Sheet3!K24</f>
        <v>28.7x</v>
      </c>
      <c r="AH14" s="36" t="str">
        <f>Sheet3!K25</f>
        <v>4.5x</v>
      </c>
      <c r="AI14" s="36">
        <f>Sheet3!K31</f>
        <v>1.24</v>
      </c>
      <c r="AK14" s="36">
        <f>Sheet3!K29</f>
        <v>9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2.5911709692246054</v>
      </c>
      <c r="C15" s="31">
        <f>(sheet!L18-sheet!L15)/sheet!L35</f>
        <v>1.7058087604553018</v>
      </c>
      <c r="D15" s="31">
        <f>sheet!L12/sheet!L35</f>
        <v>1.1267392730999801</v>
      </c>
      <c r="E15" s="31">
        <f>Sheet2!L20/sheet!L35</f>
        <v>0.66698127815834296</v>
      </c>
      <c r="F15" s="31">
        <f>sheet!L18/sheet!L35</f>
        <v>2.5911709692246054</v>
      </c>
      <c r="G15" s="29"/>
      <c r="H15" s="32">
        <f>Sheet1!L33/sheet!L51</f>
        <v>0.1703297294004236</v>
      </c>
      <c r="I15" s="32">
        <f>Sheet1!L33/Sheet1!L12</f>
        <v>8.5605771924981033E-2</v>
      </c>
      <c r="J15" s="32">
        <f>Sheet1!L12/sheet!L27</f>
        <v>1.0844749533734621</v>
      </c>
      <c r="K15" s="32">
        <f>Sheet1!L30/sheet!L27</f>
        <v>9.283731551684303E-2</v>
      </c>
      <c r="L15" s="32">
        <f>Sheet1!L38</f>
        <v>4.03</v>
      </c>
      <c r="M15" s="29"/>
      <c r="N15" s="32">
        <f>sheet!L40/sheet!L27</f>
        <v>0.4549553043755839</v>
      </c>
      <c r="O15" s="32">
        <f>sheet!L51/sheet!L27</f>
        <v>0.54504469562441615</v>
      </c>
      <c r="P15" s="32">
        <f>sheet!L40/sheet!L51</f>
        <v>0.83471192000937888</v>
      </c>
      <c r="Q15" s="31">
        <f>Sheet1!L24/Sheet1!L26</f>
        <v>-24.873889411518764</v>
      </c>
      <c r="R15" s="31">
        <f>ABS(Sheet2!L20/(Sheet1!L26+Sheet2!L30))</f>
        <v>18.705590404632247</v>
      </c>
      <c r="S15" s="31">
        <f>sheet!L40/Sheet1!L43</f>
        <v>2.5976831479363098</v>
      </c>
      <c r="T15" s="31">
        <f>Sheet2!L20/sheet!L40</f>
        <v>0.33286414260454211</v>
      </c>
      <c r="V15" s="31">
        <f>ABS(Sheet1!L15/sheet!L15)</f>
        <v>4.0487006902908158</v>
      </c>
      <c r="W15" s="31">
        <f>Sheet1!L12/sheet!L14</f>
        <v>8.8648109246093387</v>
      </c>
      <c r="X15" s="31">
        <f>Sheet1!L12/sheet!L27</f>
        <v>1.0844749533734621</v>
      </c>
      <c r="Y15" s="31">
        <f>Sheet1!L12/(sheet!L18-sheet!L35)</f>
        <v>3.0017918669322543</v>
      </c>
      <c r="AA15" s="17" t="str">
        <f>Sheet1!L43</f>
        <v>627,662</v>
      </c>
      <c r="AB15" s="17" t="str">
        <f>Sheet3!L17</f>
        <v>15.5x</v>
      </c>
      <c r="AC15" s="17" t="str">
        <f>Sheet3!L18</f>
        <v>20.6x</v>
      </c>
      <c r="AD15" s="17" t="str">
        <f>Sheet3!L20</f>
        <v>20.0x</v>
      </c>
      <c r="AE15" s="17" t="str">
        <f>Sheet3!L21</f>
        <v>3.7x</v>
      </c>
      <c r="AF15" s="17" t="str">
        <f>Sheet3!L22</f>
        <v>2.4x</v>
      </c>
      <c r="AG15" s="17" t="str">
        <f>Sheet3!L24</f>
        <v>29.8x</v>
      </c>
      <c r="AH15" s="17" t="str">
        <f>Sheet3!L25</f>
        <v>5.0x</v>
      </c>
      <c r="AI15" s="17">
        <f>Sheet3!L31</f>
        <v>1.4</v>
      </c>
      <c r="AK15" s="17">
        <f>Sheet3!L29</f>
        <v>9.6999999999999993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2.4312483971917378</v>
      </c>
      <c r="C16" s="34">
        <f>(sheet!M18-sheet!M15)/sheet!M35</f>
        <v>1.460565002332648</v>
      </c>
      <c r="D16" s="34">
        <f>sheet!M12/sheet!M35</f>
        <v>0.87796513614052285</v>
      </c>
      <c r="E16" s="34">
        <f>Sheet2!M20/sheet!M35</f>
        <v>0.20530424258023977</v>
      </c>
      <c r="F16" s="34">
        <f>sheet!M18/sheet!M35</f>
        <v>2.4312483971917378</v>
      </c>
      <c r="G16" s="29"/>
      <c r="H16" s="35">
        <f>Sheet1!M33/sheet!M51</f>
        <v>0.19532381881679345</v>
      </c>
      <c r="I16" s="35">
        <f>Sheet1!M33/Sheet1!M12</f>
        <v>0.10735673414743913</v>
      </c>
      <c r="J16" s="35">
        <f>Sheet1!M12/sheet!M27</f>
        <v>1.0116235167528469</v>
      </c>
      <c r="K16" s="35">
        <f>Sheet1!M30/sheet!M27</f>
        <v>0.10860459694533281</v>
      </c>
      <c r="L16" s="35">
        <f>Sheet1!M38</f>
        <v>5.52</v>
      </c>
      <c r="M16" s="29"/>
      <c r="N16" s="35">
        <f>sheet!M40/sheet!M27</f>
        <v>0.44397668649311056</v>
      </c>
      <c r="O16" s="35">
        <f>sheet!M51/sheet!M27</f>
        <v>0.55602331350688949</v>
      </c>
      <c r="P16" s="35">
        <f>sheet!M40/sheet!M51</f>
        <v>0.79848573919123889</v>
      </c>
      <c r="Q16" s="34">
        <f>Sheet1!M24/Sheet1!M26</f>
        <v>-122.24226400313357</v>
      </c>
      <c r="R16" s="34">
        <f>ABS(Sheet2!M20/(Sheet1!M26+Sheet2!M30))</f>
        <v>15.294536482199506</v>
      </c>
      <c r="S16" s="34">
        <f>sheet!M40/Sheet1!M43</f>
        <v>2.3893557963657139</v>
      </c>
      <c r="T16" s="34">
        <f>Sheet2!M20/sheet!M40</f>
        <v>0.11684455661079533</v>
      </c>
      <c r="U16" s="12"/>
      <c r="V16" s="34">
        <f>ABS(Sheet1!M15/sheet!M15)</f>
        <v>3.0193739465118026</v>
      </c>
      <c r="W16" s="34">
        <f>Sheet1!M12/sheet!M14</f>
        <v>7.5349852799481374</v>
      </c>
      <c r="X16" s="34">
        <f>Sheet1!M12/sheet!M27</f>
        <v>1.0116235167528469</v>
      </c>
      <c r="Y16" s="34">
        <f>Sheet1!M12/(sheet!M18-sheet!M35)</f>
        <v>2.7972622013466837</v>
      </c>
      <c r="Z16" s="12"/>
      <c r="AA16" s="36" t="str">
        <f>Sheet1!M43</f>
        <v>777,099</v>
      </c>
      <c r="AB16" s="36" t="str">
        <f>Sheet3!M17</f>
        <v>11.2x</v>
      </c>
      <c r="AC16" s="36" t="str">
        <f>Sheet3!M18</f>
        <v>13.9x</v>
      </c>
      <c r="AD16" s="36" t="str">
        <f>Sheet3!M20</f>
        <v>26.2x</v>
      </c>
      <c r="AE16" s="36" t="str">
        <f>Sheet3!M21</f>
        <v>2.9x</v>
      </c>
      <c r="AF16" s="36" t="str">
        <f>Sheet3!M22</f>
        <v>2.1x</v>
      </c>
      <c r="AG16" s="36" t="str">
        <f>Sheet3!M24</f>
        <v>19.7x</v>
      </c>
      <c r="AH16" s="36" t="str">
        <f>Sheet3!M25</f>
        <v>3.9x</v>
      </c>
      <c r="AI16" s="36">
        <f>Sheet3!M31</f>
        <v>1.56</v>
      </c>
      <c r="AK16" s="36">
        <f>Sheet3!M29</f>
        <v>9.9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2023-04-28T01:44:17Z</dcterms:created>
  <dcterms:modified xsi:type="dcterms:W3CDTF">2023-05-06T15:47:06Z</dcterms:modified>
  <cp:category/>
  <dc:identifier/>
  <cp:version/>
</cp:coreProperties>
</file>