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Industrial/"/>
    </mc:Choice>
  </mc:AlternateContent>
  <xr:revisionPtr revIDLastSave="7" documentId="8_{78F357E0-B74A-4A38-A0DD-8C26897C0C36}" xr6:coauthVersionLast="47" xr6:coauthVersionMax="47" xr10:uidLastSave="{404A382E-043B-407B-B065-D6DB938EFCA4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<sst xmlns="http://schemas.openxmlformats.org/spreadsheetml/2006/main" count="1277" uniqueCount="988">
  <si>
    <t>Waste Connections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</si>
  <si>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</si>
  <si>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</si>
  <si>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</si>
  <si>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</si>
  <si>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</si>
  <si>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</si>
  <si>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</si>
  <si>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</si>
  <si>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</si>
  <si>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</si>
  <si>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</si>
  <si>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</si>
  <si>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</si>
  <si>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</si>
  <si>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</si>
  <si>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</si>
  <si>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</si>
  <si>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</si>
  <si>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</si>
  <si>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</si>
  <si>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</si>
  <si>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</si>
  <si>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</si>
  <si>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</si>
  <si>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Cash And Equivalents</t>
  </si>
  <si>
    <t>23,136.561</t>
  </si>
  <si>
    <t>14,438.535</t>
  </si>
  <si>
    <t>16,621.779</t>
  </si>
  <si>
    <t>15,226.206</t>
  </si>
  <si>
    <t>207,307.237</t>
  </si>
  <si>
    <t>545,387.88</t>
  </si>
  <si>
    <t>435,844.939</t>
  </si>
  <si>
    <t>424,266.026</t>
  </si>
  <si>
    <t>785,457.231</t>
  </si>
  <si>
    <t>186,443.568</t>
  </si>
  <si>
    <t>Short Term Investments</t>
  </si>
  <si>
    <t/>
  </si>
  <si>
    <t>Accounts Receivable, Net</t>
  </si>
  <si>
    <t>234,995.774</t>
  </si>
  <si>
    <t>248,593.302</t>
  </si>
  <si>
    <t>301,062.3</t>
  </si>
  <si>
    <t>354,073.796</t>
  </si>
  <si>
    <t>651,453.009</t>
  </si>
  <si>
    <t>697,059.053</t>
  </si>
  <si>
    <t>832,016.734</t>
  </si>
  <si>
    <t>860,649.56</t>
  </si>
  <si>
    <t>801,960.519</t>
  </si>
  <si>
    <t>897,328.191</t>
  </si>
  <si>
    <t>Inventory</t>
  </si>
  <si>
    <t>46,734.714</t>
  </si>
  <si>
    <t>55,964.304</t>
  </si>
  <si>
    <t>Prepaid Expenses</t>
  </si>
  <si>
    <t>57,526.429</t>
  </si>
  <si>
    <t>40,724.508</t>
  </si>
  <si>
    <t>49,002.574</t>
  </si>
  <si>
    <t>64,564.994</t>
  </si>
  <si>
    <t>128,995.318</t>
  </si>
  <si>
    <t>223,686.788</t>
  </si>
  <si>
    <t>209,273.274</t>
  </si>
  <si>
    <t>179,460.407</t>
  </si>
  <si>
    <t>22,333.516</t>
  </si>
  <si>
    <t>28,415.254</t>
  </si>
  <si>
    <t>Other Current Assets</t>
  </si>
  <si>
    <t>45,649.156</t>
  </si>
  <si>
    <t>45,234.226</t>
  </si>
  <si>
    <t>57,333.73</t>
  </si>
  <si>
    <t>68,995.218</t>
  </si>
  <si>
    <t>10,486.081</t>
  </si>
  <si>
    <t>13,412.96</t>
  </si>
  <si>
    <t>14,655.79</t>
  </si>
  <si>
    <t>3,694.204</t>
  </si>
  <si>
    <t>135,427.478</t>
  </si>
  <si>
    <t>137,826.183</t>
  </si>
  <si>
    <t>Total Current Assets</t>
  </si>
  <si>
    <t>361,307.921</t>
  </si>
  <si>
    <t>348,990.572</t>
  </si>
  <si>
    <t>424,020.382</t>
  </si>
  <si>
    <t>502,860.214</t>
  </si>
  <si>
    <t>998,241.645</t>
  </si>
  <si>
    <t>1,479,546.681</t>
  </si>
  <si>
    <t>1,491,790.737</t>
  </si>
  <si>
    <t>1,468,070.197</t>
  </si>
  <si>
    <t>1,791,913.458</t>
  </si>
  <si>
    <t>1,305,977.5</t>
  </si>
  <si>
    <t>Property Plant And Equipment, Net</t>
  </si>
  <si>
    <t>2,449,618.78</t>
  </si>
  <si>
    <t>2,603,471.472</t>
  </si>
  <si>
    <t>3,004,270.984</t>
  </si>
  <si>
    <t>3,799,319.834</t>
  </si>
  <si>
    <t>6,362,355.015</t>
  </si>
  <si>
    <t>6,060,830.015</t>
  </si>
  <si>
    <t>7,055,576.16</t>
  </si>
  <si>
    <t>7,400,830.754</t>
  </si>
  <si>
    <t>6,941,596.968</t>
  </si>
  <si>
    <t>7,438,617.957</t>
  </si>
  <si>
    <t>Real Estate Owned</t>
  </si>
  <si>
    <t>Capitalized / Purchased Software</t>
  </si>
  <si>
    <t>Long-term Investments</t>
  </si>
  <si>
    <t>18,560.458</t>
  </si>
  <si>
    <t>19,086.659</t>
  </si>
  <si>
    <t>14,571.162</t>
  </si>
  <si>
    <t>Goodwill</t>
  </si>
  <si>
    <t>1,631,238.19</t>
  </si>
  <si>
    <t>1,779,616.603</t>
  </si>
  <si>
    <t>1,961,526.227</t>
  </si>
  <si>
    <t>1,974,141.231</t>
  </si>
  <si>
    <t>5,895,330.276</t>
  </si>
  <si>
    <t>5,885,879.455</t>
  </si>
  <si>
    <t>6,868,149.391</t>
  </si>
  <si>
    <t>7,155,784.915</t>
  </si>
  <si>
    <t>7,286,703.993</t>
  </si>
  <si>
    <t>7,824,460.203</t>
  </si>
  <si>
    <t>Other Intangibles</t>
  </si>
  <si>
    <t>540,146.799</t>
  </si>
  <si>
    <t>560,789.036</t>
  </si>
  <si>
    <t>590,609.91</t>
  </si>
  <si>
    <t>709,410.199</t>
  </si>
  <si>
    <t>1,433,001.106</t>
  </si>
  <si>
    <t>1,367,113.665</t>
  </si>
  <si>
    <t>1,540,554.647</t>
  </si>
  <si>
    <t>1,510,225.675</t>
  </si>
  <si>
    <t>1,469,745.621</t>
  </si>
  <si>
    <t>1,707,870.424</t>
  </si>
  <si>
    <t>Other Long-term Assets</t>
  </si>
  <si>
    <t>77,217.226</t>
  </si>
  <si>
    <t>87,191.072</t>
  </si>
  <si>
    <t>93,669.334</t>
  </si>
  <si>
    <t>120,660.811</t>
  </si>
  <si>
    <t>203,084.068</t>
  </si>
  <si>
    <t>292,280.332</t>
  </si>
  <si>
    <t>265,409.441</t>
  </si>
  <si>
    <t>303,348.04</t>
  </si>
  <si>
    <t>314,203.76</t>
  </si>
  <si>
    <t>311,568.811</t>
  </si>
  <si>
    <t>Total Assets</t>
  </si>
  <si>
    <t>5,059,528.916</t>
  </si>
  <si>
    <t>5,380,058.755</t>
  </si>
  <si>
    <t>6,074,386.355</t>
  </si>
  <si>
    <t>7,106,392.289</t>
  </si>
  <si>
    <t>14,910,572.568</t>
  </si>
  <si>
    <t>15,104,736.806</t>
  </si>
  <si>
    <t>17,236,051.538</t>
  </si>
  <si>
    <t>17,838,259.581</t>
  </si>
  <si>
    <t>17,804,163.801</t>
  </si>
  <si>
    <t>18,588,494.896</t>
  </si>
  <si>
    <t>Accounts Payable</t>
  </si>
  <si>
    <t>129,836.655</t>
  </si>
  <si>
    <t>111,966.37</t>
  </si>
  <si>
    <t>139,798.736</t>
  </si>
  <si>
    <t>159,846.021</t>
  </si>
  <si>
    <t>337,387.553</t>
  </si>
  <si>
    <t>415,530.21</t>
  </si>
  <si>
    <t>491,347.756</t>
  </si>
  <si>
    <t>567,401.175</t>
  </si>
  <si>
    <t>370,045.184</t>
  </si>
  <si>
    <t>496,793.372</t>
  </si>
  <si>
    <t>Accrued Expenses</t>
  </si>
  <si>
    <t>109,655.458</t>
  </si>
  <si>
    <t>115,414.79</t>
  </si>
  <si>
    <t>125,984.119</t>
  </si>
  <si>
    <t>165,565.213</t>
  </si>
  <si>
    <t>347,725.925</t>
  </si>
  <si>
    <t>344,661.153</t>
  </si>
  <si>
    <t>391,352.051</t>
  </si>
  <si>
    <t>345,272.386</t>
  </si>
  <si>
    <t>455,942.441</t>
  </si>
  <si>
    <t>502,653.204</t>
  </si>
  <si>
    <t>Short-term Borrowings</t>
  </si>
  <si>
    <t>12,526.157</t>
  </si>
  <si>
    <t>13,232.756</t>
  </si>
  <si>
    <t>14,413.339</t>
  </si>
  <si>
    <t>17,145.09</t>
  </si>
  <si>
    <t>14,710.593</t>
  </si>
  <si>
    <t>24,166.963</t>
  </si>
  <si>
    <t>25,276.7</t>
  </si>
  <si>
    <t>20,716.109</t>
  </si>
  <si>
    <t>21,731.661</t>
  </si>
  <si>
    <t>21,144.206</t>
  </si>
  <si>
    <t>Current Portion of LT Debt</t>
  </si>
  <si>
    <t>39,214.139</t>
  </si>
  <si>
    <t>9,304.149</t>
  </si>
  <si>
    <t>8,909.033</t>
  </si>
  <si>
    <t>10,478.249</t>
  </si>
  <si>
    <t>6,593.246</t>
  </si>
  <si>
    <t>15,792.821</t>
  </si>
  <si>
    <t>2,437.854</t>
  </si>
  <si>
    <t>5,382.241</t>
  </si>
  <si>
    <t>35,998.034</t>
  </si>
  <si>
    <t>31,227.568</t>
  </si>
  <si>
    <t>Current Portion of Capital Lease Obligations</t>
  </si>
  <si>
    <t>38,862.507</t>
  </si>
  <si>
    <t>39,026.394</t>
  </si>
  <si>
    <t>48,073.637</t>
  </si>
  <si>
    <t>Other Current Liabilities</t>
  </si>
  <si>
    <t>124,982.482</t>
  </si>
  <si>
    <t>116,615.257</t>
  </si>
  <si>
    <t>128,160.133</t>
  </si>
  <si>
    <t>171,813.036</t>
  </si>
  <si>
    <t>223,051.802</t>
  </si>
  <si>
    <t>208,868.289</t>
  </si>
  <si>
    <t>300,097.678</t>
  </si>
  <si>
    <t>330,241.066</t>
  </si>
  <si>
    <t>386,136.208</t>
  </si>
  <si>
    <t>458,952.312</t>
  </si>
  <si>
    <t>Total Current Liabilities</t>
  </si>
  <si>
    <t>416,214.891</t>
  </si>
  <si>
    <t>366,533.322</t>
  </si>
  <si>
    <t>417,265.36</t>
  </si>
  <si>
    <t>524,847.61</t>
  </si>
  <si>
    <t>929,469.119</t>
  </si>
  <si>
    <t>1,009,019.437</t>
  </si>
  <si>
    <t>1,210,512.038</t>
  </si>
  <si>
    <t>1,307,875.486</t>
  </si>
  <si>
    <t>1,308,879.923</t>
  </si>
  <si>
    <t>1,558,844.299</t>
  </si>
  <si>
    <t>Long-term Debt</t>
  </si>
  <si>
    <t>2,203,571.043</t>
  </si>
  <si>
    <t>2,198,493.465</t>
  </si>
  <si>
    <t>2,286,553.628</t>
  </si>
  <si>
    <t>2,985,089.684</t>
  </si>
  <si>
    <t>4,859,813.29</t>
  </si>
  <si>
    <t>4,903,122.717</t>
  </si>
  <si>
    <t>5,682,110.079</t>
  </si>
  <si>
    <t>5,703,940.649</t>
  </si>
  <si>
    <t>6,081,645.908</t>
  </si>
  <si>
    <t>6,401,540.233</t>
  </si>
  <si>
    <t>Capital Leases</t>
  </si>
  <si>
    <t>207,801.25</t>
  </si>
  <si>
    <t>192,106.154</t>
  </si>
  <si>
    <t>177,220.086</t>
  </si>
  <si>
    <t>Other Non-current Liabilities</t>
  </si>
  <si>
    <t>562,733.154</t>
  </si>
  <si>
    <t>639,098.778</t>
  </si>
  <si>
    <t>783,738.927</t>
  </si>
  <si>
    <t>832,894.532</t>
  </si>
  <si>
    <t>1,527,808.226</t>
  </si>
  <si>
    <t>1,304,896.589</t>
  </si>
  <si>
    <t>1,525,402.004</t>
  </si>
  <si>
    <t>1,609,258.91</t>
  </si>
  <si>
    <t>1,488,356.036</t>
  </si>
  <si>
    <t>1,607,342.818</t>
  </si>
  <si>
    <t>Total Liabilities</t>
  </si>
  <si>
    <t>3,182,519.088</t>
  </si>
  <si>
    <t>3,204,125.566</t>
  </si>
  <si>
    <t>3,487,557.915</t>
  </si>
  <si>
    <t>4,342,831.825</t>
  </si>
  <si>
    <t>7,317,090.635</t>
  </si>
  <si>
    <t>7,217,038.743</t>
  </si>
  <si>
    <t>8,418,024.122</t>
  </si>
  <si>
    <t>8,828,876.295</t>
  </si>
  <si>
    <t>9,070,988.021</t>
  </si>
  <si>
    <t>9,744,947.437</t>
  </si>
  <si>
    <t>Common Stock</t>
  </si>
  <si>
    <t>1,226.003</t>
  </si>
  <si>
    <t>1,313.077</t>
  </si>
  <si>
    <t>1,436.007</t>
  </si>
  <si>
    <t>1,698.276</t>
  </si>
  <si>
    <t>5,606,015.679</t>
  </si>
  <si>
    <t>5,264,568.614</t>
  </si>
  <si>
    <t>5,639,151.429</t>
  </si>
  <si>
    <t>5,369,701.532</t>
  </si>
  <si>
    <t>5,128,320.851</t>
  </si>
  <si>
    <t>4,669,943.432</t>
  </si>
  <si>
    <t>Additional Paid In Capital</t>
  </si>
  <si>
    <t>777,369.312</t>
  </si>
  <si>
    <t>845,728.861</t>
  </si>
  <si>
    <t>939,529.452</t>
  </si>
  <si>
    <t>1,022,089.917</t>
  </si>
  <si>
    <t>137,263.06</t>
  </si>
  <si>
    <t>145,510.942</t>
  </si>
  <si>
    <t>182,329.933</t>
  </si>
  <si>
    <t>201,158.175</t>
  </si>
  <si>
    <t>217,017.593</t>
  </si>
  <si>
    <t>252,250.973</t>
  </si>
  <si>
    <t>Retained Earnings</t>
  </si>
  <si>
    <t>1,099,602.639</t>
  </si>
  <si>
    <t>1,325,432.207</t>
  </si>
  <si>
    <t>1,645,905.829</t>
  </si>
  <si>
    <t>1,747,524.123</t>
  </si>
  <si>
    <t>1,898,059.956</t>
  </si>
  <si>
    <t>2,334,533.942</t>
  </si>
  <si>
    <t>3,091,010.86</t>
  </si>
  <si>
    <t>3,446,461.247</t>
  </si>
  <si>
    <t>3,383,366.052</t>
  </si>
  <si>
    <t>3,865,472.208</t>
  </si>
  <si>
    <t>Treasury Stock</t>
  </si>
  <si>
    <t>Other Common Equity Adj</t>
  </si>
  <si>
    <t>-6,144.964</t>
  </si>
  <si>
    <t>-1,985.551</t>
  </si>
  <si>
    <t>-6,477.086</t>
  </si>
  <si>
    <t>-16,887.019</t>
  </si>
  <si>
    <t>-57,742.603</t>
  </si>
  <si>
    <t>136,295.739</t>
  </si>
  <si>
    <t>-102,081.394</t>
  </si>
  <si>
    <t>-14,235.346</t>
  </si>
  <si>
    <t>50,055.156</t>
  </si>
  <si>
    <t>Common Equity</t>
  </si>
  <si>
    <t>1,872,052.99</t>
  </si>
  <si>
    <t>2,170,488.594</t>
  </si>
  <si>
    <t>2,580,394.203</t>
  </si>
  <si>
    <t>2,754,425.296</t>
  </si>
  <si>
    <t>7,583,596.092</t>
  </si>
  <si>
    <t>7,880,909.237</t>
  </si>
  <si>
    <t>8,810,410.828</t>
  </si>
  <si>
    <t>9,003,085.609</t>
  </si>
  <si>
    <t>8,727,876.151</t>
  </si>
  <si>
    <t>8,837,721.769</t>
  </si>
  <si>
    <t>Total Preferred Equity</t>
  </si>
  <si>
    <t>Minority Interest, Total</t>
  </si>
  <si>
    <t>4,956.838</t>
  </si>
  <si>
    <t>5,444.595</t>
  </si>
  <si>
    <t>6,434.237</t>
  </si>
  <si>
    <t>9,135.168</t>
  </si>
  <si>
    <t>9,885.841</t>
  </si>
  <si>
    <t>6,788.826</t>
  </si>
  <si>
    <t>7,616.588</t>
  </si>
  <si>
    <t>6,297.676</t>
  </si>
  <si>
    <t>5,299.629</t>
  </si>
  <si>
    <t>5,825.69</t>
  </si>
  <si>
    <t>Other Equity</t>
  </si>
  <si>
    <t>Total Equity</t>
  </si>
  <si>
    <t>1,877,009.827</t>
  </si>
  <si>
    <t>2,175,933.189</t>
  </si>
  <si>
    <t>2,586,828.44</t>
  </si>
  <si>
    <t>2,763,560.464</t>
  </si>
  <si>
    <t>7,593,481.933</t>
  </si>
  <si>
    <t>7,887,698.063</t>
  </si>
  <si>
    <t>8,818,027.416</t>
  </si>
  <si>
    <t>9,009,383.285</t>
  </si>
  <si>
    <t>8,733,175.78</t>
  </si>
  <si>
    <t>8,843,547.459</t>
  </si>
  <si>
    <t>Total Liabilities And Equity</t>
  </si>
  <si>
    <t>Cash And Short Term Investments</t>
  </si>
  <si>
    <t>207,477.775</t>
  </si>
  <si>
    <t>551,916.468</t>
  </si>
  <si>
    <t>450,500.729</t>
  </si>
  <si>
    <t>427,960.23</t>
  </si>
  <si>
    <t>Total Debt</t>
  </si>
  <si>
    <t>2,255,311.339</t>
  </si>
  <si>
    <t>2,221,030.371</t>
  </si>
  <si>
    <t>2,309,875.999</t>
  </si>
  <si>
    <t>3,012,713.023</t>
  </si>
  <si>
    <t>4,881,117.129</t>
  </si>
  <si>
    <t>4,943,082.502</t>
  </si>
  <si>
    <t>5,709,824.633</t>
  </si>
  <si>
    <t>5,976,702.757</t>
  </si>
  <si>
    <t>6,370,508.151</t>
  </si>
  <si>
    <t>6,679,205.731</t>
  </si>
  <si>
    <t>Income Statement</t>
  </si>
  <si>
    <t>Revenue</t>
  </si>
  <si>
    <t>1,656,217.742</t>
  </si>
  <si>
    <t>2,049,074.656</t>
  </si>
  <si>
    <t>2,407,819.77</t>
  </si>
  <si>
    <t>2,937,693.367</t>
  </si>
  <si>
    <t>4,533,176.354</t>
  </si>
  <si>
    <t>5,821,403.209</t>
  </si>
  <si>
    <t>6,719,716.006</t>
  </si>
  <si>
    <t>6,997,145.795</t>
  </si>
  <si>
    <t>6,929,586.596</t>
  </si>
  <si>
    <t>7,778,580.525</t>
  </si>
  <si>
    <t>Revenue Growth (YoY)</t>
  </si>
  <si>
    <t>NM</t>
  </si>
  <si>
    <t>16.1%</t>
  </si>
  <si>
    <t>7.8%</t>
  </si>
  <si>
    <t>1.8%</t>
  </si>
  <si>
    <t>59.4%</t>
  </si>
  <si>
    <t>37.2%</t>
  </si>
  <si>
    <t>6.3%</t>
  </si>
  <si>
    <t>9.5%</t>
  </si>
  <si>
    <t>1.1%</t>
  </si>
  <si>
    <t>13.0%</t>
  </si>
  <si>
    <t>Cost of Revenues</t>
  </si>
  <si>
    <t>-953,248.84</t>
  </si>
  <si>
    <t>-1,131,221.113</t>
  </si>
  <si>
    <t>-1,318,332.991</t>
  </si>
  <si>
    <t>-1,633,631.439</t>
  </si>
  <si>
    <t>-2,628,854.828</t>
  </si>
  <si>
    <t>-3,400,416.082</t>
  </si>
  <si>
    <t>-3,911,628.646</t>
  </si>
  <si>
    <t>-4,153,553.977</t>
  </si>
  <si>
    <t>-4,169,476.035</t>
  </si>
  <si>
    <t>-4,620,686.195</t>
  </si>
  <si>
    <t>Gross Profit</t>
  </si>
  <si>
    <t>702,968.902</t>
  </si>
  <si>
    <t>917,853.543</t>
  </si>
  <si>
    <t>1,089,486.778</t>
  </si>
  <si>
    <t>1,304,061.927</t>
  </si>
  <si>
    <t>1,904,321.526</t>
  </si>
  <si>
    <t>2,420,987.126</t>
  </si>
  <si>
    <t>2,808,087.36</t>
  </si>
  <si>
    <t>2,843,591.818</t>
  </si>
  <si>
    <t>2,760,110.56</t>
  </si>
  <si>
    <t>3,157,894.33</t>
  </si>
  <si>
    <t>Gross Profit Margin</t>
  </si>
  <si>
    <t>42.4%</t>
  </si>
  <si>
    <t>44.8%</t>
  </si>
  <si>
    <t>45.2%</t>
  </si>
  <si>
    <t>44.4%</t>
  </si>
  <si>
    <t>42.0%</t>
  </si>
  <si>
    <t>41.6%</t>
  </si>
  <si>
    <t>41.8%</t>
  </si>
  <si>
    <t>40.6%</t>
  </si>
  <si>
    <t>39.8%</t>
  </si>
  <si>
    <t>R&amp;D Expenses</t>
  </si>
  <si>
    <t>Selling and Marketing Expense</t>
  </si>
  <si>
    <t>-3,724.855</t>
  </si>
  <si>
    <t>-3,934.981</t>
  </si>
  <si>
    <t>-4,028.926</t>
  </si>
  <si>
    <t>-4,435.774</t>
  </si>
  <si>
    <t>-5,317.567</t>
  </si>
  <si>
    <t>-6,345.038</t>
  </si>
  <si>
    <t>-6,864.484</t>
  </si>
  <si>
    <t>-7,024.831</t>
  </si>
  <si>
    <t>-6,196.685</t>
  </si>
  <si>
    <t>-9,047.712</t>
  </si>
  <si>
    <t>General &amp; Admin Expenses</t>
  </si>
  <si>
    <t>Other Inc / (Exp)</t>
  </si>
  <si>
    <t>-382,138.002</t>
  </si>
  <si>
    <t>-494,817.542</t>
  </si>
  <si>
    <t>-563,937.241</t>
  </si>
  <si>
    <t>-1,386,394.991</t>
  </si>
  <si>
    <t>-1,288,192.74</t>
  </si>
  <si>
    <t>-1,624,329.71</t>
  </si>
  <si>
    <t>-1,665,458.507</t>
  </si>
  <si>
    <t>-1,741,314.045</t>
  </si>
  <si>
    <t>-2,230,903.448</t>
  </si>
  <si>
    <t>-1,972,047.18</t>
  </si>
  <si>
    <t>Operating Expenses</t>
  </si>
  <si>
    <t>-385,862.857</t>
  </si>
  <si>
    <t>-498,752.523</t>
  </si>
  <si>
    <t>-567,966.167</t>
  </si>
  <si>
    <t>-1,390,830.764</t>
  </si>
  <si>
    <t>-1,293,510.307</t>
  </si>
  <si>
    <t>-1,630,674.748</t>
  </si>
  <si>
    <t>-1,672,322.992</t>
  </si>
  <si>
    <t>-1,748,338.876</t>
  </si>
  <si>
    <t>-2,237,100.133</t>
  </si>
  <si>
    <t>-1,981,094.892</t>
  </si>
  <si>
    <t>Operating Income</t>
  </si>
  <si>
    <t>317,106.045</t>
  </si>
  <si>
    <t>419,101.02</t>
  </si>
  <si>
    <t>521,520.612</t>
  </si>
  <si>
    <t>-86,768.837</t>
  </si>
  <si>
    <t>610,811.219</t>
  </si>
  <si>
    <t>790,312.378</t>
  </si>
  <si>
    <t>1,135,764.369</t>
  </si>
  <si>
    <t>1,095,252.942</t>
  </si>
  <si>
    <t>523,010.427</t>
  </si>
  <si>
    <t>1,176,799.438</t>
  </si>
  <si>
    <t>Net Interest Expenses</t>
  </si>
  <si>
    <t>-52,864.63</t>
  </si>
  <si>
    <t>-78,167.386</t>
  </si>
  <si>
    <t>-74,897.019</t>
  </si>
  <si>
    <t>-88,450.463</t>
  </si>
  <si>
    <t>-125,563.07</t>
  </si>
  <si>
    <t>-151,018.692</t>
  </si>
  <si>
    <t>-170,532.411</t>
  </si>
  <si>
    <t>-178,660.538</t>
  </si>
  <si>
    <t>-199,925.175</t>
  </si>
  <si>
    <t>-202,173.056</t>
  </si>
  <si>
    <t>EBT, Incl. Unusual Items</t>
  </si>
  <si>
    <t>264,241.415</t>
  </si>
  <si>
    <t>340,933.634</t>
  </si>
  <si>
    <t>446,623.592</t>
  </si>
  <si>
    <t>-175,219.299</t>
  </si>
  <si>
    <t>485,248.149</t>
  </si>
  <si>
    <t>639,293.687</t>
  </si>
  <si>
    <t>965,231.957</t>
  </si>
  <si>
    <t>916,592.405</t>
  </si>
  <si>
    <t>323,085.252</t>
  </si>
  <si>
    <t>974,626.381</t>
  </si>
  <si>
    <t>Earnings of Discontinued Ops.</t>
  </si>
  <si>
    <t>Income Tax Expense</t>
  </si>
  <si>
    <t>-105,100.31</t>
  </si>
  <si>
    <t>-132,705.762</t>
  </si>
  <si>
    <t>-176,414.593</t>
  </si>
  <si>
    <t>43,833.268</t>
  </si>
  <si>
    <t>-153,140.564</t>
  </si>
  <si>
    <t>86,632.963</t>
  </si>
  <si>
    <t>-218,377.69</t>
  </si>
  <si>
    <t>-180,762.793</t>
  </si>
  <si>
    <t>-63,521.751</t>
  </si>
  <si>
    <t>-192,528.486</t>
  </si>
  <si>
    <t>Net Income to Company</t>
  </si>
  <si>
    <t>159,141.105</t>
  </si>
  <si>
    <t>208,227.872</t>
  </si>
  <si>
    <t>270,208.999</t>
  </si>
  <si>
    <t>-131,386.031</t>
  </si>
  <si>
    <t>332,107.585</t>
  </si>
  <si>
    <t>725,926.65</t>
  </si>
  <si>
    <t>746,854.267</t>
  </si>
  <si>
    <t>735,829.612</t>
  </si>
  <si>
    <t>259,563.501</t>
  </si>
  <si>
    <t>782,097.895</t>
  </si>
  <si>
    <t>Minority Interest in Earnings</t>
  </si>
  <si>
    <t>-1,484.604</t>
  </si>
  <si>
    <t>-1,048.742</t>
  </si>
  <si>
    <t>Net Income to Stockholders</t>
  </si>
  <si>
    <t>158,575.948</t>
  </si>
  <si>
    <t>207,856.046</t>
  </si>
  <si>
    <t>269,280.227</t>
  </si>
  <si>
    <t>-132,870.635</t>
  </si>
  <si>
    <t>331,058.843</t>
  </si>
  <si>
    <t>725,168.564</t>
  </si>
  <si>
    <t>746,467.978</t>
  </si>
  <si>
    <t>736,037.37</t>
  </si>
  <si>
    <t>260,435.108</t>
  </si>
  <si>
    <t>781,538.973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</si>
  <si>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</si>
  <si>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</si>
  <si>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</si>
  <si>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</si>
  <si>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</si>
  <si>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181,758.572</t>
  </si>
  <si>
    <t>185,396.31</t>
  </si>
  <si>
    <t>186,323.019</t>
  </si>
  <si>
    <t>185,237.896</t>
  </si>
  <si>
    <t>230,325.012</t>
  </si>
  <si>
    <t>263,682.608</t>
  </si>
  <si>
    <t>263,650.155</t>
  </si>
  <si>
    <t>263,792.693</t>
  </si>
  <si>
    <t>263,189.699</t>
  </si>
  <si>
    <t>261,166.723</t>
  </si>
  <si>
    <t>Weighted Average Diluted Shares Out.</t>
  </si>
  <si>
    <t>182,736.524</t>
  </si>
  <si>
    <t>186,247.578</t>
  </si>
  <si>
    <t>187,181.132</t>
  </si>
  <si>
    <t>231,081.496</t>
  </si>
  <si>
    <t>264,302.411</t>
  </si>
  <si>
    <t>264,395.618</t>
  </si>
  <si>
    <t>264,526.561</t>
  </si>
  <si>
    <t>263,687.539</t>
  </si>
  <si>
    <t>261,728.47</t>
  </si>
  <si>
    <t>EBITDA</t>
  </si>
  <si>
    <t>519,230.997</t>
  </si>
  <si>
    <t>694,764.318</t>
  </si>
  <si>
    <t>831,268.436</t>
  </si>
  <si>
    <t>984,168.701</t>
  </si>
  <si>
    <t>1,389,711.274</t>
  </si>
  <si>
    <t>1,735,716.744</t>
  </si>
  <si>
    <t>2,120,388.597</t>
  </si>
  <si>
    <t>2,084,251.746</t>
  </si>
  <si>
    <t>2,032,760.933</t>
  </si>
  <si>
    <t>2,406,204.588</t>
  </si>
  <si>
    <t>EBIT</t>
  </si>
  <si>
    <t>326,276.145</t>
  </si>
  <si>
    <t>435,692.958</t>
  </si>
  <si>
    <t>532,551.228</t>
  </si>
  <si>
    <t>610,334.415</t>
  </si>
  <si>
    <t>766,760.963</t>
  </si>
  <si>
    <t>940,564.184</t>
  </si>
  <si>
    <t>1,191,537.451</t>
  </si>
  <si>
    <t>1,118,281.662</t>
  </si>
  <si>
    <t>1,075,387.035</t>
  </si>
  <si>
    <t>1,378,130.317</t>
  </si>
  <si>
    <t>Revenue (Reported)</t>
  </si>
  <si>
    <t>Operating Income (Reported)</t>
  </si>
  <si>
    <t>315,119.522</t>
  </si>
  <si>
    <t>417,979.168</t>
  </si>
  <si>
    <t>520,284.951</t>
  </si>
  <si>
    <t>-85,374.419</t>
  </si>
  <si>
    <t>607,354.8</t>
  </si>
  <si>
    <t>788,381.335</t>
  </si>
  <si>
    <t>1,135,996.415</t>
  </si>
  <si>
    <t>1,087,846.355</t>
  </si>
  <si>
    <t>524,781.636</t>
  </si>
  <si>
    <t>1,314,637.001</t>
  </si>
  <si>
    <t>Operating Income (Adjusted)</t>
  </si>
  <si>
    <t>Cash Flow Statement</t>
  </si>
  <si>
    <t>Depreciation &amp; Amortization (CF)</t>
  </si>
  <si>
    <t>192,954.852</t>
  </si>
  <si>
    <t>259,071.359</t>
  </si>
  <si>
    <t>298,717.208</t>
  </si>
  <si>
    <t>373,834.286</t>
  </si>
  <si>
    <t>622,950.312</t>
  </si>
  <si>
    <t>795,152.56</t>
  </si>
  <si>
    <t>928,851.145</t>
  </si>
  <si>
    <t>965,970.084</t>
  </si>
  <si>
    <t>957,373.898</t>
  </si>
  <si>
    <t>1,028,074.271</t>
  </si>
  <si>
    <t>Amortization of Deferred Charges (CF)</t>
  </si>
  <si>
    <t>1,986.523</t>
  </si>
  <si>
    <t>3,882.926</t>
  </si>
  <si>
    <t>3,572.646</t>
  </si>
  <si>
    <t>4,297.026</t>
  </si>
  <si>
    <t>6,508.649</t>
  </si>
  <si>
    <t>5,457.462</t>
  </si>
  <si>
    <t>5,675.587</t>
  </si>
  <si>
    <t>6,493.748</t>
  </si>
  <si>
    <t>9,554.602</t>
  </si>
  <si>
    <t>6,392.199</t>
  </si>
  <si>
    <t>Stock-Based Comp</t>
  </si>
  <si>
    <t>17,232.811</t>
  </si>
  <si>
    <t>16,357.157</t>
  </si>
  <si>
    <t>21,361.759</t>
  </si>
  <si>
    <t>28,190.819</t>
  </si>
  <si>
    <t>60,120.737</t>
  </si>
  <si>
    <t>49,484.256</t>
  </si>
  <si>
    <t>59,790.219</t>
  </si>
  <si>
    <t>55,407.867</t>
  </si>
  <si>
    <t>7,044.117</t>
  </si>
  <si>
    <t>10,613.2</t>
  </si>
  <si>
    <t>Change In Accounts Receivable</t>
  </si>
  <si>
    <t>1,543.966</t>
  </si>
  <si>
    <t>1,712.524</t>
  </si>
  <si>
    <t>-25,672.096</t>
  </si>
  <si>
    <t>24,070.003</t>
  </si>
  <si>
    <t>-7,052.491</t>
  </si>
  <si>
    <t>-48,947.435</t>
  </si>
  <si>
    <t>-51,492.506</t>
  </si>
  <si>
    <t>-45,325.092</t>
  </si>
  <si>
    <t>39,867.463</t>
  </si>
  <si>
    <t>-69,154.617</t>
  </si>
  <si>
    <t>Change In Inventories</t>
  </si>
  <si>
    <t>Change in Other Net Operating Assets</t>
  </si>
  <si>
    <t>9,599.699</t>
  </si>
  <si>
    <t>11,374.689</t>
  </si>
  <si>
    <t>4,448.147</t>
  </si>
  <si>
    <t>7,639.465</t>
  </si>
  <si>
    <t>-123,750.263</t>
  </si>
  <si>
    <t>-108,133.426</t>
  </si>
  <si>
    <t>47,927.178</t>
  </si>
  <si>
    <t>-20,784.929</t>
  </si>
  <si>
    <t>79,611.502</t>
  </si>
  <si>
    <t>-31,305.969</t>
  </si>
  <si>
    <t>Other Operating Activities</t>
  </si>
  <si>
    <t>33,080.139</t>
  </si>
  <si>
    <t>13,992.344</t>
  </si>
  <si>
    <t>59,529.43</t>
  </si>
  <si>
    <t>495,413.609</t>
  </si>
  <si>
    <t>178,125.073</t>
  </si>
  <si>
    <t>74,429.42</t>
  </si>
  <si>
    <t>189,087.949</t>
  </si>
  <si>
    <t>302,585.826</t>
  </si>
  <si>
    <t>438,343.6</t>
  </si>
  <si>
    <t>421,303.46</t>
  </si>
  <si>
    <t>Cash from Operations</t>
  </si>
  <si>
    <t>414,973.937</t>
  </si>
  <si>
    <t>514,247.044</t>
  </si>
  <si>
    <t>631,237.321</t>
  </si>
  <si>
    <t>800,574.573</t>
  </si>
  <si>
    <t>1,067,960.86</t>
  </si>
  <si>
    <t>1,492,611.399</t>
  </si>
  <si>
    <t>1,926,307.55</t>
  </si>
  <si>
    <t>2,000,384.874</t>
  </si>
  <si>
    <t>1,792,230.291</t>
  </si>
  <si>
    <t>2,147,461.517</t>
  </si>
  <si>
    <t>Capital Expenditures</t>
  </si>
  <si>
    <t>-153,018.07</t>
  </si>
  <si>
    <t>-222,961.743</t>
  </si>
  <si>
    <t>-279,415.655</t>
  </si>
  <si>
    <t>-331,376.011</t>
  </si>
  <si>
    <t>-462,900.939</t>
  </si>
  <si>
    <t>-602,554.824</t>
  </si>
  <si>
    <t>-745,477.002</t>
  </si>
  <si>
    <t>-864,909.906</t>
  </si>
  <si>
    <t>-845,600.708</t>
  </si>
  <si>
    <t>-941,208.647</t>
  </si>
  <si>
    <t>Cash Acquisitions</t>
  </si>
  <si>
    <t>-1,574,734.426</t>
  </si>
  <si>
    <t>-68,156.768</t>
  </si>
  <si>
    <t>-146,126.431</t>
  </si>
  <si>
    <t>-319,837.727</t>
  </si>
  <si>
    <t>72,026.179</t>
  </si>
  <si>
    <t>-516,321.647</t>
  </si>
  <si>
    <t>-1,133,057.613</t>
  </si>
  <si>
    <t>-988,942.969</t>
  </si>
  <si>
    <t>-494,702.899</t>
  </si>
  <si>
    <t>-1,246,129.824</t>
  </si>
  <si>
    <t>Other Investing Activities</t>
  </si>
  <si>
    <t>24,450.215</t>
  </si>
  <si>
    <t>4,690.184</t>
  </si>
  <si>
    <t>-1,642.776</t>
  </si>
  <si>
    <t>-2,008.859</t>
  </si>
  <si>
    <t>36,543.999</t>
  </si>
  <si>
    <t>6,027.752</t>
  </si>
  <si>
    <t>2,198.344</t>
  </si>
  <si>
    <t>9,297.573</t>
  </si>
  <si>
    <t>45,879.677</t>
  </si>
  <si>
    <t>Cash from Investing</t>
  </si>
  <si>
    <t>-1,728,211.997</t>
  </si>
  <si>
    <t>-266,668.295</t>
  </si>
  <si>
    <t>-420,851.903</t>
  </si>
  <si>
    <t>-652,856.514</t>
  </si>
  <si>
    <t>-392,883.618</t>
  </si>
  <si>
    <t>-1,082,332.472</t>
  </si>
  <si>
    <t>-1,872,506.864</t>
  </si>
  <si>
    <t>-1,851,654.531</t>
  </si>
  <si>
    <t>-1,331,006.034</t>
  </si>
  <si>
    <t>-2,141,458.793</t>
  </si>
  <si>
    <t>Dividends Paid (Ex Special Dividends)</t>
  </si>
  <si>
    <t>-44,320.489</t>
  </si>
  <si>
    <t>-54,406.643</t>
  </si>
  <si>
    <t>-68,217.271</t>
  </si>
  <si>
    <t>-91,559.805</t>
  </si>
  <si>
    <t>-124,273.963</t>
  </si>
  <si>
    <t>-165,917.65</t>
  </si>
  <si>
    <t>-208,227.699</t>
  </si>
  <si>
    <t>-227,322.749</t>
  </si>
  <si>
    <t>-254,335.127</t>
  </si>
  <si>
    <t>-278,453.3</t>
  </si>
  <si>
    <t>Special Dividend Paid</t>
  </si>
  <si>
    <t>Long-Term Debt Issued</t>
  </si>
  <si>
    <t>1,641,647.25</t>
  </si>
  <si>
    <t>348,029.136</t>
  </si>
  <si>
    <t>500,865.275</t>
  </si>
  <si>
    <t>2,066,651.46</t>
  </si>
  <si>
    <t>4,658,630.655</t>
  </si>
  <si>
    <t>1,224,193.791</t>
  </si>
  <si>
    <t>1,396,015.55</t>
  </si>
  <si>
    <t>2,046,154.05</t>
  </si>
  <si>
    <t>2,310,237.563</t>
  </si>
  <si>
    <t>2,670,931.414</t>
  </si>
  <si>
    <t>Long-Term Debt Repaid</t>
  </si>
  <si>
    <t>-607,034.704</t>
  </si>
  <si>
    <t>-524,338.402</t>
  </si>
  <si>
    <t>-609,039.436</t>
  </si>
  <si>
    <t>-1,982,979.479</t>
  </si>
  <si>
    <t>-4,987,292.564</t>
  </si>
  <si>
    <t>-968,169.562</t>
  </si>
  <si>
    <t>-1,325,085.73</t>
  </si>
  <si>
    <t>-1,909,703.526</t>
  </si>
  <si>
    <t>-1,963,290.618</t>
  </si>
  <si>
    <t>-2,393,881.743</t>
  </si>
  <si>
    <t>Repurchase of Common Stock</t>
  </si>
  <si>
    <t>-24,578.858</t>
  </si>
  <si>
    <t>-5,778.176</t>
  </si>
  <si>
    <t>-16,364.687</t>
  </si>
  <si>
    <t>-135,434.698</t>
  </si>
  <si>
    <t>-15,438.402</t>
  </si>
  <si>
    <t>-17,593.117</t>
  </si>
  <si>
    <t>-100,953.921</t>
  </si>
  <si>
    <t>-22,931.333</t>
  </si>
  <si>
    <t>-164,269.422</t>
  </si>
  <si>
    <t>-452,194.663</t>
  </si>
  <si>
    <t>Other Financing Activities</t>
  </si>
  <si>
    <t>358,059.512</t>
  </si>
  <si>
    <t>-21,305.63</t>
  </si>
  <si>
    <t>-16,746.85</t>
  </si>
  <si>
    <t>-9,083.832</t>
  </si>
  <si>
    <t>-8,150.917</t>
  </si>
  <si>
    <t>-1,155.358</t>
  </si>
  <si>
    <t>-17,788.419</t>
  </si>
  <si>
    <t>-10,713.841</t>
  </si>
  <si>
    <t>-27,876.177</t>
  </si>
  <si>
    <t>-178,029.385</t>
  </si>
  <si>
    <t>Cash from Financing</t>
  </si>
  <si>
    <t>1,323,772.711</t>
  </si>
  <si>
    <t>-257,799.714</t>
  </si>
  <si>
    <t>-209,502.969</t>
  </si>
  <si>
    <t>-152,406.353</t>
  </si>
  <si>
    <t>-476,525.191</t>
  </si>
  <si>
    <t>71,358.104</t>
  </si>
  <si>
    <t>-256,040.218</t>
  </si>
  <si>
    <t>-124,517.4</t>
  </si>
  <si>
    <t>-99,533.782</t>
  </si>
  <si>
    <t>-631,627.677</t>
  </si>
  <si>
    <t>Beginning Cash (CF)</t>
  </si>
  <si>
    <t>226,232.942</t>
  </si>
  <si>
    <t>695,511.452</t>
  </si>
  <si>
    <t>551,405.511</t>
  </si>
  <si>
    <t>549,548.236</t>
  </si>
  <si>
    <t>909,002.851</t>
  </si>
  <si>
    <t>Foreign Exchange Rate Adjustments</t>
  </si>
  <si>
    <t>2,256.656</t>
  </si>
  <si>
    <t>-1,760.824</t>
  </si>
  <si>
    <t>8,797.512</t>
  </si>
  <si>
    <t>Additions / Reductions</t>
  </si>
  <si>
    <t>-8,698.026</t>
  </si>
  <si>
    <t>2,183.244</t>
  </si>
  <si>
    <t>-1,395.573</t>
  </si>
  <si>
    <t>211,809.743</t>
  </si>
  <si>
    <t>467,021.854</t>
  </si>
  <si>
    <t>-142,345.117</t>
  </si>
  <si>
    <t>-2,646.756</t>
  </si>
  <si>
    <t>350,657.103</t>
  </si>
  <si>
    <t>-631,261.482</t>
  </si>
  <si>
    <t>Ending Cash (CF)</t>
  </si>
  <si>
    <t>277,709.756</t>
  </si>
  <si>
    <t>Levered Free Cash Flow</t>
  </si>
  <si>
    <t>261,955.867</t>
  </si>
  <si>
    <t>291,285.301</t>
  </si>
  <si>
    <t>351,821.666</t>
  </si>
  <si>
    <t>469,198.562</t>
  </si>
  <si>
    <t>605,059.921</t>
  </si>
  <si>
    <t>890,056.576</t>
  </si>
  <si>
    <t>1,180,830.548</t>
  </si>
  <si>
    <t>1,135,474.968</t>
  </si>
  <si>
    <t>946,629.583</t>
  </si>
  <si>
    <t>1,206,252.87</t>
  </si>
  <si>
    <t>Cash Interest Paid</t>
  </si>
  <si>
    <t>49,664.065</t>
  </si>
  <si>
    <t>71,162.185</t>
  </si>
  <si>
    <t>69,743.608</t>
  </si>
  <si>
    <t>77,246.562</t>
  </si>
  <si>
    <t>117,703.544</t>
  </si>
  <si>
    <t>145,387.738</t>
  </si>
  <si>
    <t>169,718.883</t>
  </si>
  <si>
    <t>181,391.262</t>
  </si>
  <si>
    <t>181,078.09</t>
  </si>
  <si>
    <t>199,144.507</t>
  </si>
  <si>
    <t>Valuation Ratios</t>
  </si>
  <si>
    <t>Price Close (Split Adjusted)</t>
  </si>
  <si>
    <t>Market Cap</t>
  </si>
  <si>
    <t>6,203,099.479</t>
  </si>
  <si>
    <t>8,589,719.514</t>
  </si>
  <si>
    <t>9,484,670.379</t>
  </si>
  <si>
    <t>14,343,442.333</t>
  </si>
  <si>
    <t>18,483,065.313</t>
  </si>
  <si>
    <t>23,496,726.307</t>
  </si>
  <si>
    <t>26,706,360.364</t>
  </si>
  <si>
    <t>31,087,366.203</t>
  </si>
  <si>
    <t>34,301,800.666</t>
  </si>
  <si>
    <t>44,893,360.579</t>
  </si>
  <si>
    <t>Total Enterprise Value (TEV)</t>
  </si>
  <si>
    <t>7,103,585.357</t>
  </si>
  <si>
    <t>10,754,395.936</t>
  </si>
  <si>
    <t>11,686,500.763</t>
  </si>
  <si>
    <t>17,063,162.592</t>
  </si>
  <si>
    <t>23,292,400.657</t>
  </si>
  <si>
    <t>27,863,082.954</t>
  </si>
  <si>
    <t>31,508,080.183</t>
  </si>
  <si>
    <t>36,295,509.609</t>
  </si>
  <si>
    <t>39,552,230.574</t>
  </si>
  <si>
    <t>50,952,320.667</t>
  </si>
  <si>
    <t>Enterprise Value (EV)</t>
  </si>
  <si>
    <t>8,871,488.747</t>
  </si>
  <si>
    <t>10,850,787.27</t>
  </si>
  <si>
    <t>12,673,066.725</t>
  </si>
  <si>
    <t>19,459,825.85</t>
  </si>
  <si>
    <t>25,455,825.027</t>
  </si>
  <si>
    <t>28,144,042.624</t>
  </si>
  <si>
    <t>37,119,948.67</t>
  </si>
  <si>
    <t>32,090,912.851</t>
  </si>
  <si>
    <t>41,646,318.08</t>
  </si>
  <si>
    <t>52,054,854.612</t>
  </si>
  <si>
    <t>EV/EBITDA</t>
  </si>
  <si>
    <t>17.1x</t>
  </si>
  <si>
    <t>15.6x</t>
  </si>
  <si>
    <t>15.2x</t>
  </si>
  <si>
    <t>19.8x</t>
  </si>
  <si>
    <t>18.3x</t>
  </si>
  <si>
    <t>16.2x</t>
  </si>
  <si>
    <t>17.5x</t>
  </si>
  <si>
    <t>15.4x</t>
  </si>
  <si>
    <t>20.5x</t>
  </si>
  <si>
    <t>21.6x</t>
  </si>
  <si>
    <t>EV / EBIT</t>
  </si>
  <si>
    <t>27.2x</t>
  </si>
  <si>
    <t>24.9x</t>
  </si>
  <si>
    <t>23.8x</t>
  </si>
  <si>
    <t>31.9x</t>
  </si>
  <si>
    <t>33.2x</t>
  </si>
  <si>
    <t>29.9x</t>
  </si>
  <si>
    <t>31.2x</t>
  </si>
  <si>
    <t>28.7x</t>
  </si>
  <si>
    <t>38.7x</t>
  </si>
  <si>
    <t>37.8x</t>
  </si>
  <si>
    <t>EV / LTM EBITDA - CAPEX</t>
  </si>
  <si>
    <t>24.2x</t>
  </si>
  <si>
    <t>23.0x</t>
  </si>
  <si>
    <t>29.8x</t>
  </si>
  <si>
    <t>27.5x</t>
  </si>
  <si>
    <t>24.8x</t>
  </si>
  <si>
    <t>27.0x</t>
  </si>
  <si>
    <t>26.3x</t>
  </si>
  <si>
    <t>35.1x</t>
  </si>
  <si>
    <t>35.5x</t>
  </si>
  <si>
    <t>EV / Free Cash Flow</t>
  </si>
  <si>
    <t>NA</t>
  </si>
  <si>
    <t>29.0x</t>
  </si>
  <si>
    <t>26.8x</t>
  </si>
  <si>
    <t>36.9x</t>
  </si>
  <si>
    <t>25.4x</t>
  </si>
  <si>
    <t>30.4x</t>
  </si>
  <si>
    <t>30.0x</t>
  </si>
  <si>
    <t>32.4x</t>
  </si>
  <si>
    <t>45.7x</t>
  </si>
  <si>
    <t>EV / Invested Capital</t>
  </si>
  <si>
    <t>2.5x</t>
  </si>
  <si>
    <t>3.1x</t>
  </si>
  <si>
    <t>1.9x</t>
  </si>
  <si>
    <t>2.2x</t>
  </si>
  <si>
    <t>2.7x</t>
  </si>
  <si>
    <t>3.4x</t>
  </si>
  <si>
    <t>EV / Revenue</t>
  </si>
  <si>
    <t>5.4x</t>
  </si>
  <si>
    <t>5.3x</t>
  </si>
  <si>
    <t>6.6x</t>
  </si>
  <si>
    <t>5.6x</t>
  </si>
  <si>
    <t>4.8x</t>
  </si>
  <si>
    <t>5.5x</t>
  </si>
  <si>
    <t>4.6x</t>
  </si>
  <si>
    <t>6.0x</t>
  </si>
  <si>
    <t>6.7x</t>
  </si>
  <si>
    <t>P/E Ratio</t>
  </si>
  <si>
    <t>41.8x</t>
  </si>
  <si>
    <t>41.6x</t>
  </si>
  <si>
    <t>38.5x</t>
  </si>
  <si>
    <t>-123.8x</t>
  </si>
  <si>
    <t>62.8x</t>
  </si>
  <si>
    <t>32.8x</t>
  </si>
  <si>
    <t>42.7x</t>
  </si>
  <si>
    <t>36.1x</t>
  </si>
  <si>
    <t>138.4x</t>
  </si>
  <si>
    <t>58.3x</t>
  </si>
  <si>
    <t>Price/Book</t>
  </si>
  <si>
    <t>3.5x</t>
  </si>
  <si>
    <t>4.0x</t>
  </si>
  <si>
    <t>3.0x</t>
  </si>
  <si>
    <t>3.6x</t>
  </si>
  <si>
    <t>2.9x</t>
  </si>
  <si>
    <t>4.1x</t>
  </si>
  <si>
    <t>5.2x</t>
  </si>
  <si>
    <t>Price / Operating Cash Flow</t>
  </si>
  <si>
    <t>16.0x</t>
  </si>
  <si>
    <t>16.8x</t>
  </si>
  <si>
    <t>16.4x</t>
  </si>
  <si>
    <t>20.6x</t>
  </si>
  <si>
    <t>19.5x</t>
  </si>
  <si>
    <t>15.9x</t>
  </si>
  <si>
    <t>16.5x</t>
  </si>
  <si>
    <t>13.3x</t>
  </si>
  <si>
    <t>20.1x</t>
  </si>
  <si>
    <t>21.2x</t>
  </si>
  <si>
    <t>Price / LTM Sales</t>
  </si>
  <si>
    <t>4.2x</t>
  </si>
  <si>
    <t>4.3x</t>
  </si>
  <si>
    <t>4.7x</t>
  </si>
  <si>
    <t>3.8x</t>
  </si>
  <si>
    <t>5.9x</t>
  </si>
  <si>
    <t>Altman Z-Score</t>
  </si>
  <si>
    <t>Piotroski Score</t>
  </si>
  <si>
    <t>Dividend Per Share</t>
  </si>
  <si>
    <t>Dividend Yield</t>
  </si>
  <si>
    <t>0.9%</t>
  </si>
  <si>
    <t>0.6%</t>
  </si>
  <si>
    <t>0.5%</t>
  </si>
  <si>
    <t>0.4%</t>
  </si>
  <si>
    <t>0.3%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</si>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</sst>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AA4D6303-9DD2-620E-5C98-D6D9900094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G28" sqref="G28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" t="s">
        <v>50</v>
      </c>
      <c r="M15" s="3" t="s">
        <v>51</v>
      </c>
    </row>
    <row r="16" spans="3:13" ht="12.75" x14ac:dyDescent="0.2"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58</v>
      </c>
      <c r="J16" s="3" t="s">
        <v>59</v>
      </c>
      <c r="K16" s="3" t="s">
        <v>60</v>
      </c>
      <c r="L16" s="3" t="s">
        <v>61</v>
      </c>
      <c r="M16" s="3" t="s">
        <v>62</v>
      </c>
    </row>
    <row r="17" spans="3:13" ht="12.75" x14ac:dyDescent="0.2">
      <c r="C17" s="3" t="s">
        <v>63</v>
      </c>
      <c r="D17" s="3" t="s">
        <v>64</v>
      </c>
      <c r="E17" s="3" t="s">
        <v>65</v>
      </c>
      <c r="F17" s="3" t="s">
        <v>66</v>
      </c>
      <c r="G17" s="3" t="s">
        <v>67</v>
      </c>
      <c r="H17" s="3" t="s">
        <v>68</v>
      </c>
      <c r="I17" s="3" t="s">
        <v>69</v>
      </c>
      <c r="J17" s="3" t="s">
        <v>70</v>
      </c>
      <c r="K17" s="3" t="s">
        <v>71</v>
      </c>
      <c r="L17" s="3" t="s">
        <v>72</v>
      </c>
      <c r="M17" s="3" t="s">
        <v>73</v>
      </c>
    </row>
    <row r="18" spans="3:13" ht="12.75" x14ac:dyDescent="0.2">
      <c r="C18" s="3" t="s">
        <v>74</v>
      </c>
      <c r="D18" s="3" t="s">
        <v>75</v>
      </c>
      <c r="E18" s="3" t="s">
        <v>76</v>
      </c>
      <c r="F18" s="3" t="s">
        <v>77</v>
      </c>
      <c r="G18" s="3" t="s">
        <v>78</v>
      </c>
      <c r="H18" s="3" t="s">
        <v>79</v>
      </c>
      <c r="I18" s="3" t="s">
        <v>80</v>
      </c>
      <c r="J18" s="3" t="s">
        <v>81</v>
      </c>
      <c r="K18" s="3" t="s">
        <v>82</v>
      </c>
      <c r="L18" s="3" t="s">
        <v>83</v>
      </c>
      <c r="M18" s="3" t="s">
        <v>84</v>
      </c>
    </row>
    <row r="19" spans="3:13" ht="12.75" x14ac:dyDescent="0.2"/>
    <row r="20" spans="3:13" ht="12.75" x14ac:dyDescent="0.2">
      <c r="C20" s="3" t="s">
        <v>85</v>
      </c>
      <c r="D20" s="3" t="s">
        <v>86</v>
      </c>
      <c r="E20" s="3" t="s">
        <v>87</v>
      </c>
      <c r="F20" s="3" t="s">
        <v>88</v>
      </c>
      <c r="G20" s="3" t="s">
        <v>89</v>
      </c>
      <c r="H20" s="3" t="s">
        <v>90</v>
      </c>
      <c r="I20" s="3" t="s">
        <v>91</v>
      </c>
      <c r="J20" s="3" t="s">
        <v>92</v>
      </c>
      <c r="K20" s="3" t="s">
        <v>93</v>
      </c>
      <c r="L20" s="3" t="s">
        <v>94</v>
      </c>
      <c r="M20" s="3" t="s">
        <v>95</v>
      </c>
    </row>
    <row r="21" spans="3:13" ht="12.75" x14ac:dyDescent="0.2">
      <c r="C21" s="3" t="s">
        <v>96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97</v>
      </c>
      <c r="D22" s="3" t="s">
        <v>37</v>
      </c>
      <c r="E22" s="3" t="s">
        <v>37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</row>
    <row r="23" spans="3:13" ht="12.75" x14ac:dyDescent="0.2">
      <c r="C23" s="3" t="s">
        <v>98</v>
      </c>
      <c r="D23" s="3" t="s">
        <v>37</v>
      </c>
      <c r="E23" s="3" t="s">
        <v>37</v>
      </c>
      <c r="F23" s="3">
        <v>289.517</v>
      </c>
      <c r="G23" s="3" t="s">
        <v>37</v>
      </c>
      <c r="H23" s="3" t="s">
        <v>99</v>
      </c>
      <c r="I23" s="3" t="s">
        <v>100</v>
      </c>
      <c r="J23" s="3" t="s">
        <v>101</v>
      </c>
      <c r="K23" s="3" t="s">
        <v>37</v>
      </c>
      <c r="L23" s="3" t="s">
        <v>37</v>
      </c>
      <c r="M23" s="3" t="s">
        <v>37</v>
      </c>
    </row>
    <row r="24" spans="3:13" ht="12.75" x14ac:dyDescent="0.2"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106</v>
      </c>
      <c r="H24" s="3" t="s">
        <v>107</v>
      </c>
      <c r="I24" s="3" t="s">
        <v>108</v>
      </c>
      <c r="J24" s="3" t="s">
        <v>109</v>
      </c>
      <c r="K24" s="3" t="s">
        <v>110</v>
      </c>
      <c r="L24" s="3" t="s">
        <v>111</v>
      </c>
      <c r="M24" s="3" t="s">
        <v>112</v>
      </c>
    </row>
    <row r="25" spans="3:13" ht="12.75" x14ac:dyDescent="0.2">
      <c r="C25" s="3" t="s">
        <v>113</v>
      </c>
      <c r="D25" s="3" t="s">
        <v>114</v>
      </c>
      <c r="E25" s="3" t="s">
        <v>115</v>
      </c>
      <c r="F25" s="3" t="s">
        <v>116</v>
      </c>
      <c r="G25" s="3" t="s">
        <v>117</v>
      </c>
      <c r="H25" s="3" t="s">
        <v>118</v>
      </c>
      <c r="I25" s="3" t="s">
        <v>119</v>
      </c>
      <c r="J25" s="3" t="s">
        <v>120</v>
      </c>
      <c r="K25" s="3" t="s">
        <v>121</v>
      </c>
      <c r="L25" s="3" t="s">
        <v>122</v>
      </c>
      <c r="M25" s="3" t="s">
        <v>123</v>
      </c>
    </row>
    <row r="26" spans="3:13" ht="12.75" x14ac:dyDescent="0.2">
      <c r="C26" s="3" t="s">
        <v>124</v>
      </c>
      <c r="D26" s="3" t="s">
        <v>125</v>
      </c>
      <c r="E26" s="3" t="s">
        <v>126</v>
      </c>
      <c r="F26" s="3" t="s">
        <v>127</v>
      </c>
      <c r="G26" s="3" t="s">
        <v>128</v>
      </c>
      <c r="H26" s="3" t="s">
        <v>129</v>
      </c>
      <c r="I26" s="3" t="s">
        <v>130</v>
      </c>
      <c r="J26" s="3" t="s">
        <v>131</v>
      </c>
      <c r="K26" s="3" t="s">
        <v>132</v>
      </c>
      <c r="L26" s="3" t="s">
        <v>133</v>
      </c>
      <c r="M26" s="3" t="s">
        <v>134</v>
      </c>
    </row>
    <row r="27" spans="3:13" ht="12.75" x14ac:dyDescent="0.2">
      <c r="C27" s="3" t="s">
        <v>135</v>
      </c>
      <c r="D27" s="3" t="s">
        <v>136</v>
      </c>
      <c r="E27" s="3" t="s">
        <v>137</v>
      </c>
      <c r="F27" s="3" t="s">
        <v>138</v>
      </c>
      <c r="G27" s="3" t="s">
        <v>139</v>
      </c>
      <c r="H27" s="3" t="s">
        <v>140</v>
      </c>
      <c r="I27" s="3" t="s">
        <v>141</v>
      </c>
      <c r="J27" s="3" t="s">
        <v>142</v>
      </c>
      <c r="K27" s="3" t="s">
        <v>143</v>
      </c>
      <c r="L27" s="3" t="s">
        <v>144</v>
      </c>
      <c r="M27" s="3" t="s">
        <v>145</v>
      </c>
    </row>
    <row r="28" spans="3:13" ht="12.75" x14ac:dyDescent="0.2"/>
    <row r="29" spans="3:13" ht="12.75" x14ac:dyDescent="0.2">
      <c r="C29" s="3" t="s">
        <v>146</v>
      </c>
      <c r="D29" s="3" t="s">
        <v>147</v>
      </c>
      <c r="E29" s="3" t="s">
        <v>148</v>
      </c>
      <c r="F29" s="3" t="s">
        <v>149</v>
      </c>
      <c r="G29" s="3" t="s">
        <v>150</v>
      </c>
      <c r="H29" s="3" t="s">
        <v>151</v>
      </c>
      <c r="I29" s="3" t="s">
        <v>152</v>
      </c>
      <c r="J29" s="3" t="s">
        <v>153</v>
      </c>
      <c r="K29" s="3" t="s">
        <v>154</v>
      </c>
      <c r="L29" s="3" t="s">
        <v>155</v>
      </c>
      <c r="M29" s="3" t="s">
        <v>156</v>
      </c>
    </row>
    <row r="30" spans="3:13" ht="12.75" x14ac:dyDescent="0.2">
      <c r="C30" s="3" t="s">
        <v>157</v>
      </c>
      <c r="D30" s="3" t="s">
        <v>158</v>
      </c>
      <c r="E30" s="3" t="s">
        <v>159</v>
      </c>
      <c r="F30" s="3" t="s">
        <v>160</v>
      </c>
      <c r="G30" s="3" t="s">
        <v>161</v>
      </c>
      <c r="H30" s="3" t="s">
        <v>162</v>
      </c>
      <c r="I30" s="3" t="s">
        <v>163</v>
      </c>
      <c r="J30" s="3" t="s">
        <v>164</v>
      </c>
      <c r="K30" s="3" t="s">
        <v>165</v>
      </c>
      <c r="L30" s="3" t="s">
        <v>166</v>
      </c>
      <c r="M30" s="3" t="s">
        <v>167</v>
      </c>
    </row>
    <row r="31" spans="3:13" ht="12.75" x14ac:dyDescent="0.2">
      <c r="C31" s="3" t="s">
        <v>168</v>
      </c>
      <c r="D31" s="3" t="s">
        <v>169</v>
      </c>
      <c r="E31" s="3" t="s">
        <v>170</v>
      </c>
      <c r="F31" s="3" t="s">
        <v>171</v>
      </c>
      <c r="G31" s="3" t="s">
        <v>172</v>
      </c>
      <c r="H31" s="3" t="s">
        <v>173</v>
      </c>
      <c r="I31" s="3" t="s">
        <v>174</v>
      </c>
      <c r="J31" s="3" t="s">
        <v>175</v>
      </c>
      <c r="K31" s="3" t="s">
        <v>176</v>
      </c>
      <c r="L31" s="3" t="s">
        <v>177</v>
      </c>
      <c r="M31" s="3" t="s">
        <v>178</v>
      </c>
    </row>
    <row r="32" spans="3:13" ht="12.75" x14ac:dyDescent="0.2">
      <c r="C32" s="3" t="s">
        <v>179</v>
      </c>
      <c r="D32" s="3" t="s">
        <v>180</v>
      </c>
      <c r="E32" s="3" t="s">
        <v>181</v>
      </c>
      <c r="F32" s="3" t="s">
        <v>182</v>
      </c>
      <c r="G32" s="3" t="s">
        <v>183</v>
      </c>
      <c r="H32" s="3" t="s">
        <v>184</v>
      </c>
      <c r="I32" s="3" t="s">
        <v>185</v>
      </c>
      <c r="J32" s="3" t="s">
        <v>186</v>
      </c>
      <c r="K32" s="3" t="s">
        <v>187</v>
      </c>
      <c r="L32" s="3" t="s">
        <v>188</v>
      </c>
      <c r="M32" s="3" t="s">
        <v>189</v>
      </c>
    </row>
    <row r="33" spans="3:13" ht="12.75" x14ac:dyDescent="0.2">
      <c r="C33" s="3" t="s">
        <v>190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37</v>
      </c>
      <c r="K33" s="3" t="s">
        <v>191</v>
      </c>
      <c r="L33" s="3" t="s">
        <v>192</v>
      </c>
      <c r="M33" s="3" t="s">
        <v>193</v>
      </c>
    </row>
    <row r="34" spans="3:13" ht="12.75" x14ac:dyDescent="0.2"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  <c r="H34" s="3" t="s">
        <v>199</v>
      </c>
      <c r="I34" s="3" t="s">
        <v>200</v>
      </c>
      <c r="J34" s="3" t="s">
        <v>201</v>
      </c>
      <c r="K34" s="3" t="s">
        <v>202</v>
      </c>
      <c r="L34" s="3" t="s">
        <v>203</v>
      </c>
      <c r="M34" s="3" t="s">
        <v>204</v>
      </c>
    </row>
    <row r="35" spans="3:13" ht="12.75" x14ac:dyDescent="0.2">
      <c r="C35" s="3" t="s">
        <v>205</v>
      </c>
      <c r="D35" s="3" t="s">
        <v>206</v>
      </c>
      <c r="E35" s="3" t="s">
        <v>207</v>
      </c>
      <c r="F35" s="3" t="s">
        <v>208</v>
      </c>
      <c r="G35" s="3" t="s">
        <v>209</v>
      </c>
      <c r="H35" s="3" t="s">
        <v>210</v>
      </c>
      <c r="I35" s="3" t="s">
        <v>211</v>
      </c>
      <c r="J35" s="3" t="s">
        <v>212</v>
      </c>
      <c r="K35" s="3" t="s">
        <v>213</v>
      </c>
      <c r="L35" s="3" t="s">
        <v>214</v>
      </c>
      <c r="M35" s="3" t="s">
        <v>215</v>
      </c>
    </row>
    <row r="36" spans="3:13" ht="12.75" x14ac:dyDescent="0.2"/>
    <row r="37" spans="3:13" ht="12.75" x14ac:dyDescent="0.2">
      <c r="C37" s="3" t="s">
        <v>216</v>
      </c>
      <c r="D37" s="3" t="s">
        <v>217</v>
      </c>
      <c r="E37" s="3" t="s">
        <v>218</v>
      </c>
      <c r="F37" s="3" t="s">
        <v>219</v>
      </c>
      <c r="G37" s="3" t="s">
        <v>220</v>
      </c>
      <c r="H37" s="3" t="s">
        <v>221</v>
      </c>
      <c r="I37" s="3" t="s">
        <v>222</v>
      </c>
      <c r="J37" s="3" t="s">
        <v>223</v>
      </c>
      <c r="K37" s="3" t="s">
        <v>224</v>
      </c>
      <c r="L37" s="3" t="s">
        <v>225</v>
      </c>
      <c r="M37" s="3" t="s">
        <v>226</v>
      </c>
    </row>
    <row r="38" spans="3:13" ht="12.75" x14ac:dyDescent="0.2">
      <c r="C38" s="3" t="s">
        <v>227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37</v>
      </c>
      <c r="K38" s="3" t="s">
        <v>228</v>
      </c>
      <c r="L38" s="3" t="s">
        <v>229</v>
      </c>
      <c r="M38" s="3" t="s">
        <v>230</v>
      </c>
    </row>
    <row r="39" spans="3:13" ht="12.75" x14ac:dyDescent="0.2">
      <c r="C39" s="3" t="s">
        <v>231</v>
      </c>
      <c r="D39" s="3" t="s">
        <v>232</v>
      </c>
      <c r="E39" s="3" t="s">
        <v>233</v>
      </c>
      <c r="F39" s="3" t="s">
        <v>234</v>
      </c>
      <c r="G39" s="3" t="s">
        <v>235</v>
      </c>
      <c r="H39" s="3" t="s">
        <v>236</v>
      </c>
      <c r="I39" s="3" t="s">
        <v>237</v>
      </c>
      <c r="J39" s="3" t="s">
        <v>238</v>
      </c>
      <c r="K39" s="3" t="s">
        <v>239</v>
      </c>
      <c r="L39" s="3" t="s">
        <v>240</v>
      </c>
      <c r="M39" s="3" t="s">
        <v>241</v>
      </c>
    </row>
    <row r="40" spans="3:13" ht="12.75" x14ac:dyDescent="0.2">
      <c r="C40" s="3" t="s">
        <v>242</v>
      </c>
      <c r="D40" s="3" t="s">
        <v>243</v>
      </c>
      <c r="E40" s="3" t="s">
        <v>244</v>
      </c>
      <c r="F40" s="3" t="s">
        <v>245</v>
      </c>
      <c r="G40" s="3" t="s">
        <v>246</v>
      </c>
      <c r="H40" s="3" t="s">
        <v>247</v>
      </c>
      <c r="I40" s="3" t="s">
        <v>248</v>
      </c>
      <c r="J40" s="3" t="s">
        <v>249</v>
      </c>
      <c r="K40" s="3" t="s">
        <v>250</v>
      </c>
      <c r="L40" s="3" t="s">
        <v>251</v>
      </c>
      <c r="M40" s="3" t="s">
        <v>252</v>
      </c>
    </row>
    <row r="41" spans="3:13" ht="12.75" x14ac:dyDescent="0.2"/>
    <row r="42" spans="3:13" ht="12.75" x14ac:dyDescent="0.2">
      <c r="C42" s="3" t="s">
        <v>253</v>
      </c>
      <c r="D42" s="3" t="s">
        <v>254</v>
      </c>
      <c r="E42" s="3" t="s">
        <v>255</v>
      </c>
      <c r="F42" s="3" t="s">
        <v>256</v>
      </c>
      <c r="G42" s="3" t="s">
        <v>257</v>
      </c>
      <c r="H42" s="3" t="s">
        <v>258</v>
      </c>
      <c r="I42" s="3" t="s">
        <v>259</v>
      </c>
      <c r="J42" s="3" t="s">
        <v>260</v>
      </c>
      <c r="K42" s="3" t="s">
        <v>261</v>
      </c>
      <c r="L42" s="3" t="s">
        <v>262</v>
      </c>
      <c r="M42" s="3" t="s">
        <v>263</v>
      </c>
    </row>
    <row r="43" spans="3:13" ht="12.75" x14ac:dyDescent="0.2">
      <c r="C43" s="3" t="s">
        <v>264</v>
      </c>
      <c r="D43" s="3" t="s">
        <v>265</v>
      </c>
      <c r="E43" s="3" t="s">
        <v>266</v>
      </c>
      <c r="F43" s="3" t="s">
        <v>267</v>
      </c>
      <c r="G43" s="3" t="s">
        <v>268</v>
      </c>
      <c r="H43" s="3" t="s">
        <v>269</v>
      </c>
      <c r="I43" s="3" t="s">
        <v>270</v>
      </c>
      <c r="J43" s="3" t="s">
        <v>271</v>
      </c>
      <c r="K43" s="3" t="s">
        <v>272</v>
      </c>
      <c r="L43" s="3" t="s">
        <v>273</v>
      </c>
      <c r="M43" s="3" t="s">
        <v>274</v>
      </c>
    </row>
    <row r="44" spans="3:13" ht="12.75" x14ac:dyDescent="0.2">
      <c r="C44" s="3" t="s">
        <v>275</v>
      </c>
      <c r="D44" s="3" t="s">
        <v>276</v>
      </c>
      <c r="E44" s="3" t="s">
        <v>277</v>
      </c>
      <c r="F44" s="3" t="s">
        <v>278</v>
      </c>
      <c r="G44" s="3" t="s">
        <v>279</v>
      </c>
      <c r="H44" s="3" t="s">
        <v>280</v>
      </c>
      <c r="I44" s="3" t="s">
        <v>281</v>
      </c>
      <c r="J44" s="3" t="s">
        <v>282</v>
      </c>
      <c r="K44" s="3" t="s">
        <v>283</v>
      </c>
      <c r="L44" s="3" t="s">
        <v>284</v>
      </c>
      <c r="M44" s="3" t="s">
        <v>285</v>
      </c>
    </row>
    <row r="45" spans="3:13" ht="12.75" x14ac:dyDescent="0.2">
      <c r="C45" s="3" t="s">
        <v>286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287</v>
      </c>
      <c r="D46" s="3" t="s">
        <v>288</v>
      </c>
      <c r="E46" s="3" t="s">
        <v>289</v>
      </c>
      <c r="F46" s="3" t="s">
        <v>290</v>
      </c>
      <c r="G46" s="3" t="s">
        <v>291</v>
      </c>
      <c r="H46" s="3" t="s">
        <v>292</v>
      </c>
      <c r="I46" s="3" t="s">
        <v>293</v>
      </c>
      <c r="J46" s="3" t="s">
        <v>294</v>
      </c>
      <c r="K46" s="3" t="s">
        <v>295</v>
      </c>
      <c r="L46" s="3">
        <v>-828.34500000000003</v>
      </c>
      <c r="M46" s="3" t="s">
        <v>296</v>
      </c>
    </row>
    <row r="47" spans="3:13" ht="12.75" x14ac:dyDescent="0.2">
      <c r="C47" s="3" t="s">
        <v>297</v>
      </c>
      <c r="D47" s="3" t="s">
        <v>298</v>
      </c>
      <c r="E47" s="3" t="s">
        <v>299</v>
      </c>
      <c r="F47" s="3" t="s">
        <v>300</v>
      </c>
      <c r="G47" s="3" t="s">
        <v>301</v>
      </c>
      <c r="H47" s="3" t="s">
        <v>302</v>
      </c>
      <c r="I47" s="3" t="s">
        <v>303</v>
      </c>
      <c r="J47" s="3" t="s">
        <v>304</v>
      </c>
      <c r="K47" s="3" t="s">
        <v>305</v>
      </c>
      <c r="L47" s="3" t="s">
        <v>306</v>
      </c>
      <c r="M47" s="3" t="s">
        <v>307</v>
      </c>
    </row>
    <row r="48" spans="3:13" ht="12.75" x14ac:dyDescent="0.2">
      <c r="C48" s="3" t="s">
        <v>308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</row>
    <row r="49" spans="3:13" ht="12.75" x14ac:dyDescent="0.2">
      <c r="C49" s="3" t="s">
        <v>309</v>
      </c>
      <c r="D49" s="3" t="s">
        <v>310</v>
      </c>
      <c r="E49" s="3" t="s">
        <v>311</v>
      </c>
      <c r="F49" s="3" t="s">
        <v>312</v>
      </c>
      <c r="G49" s="3" t="s">
        <v>313</v>
      </c>
      <c r="H49" s="3" t="s">
        <v>314</v>
      </c>
      <c r="I49" s="3" t="s">
        <v>315</v>
      </c>
      <c r="J49" s="3" t="s">
        <v>316</v>
      </c>
      <c r="K49" s="3" t="s">
        <v>317</v>
      </c>
      <c r="L49" s="3" t="s">
        <v>318</v>
      </c>
      <c r="M49" s="3" t="s">
        <v>319</v>
      </c>
    </row>
    <row r="50" spans="3:13" ht="12.75" x14ac:dyDescent="0.2">
      <c r="C50" s="3" t="s">
        <v>320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321</v>
      </c>
      <c r="D51" s="3" t="s">
        <v>322</v>
      </c>
      <c r="E51" s="3" t="s">
        <v>323</v>
      </c>
      <c r="F51" s="3" t="s">
        <v>324</v>
      </c>
      <c r="G51" s="3" t="s">
        <v>325</v>
      </c>
      <c r="H51" s="3" t="s">
        <v>326</v>
      </c>
      <c r="I51" s="3" t="s">
        <v>327</v>
      </c>
      <c r="J51" s="3" t="s">
        <v>328</v>
      </c>
      <c r="K51" s="3" t="s">
        <v>329</v>
      </c>
      <c r="L51" s="3" t="s">
        <v>330</v>
      </c>
      <c r="M51" s="3" t="s">
        <v>331</v>
      </c>
    </row>
    <row r="52" spans="3:13" ht="12.75" x14ac:dyDescent="0.2"/>
    <row r="53" spans="3:13" ht="12.75" x14ac:dyDescent="0.2">
      <c r="C53" s="3" t="s">
        <v>332</v>
      </c>
      <c r="D53" s="3" t="s">
        <v>136</v>
      </c>
      <c r="E53" s="3" t="s">
        <v>137</v>
      </c>
      <c r="F53" s="3" t="s">
        <v>138</v>
      </c>
      <c r="G53" s="3" t="s">
        <v>139</v>
      </c>
      <c r="H53" s="3" t="s">
        <v>140</v>
      </c>
      <c r="I53" s="3" t="s">
        <v>141</v>
      </c>
      <c r="J53" s="3" t="s">
        <v>142</v>
      </c>
      <c r="K53" s="3" t="s">
        <v>143</v>
      </c>
      <c r="L53" s="3" t="s">
        <v>144</v>
      </c>
      <c r="M53" s="3" t="s">
        <v>145</v>
      </c>
    </row>
    <row r="54" spans="3:13" ht="12.75" x14ac:dyDescent="0.2"/>
    <row r="55" spans="3:13" ht="12.75" x14ac:dyDescent="0.2">
      <c r="C55" s="3" t="s">
        <v>333</v>
      </c>
      <c r="D55" s="3" t="s">
        <v>26</v>
      </c>
      <c r="E55" s="3" t="s">
        <v>27</v>
      </c>
      <c r="F55" s="3" t="s">
        <v>28</v>
      </c>
      <c r="G55" s="3" t="s">
        <v>29</v>
      </c>
      <c r="H55" s="3" t="s">
        <v>334</v>
      </c>
      <c r="I55" s="3" t="s">
        <v>335</v>
      </c>
      <c r="J55" s="3" t="s">
        <v>336</v>
      </c>
      <c r="K55" s="3" t="s">
        <v>337</v>
      </c>
      <c r="L55" s="3" t="s">
        <v>34</v>
      </c>
      <c r="M55" s="3" t="s">
        <v>35</v>
      </c>
    </row>
    <row r="56" spans="3:13" ht="12.75" x14ac:dyDescent="0.2">
      <c r="C56" s="3" t="s">
        <v>338</v>
      </c>
      <c r="D56" s="3" t="s">
        <v>339</v>
      </c>
      <c r="E56" s="3" t="s">
        <v>340</v>
      </c>
      <c r="F56" s="3" t="s">
        <v>341</v>
      </c>
      <c r="G56" s="3" t="s">
        <v>342</v>
      </c>
      <c r="H56" s="3" t="s">
        <v>343</v>
      </c>
      <c r="I56" s="3" t="s">
        <v>344</v>
      </c>
      <c r="J56" s="3" t="s">
        <v>345</v>
      </c>
      <c r="K56" s="3" t="s">
        <v>346</v>
      </c>
      <c r="L56" s="3" t="s">
        <v>347</v>
      </c>
      <c r="M56" s="3" t="s">
        <v>348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027C-ED47-4CB4-9D35-6A0ACC7436B4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349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350</v>
      </c>
      <c r="D12" s="3" t="s">
        <v>351</v>
      </c>
      <c r="E12" s="3" t="s">
        <v>352</v>
      </c>
      <c r="F12" s="3" t="s">
        <v>353</v>
      </c>
      <c r="G12" s="3" t="s">
        <v>354</v>
      </c>
      <c r="H12" s="3" t="s">
        <v>355</v>
      </c>
      <c r="I12" s="3" t="s">
        <v>356</v>
      </c>
      <c r="J12" s="3" t="s">
        <v>357</v>
      </c>
      <c r="K12" s="3" t="s">
        <v>358</v>
      </c>
      <c r="L12" s="3" t="s">
        <v>359</v>
      </c>
      <c r="M12" s="3" t="s">
        <v>360</v>
      </c>
    </row>
    <row r="13" spans="3:13" x14ac:dyDescent="0.2">
      <c r="C13" s="3" t="s">
        <v>361</v>
      </c>
      <c r="D13" s="3" t="s">
        <v>362</v>
      </c>
      <c r="E13" s="3" t="s">
        <v>363</v>
      </c>
      <c r="F13" s="3" t="s">
        <v>364</v>
      </c>
      <c r="G13" s="3" t="s">
        <v>365</v>
      </c>
      <c r="H13" s="3" t="s">
        <v>366</v>
      </c>
      <c r="I13" s="3" t="s">
        <v>367</v>
      </c>
      <c r="J13" s="3" t="s">
        <v>368</v>
      </c>
      <c r="K13" s="3" t="s">
        <v>369</v>
      </c>
      <c r="L13" s="3" t="s">
        <v>370</v>
      </c>
      <c r="M13" s="3" t="s">
        <v>371</v>
      </c>
    </row>
    <row r="15" spans="3:13" x14ac:dyDescent="0.2">
      <c r="C15" s="3" t="s">
        <v>372</v>
      </c>
      <c r="D15" s="3" t="s">
        <v>373</v>
      </c>
      <c r="E15" s="3" t="s">
        <v>374</v>
      </c>
      <c r="F15" s="3" t="s">
        <v>375</v>
      </c>
      <c r="G15" s="3" t="s">
        <v>376</v>
      </c>
      <c r="H15" s="3" t="s">
        <v>377</v>
      </c>
      <c r="I15" s="3" t="s">
        <v>378</v>
      </c>
      <c r="J15" s="3" t="s">
        <v>379</v>
      </c>
      <c r="K15" s="3" t="s">
        <v>380</v>
      </c>
      <c r="L15" s="3" t="s">
        <v>381</v>
      </c>
      <c r="M15" s="3" t="s">
        <v>382</v>
      </c>
    </row>
    <row r="16" spans="3:13" x14ac:dyDescent="0.2">
      <c r="C16" s="3" t="s">
        <v>383</v>
      </c>
      <c r="D16" s="3" t="s">
        <v>384</v>
      </c>
      <c r="E16" s="3" t="s">
        <v>385</v>
      </c>
      <c r="F16" s="3" t="s">
        <v>386</v>
      </c>
      <c r="G16" s="3" t="s">
        <v>387</v>
      </c>
      <c r="H16" s="3" t="s">
        <v>388</v>
      </c>
      <c r="I16" s="3" t="s">
        <v>389</v>
      </c>
      <c r="J16" s="3" t="s">
        <v>390</v>
      </c>
      <c r="K16" s="3" t="s">
        <v>391</v>
      </c>
      <c r="L16" s="3" t="s">
        <v>392</v>
      </c>
      <c r="M16" s="3" t="s">
        <v>393</v>
      </c>
    </row>
    <row r="17" spans="3:13" x14ac:dyDescent="0.2">
      <c r="C17" s="3" t="s">
        <v>394</v>
      </c>
      <c r="D17" s="3" t="s">
        <v>395</v>
      </c>
      <c r="E17" s="3" t="s">
        <v>396</v>
      </c>
      <c r="F17" s="3" t="s">
        <v>397</v>
      </c>
      <c r="G17" s="3" t="s">
        <v>398</v>
      </c>
      <c r="H17" s="3" t="s">
        <v>399</v>
      </c>
      <c r="I17" s="3" t="s">
        <v>400</v>
      </c>
      <c r="J17" s="3" t="s">
        <v>401</v>
      </c>
      <c r="K17" s="3" t="s">
        <v>402</v>
      </c>
      <c r="L17" s="3" t="s">
        <v>403</v>
      </c>
      <c r="M17" s="3" t="s">
        <v>402</v>
      </c>
    </row>
    <row r="19" spans="3:13" x14ac:dyDescent="0.2">
      <c r="C19" s="3" t="s">
        <v>404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405</v>
      </c>
      <c r="D20" s="3" t="s">
        <v>406</v>
      </c>
      <c r="E20" s="3" t="s">
        <v>407</v>
      </c>
      <c r="F20" s="3" t="s">
        <v>408</v>
      </c>
      <c r="G20" s="3" t="s">
        <v>409</v>
      </c>
      <c r="H20" s="3" t="s">
        <v>410</v>
      </c>
      <c r="I20" s="3" t="s">
        <v>411</v>
      </c>
      <c r="J20" s="3" t="s">
        <v>412</v>
      </c>
      <c r="K20" s="3" t="s">
        <v>413</v>
      </c>
      <c r="L20" s="3" t="s">
        <v>414</v>
      </c>
      <c r="M20" s="3" t="s">
        <v>415</v>
      </c>
    </row>
    <row r="21" spans="3:13" x14ac:dyDescent="0.2">
      <c r="C21" s="3" t="s">
        <v>416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3" t="s">
        <v>417</v>
      </c>
      <c r="D22" s="3" t="s">
        <v>418</v>
      </c>
      <c r="E22" s="3" t="s">
        <v>419</v>
      </c>
      <c r="F22" s="3" t="s">
        <v>420</v>
      </c>
      <c r="G22" s="3" t="s">
        <v>421</v>
      </c>
      <c r="H22" s="3" t="s">
        <v>422</v>
      </c>
      <c r="I22" s="3" t="s">
        <v>423</v>
      </c>
      <c r="J22" s="3" t="s">
        <v>424</v>
      </c>
      <c r="K22" s="3" t="s">
        <v>425</v>
      </c>
      <c r="L22" s="3" t="s">
        <v>426</v>
      </c>
      <c r="M22" s="3" t="s">
        <v>427</v>
      </c>
    </row>
    <row r="23" spans="3:13" x14ac:dyDescent="0.2">
      <c r="C23" s="3" t="s">
        <v>428</v>
      </c>
      <c r="D23" s="3" t="s">
        <v>429</v>
      </c>
      <c r="E23" s="3" t="s">
        <v>430</v>
      </c>
      <c r="F23" s="3" t="s">
        <v>431</v>
      </c>
      <c r="G23" s="3" t="s">
        <v>432</v>
      </c>
      <c r="H23" s="3" t="s">
        <v>433</v>
      </c>
      <c r="I23" s="3" t="s">
        <v>434</v>
      </c>
      <c r="J23" s="3" t="s">
        <v>435</v>
      </c>
      <c r="K23" s="3" t="s">
        <v>436</v>
      </c>
      <c r="L23" s="3" t="s">
        <v>437</v>
      </c>
      <c r="M23" s="3" t="s">
        <v>438</v>
      </c>
    </row>
    <row r="24" spans="3:13" x14ac:dyDescent="0.2">
      <c r="C24" s="3" t="s">
        <v>439</v>
      </c>
      <c r="D24" s="3" t="s">
        <v>440</v>
      </c>
      <c r="E24" s="3" t="s">
        <v>441</v>
      </c>
      <c r="F24" s="3" t="s">
        <v>442</v>
      </c>
      <c r="G24" s="3" t="s">
        <v>443</v>
      </c>
      <c r="H24" s="3" t="s">
        <v>444</v>
      </c>
      <c r="I24" s="3" t="s">
        <v>445</v>
      </c>
      <c r="J24" s="3" t="s">
        <v>446</v>
      </c>
      <c r="K24" s="3" t="s">
        <v>447</v>
      </c>
      <c r="L24" s="3" t="s">
        <v>448</v>
      </c>
      <c r="M24" s="3" t="s">
        <v>449</v>
      </c>
    </row>
    <row r="26" spans="3:13" x14ac:dyDescent="0.2">
      <c r="C26" s="3" t="s">
        <v>450</v>
      </c>
      <c r="D26" s="3" t="s">
        <v>451</v>
      </c>
      <c r="E26" s="3" t="s">
        <v>452</v>
      </c>
      <c r="F26" s="3" t="s">
        <v>453</v>
      </c>
      <c r="G26" s="3" t="s">
        <v>454</v>
      </c>
      <c r="H26" s="3" t="s">
        <v>455</v>
      </c>
      <c r="I26" s="3" t="s">
        <v>456</v>
      </c>
      <c r="J26" s="3" t="s">
        <v>457</v>
      </c>
      <c r="K26" s="3" t="s">
        <v>458</v>
      </c>
      <c r="L26" s="3" t="s">
        <v>459</v>
      </c>
      <c r="M26" s="3" t="s">
        <v>460</v>
      </c>
    </row>
    <row r="27" spans="3:13" x14ac:dyDescent="0.2">
      <c r="C27" s="3" t="s">
        <v>461</v>
      </c>
      <c r="D27" s="3" t="s">
        <v>462</v>
      </c>
      <c r="E27" s="3" t="s">
        <v>463</v>
      </c>
      <c r="F27" s="3" t="s">
        <v>464</v>
      </c>
      <c r="G27" s="3" t="s">
        <v>465</v>
      </c>
      <c r="H27" s="3" t="s">
        <v>466</v>
      </c>
      <c r="I27" s="3" t="s">
        <v>467</v>
      </c>
      <c r="J27" s="3" t="s">
        <v>468</v>
      </c>
      <c r="K27" s="3" t="s">
        <v>469</v>
      </c>
      <c r="L27" s="3" t="s">
        <v>470</v>
      </c>
      <c r="M27" s="3" t="s">
        <v>471</v>
      </c>
    </row>
    <row r="28" spans="3:13" x14ac:dyDescent="0.2">
      <c r="C28" s="3" t="s">
        <v>472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473</v>
      </c>
      <c r="D29" s="3" t="s">
        <v>474</v>
      </c>
      <c r="E29" s="3" t="s">
        <v>475</v>
      </c>
      <c r="F29" s="3" t="s">
        <v>476</v>
      </c>
      <c r="G29" s="3" t="s">
        <v>477</v>
      </c>
      <c r="H29" s="3" t="s">
        <v>478</v>
      </c>
      <c r="I29" s="3" t="s">
        <v>479</v>
      </c>
      <c r="J29" s="3" t="s">
        <v>480</v>
      </c>
      <c r="K29" s="3" t="s">
        <v>481</v>
      </c>
      <c r="L29" s="3" t="s">
        <v>482</v>
      </c>
      <c r="M29" s="3" t="s">
        <v>483</v>
      </c>
    </row>
    <row r="30" spans="3:13" x14ac:dyDescent="0.2">
      <c r="C30" s="3" t="s">
        <v>484</v>
      </c>
      <c r="D30" s="3" t="s">
        <v>485</v>
      </c>
      <c r="E30" s="3" t="s">
        <v>486</v>
      </c>
      <c r="F30" s="3" t="s">
        <v>487</v>
      </c>
      <c r="G30" s="3" t="s">
        <v>488</v>
      </c>
      <c r="H30" s="3" t="s">
        <v>489</v>
      </c>
      <c r="I30" s="3" t="s">
        <v>490</v>
      </c>
      <c r="J30" s="3" t="s">
        <v>491</v>
      </c>
      <c r="K30" s="3" t="s">
        <v>492</v>
      </c>
      <c r="L30" s="3" t="s">
        <v>493</v>
      </c>
      <c r="M30" s="3" t="s">
        <v>494</v>
      </c>
    </row>
    <row r="32" spans="3:13" x14ac:dyDescent="0.2">
      <c r="C32" s="3" t="s">
        <v>495</v>
      </c>
      <c r="D32" s="3">
        <v>-565.15700000000004</v>
      </c>
      <c r="E32" s="3">
        <v>-371.82600000000002</v>
      </c>
      <c r="F32" s="3">
        <v>-928.77200000000005</v>
      </c>
      <c r="G32" s="3" t="s">
        <v>496</v>
      </c>
      <c r="H32" s="3" t="s">
        <v>497</v>
      </c>
      <c r="I32" s="3">
        <v>-758.08600000000001</v>
      </c>
      <c r="J32" s="3">
        <v>-386.28899999999999</v>
      </c>
      <c r="K32" s="3">
        <v>207.75800000000001</v>
      </c>
      <c r="L32" s="3">
        <v>871.60799999999995</v>
      </c>
      <c r="M32" s="3">
        <v>-558.92200000000003</v>
      </c>
    </row>
    <row r="33" spans="3:13" x14ac:dyDescent="0.2">
      <c r="C33" s="3" t="s">
        <v>498</v>
      </c>
      <c r="D33" s="3" t="s">
        <v>499</v>
      </c>
      <c r="E33" s="3" t="s">
        <v>500</v>
      </c>
      <c r="F33" s="3" t="s">
        <v>501</v>
      </c>
      <c r="G33" s="3" t="s">
        <v>502</v>
      </c>
      <c r="H33" s="3" t="s">
        <v>503</v>
      </c>
      <c r="I33" s="3" t="s">
        <v>504</v>
      </c>
      <c r="J33" s="3" t="s">
        <v>505</v>
      </c>
      <c r="K33" s="3" t="s">
        <v>506</v>
      </c>
      <c r="L33" s="3" t="s">
        <v>507</v>
      </c>
      <c r="M33" s="3" t="s">
        <v>508</v>
      </c>
    </row>
    <row r="35" spans="3:13" x14ac:dyDescent="0.2">
      <c r="C35" s="3" t="s">
        <v>509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510</v>
      </c>
      <c r="D36" s="3" t="s">
        <v>499</v>
      </c>
      <c r="E36" s="3" t="s">
        <v>500</v>
      </c>
      <c r="F36" s="3" t="s">
        <v>501</v>
      </c>
      <c r="G36" s="3" t="s">
        <v>502</v>
      </c>
      <c r="H36" s="3" t="s">
        <v>503</v>
      </c>
      <c r="I36" s="3" t="s">
        <v>504</v>
      </c>
      <c r="J36" s="3" t="s">
        <v>505</v>
      </c>
      <c r="K36" s="3" t="s">
        <v>506</v>
      </c>
      <c r="L36" s="3" t="s">
        <v>507</v>
      </c>
      <c r="M36" s="3" t="s">
        <v>508</v>
      </c>
    </row>
    <row r="38" spans="3:13" x14ac:dyDescent="0.2">
      <c r="C38" s="3" t="s">
        <v>511</v>
      </c>
      <c r="D38" s="3">
        <v>0.87</v>
      </c>
      <c r="E38" s="3">
        <v>1.1200000000000001</v>
      </c>
      <c r="F38" s="3">
        <v>1.45</v>
      </c>
      <c r="G38" s="3">
        <v>-0.72</v>
      </c>
      <c r="H38" s="3">
        <v>1.44</v>
      </c>
      <c r="I38" s="3">
        <v>2.75</v>
      </c>
      <c r="J38" s="3">
        <v>2.83</v>
      </c>
      <c r="K38" s="3">
        <v>2.79</v>
      </c>
      <c r="L38" s="3">
        <v>0.99</v>
      </c>
      <c r="M38" s="3">
        <v>2.99</v>
      </c>
    </row>
    <row r="39" spans="3:13" x14ac:dyDescent="0.2">
      <c r="C39" s="3" t="s">
        <v>512</v>
      </c>
      <c r="D39" s="3">
        <v>0.87</v>
      </c>
      <c r="E39" s="3">
        <v>1.1200000000000001</v>
      </c>
      <c r="F39" s="3">
        <v>1.44</v>
      </c>
      <c r="G39" s="3">
        <v>-0.72</v>
      </c>
      <c r="H39" s="3">
        <v>1.44</v>
      </c>
      <c r="I39" s="3">
        <v>2.74</v>
      </c>
      <c r="J39" s="3">
        <v>2.83</v>
      </c>
      <c r="K39" s="3">
        <v>2.78</v>
      </c>
      <c r="L39" s="3">
        <v>0.99</v>
      </c>
      <c r="M39" s="3">
        <v>2.98</v>
      </c>
    </row>
    <row r="40" spans="3:13" x14ac:dyDescent="0.2">
      <c r="C40" s="3" t="s">
        <v>513</v>
      </c>
      <c r="D40" s="3" t="s">
        <v>514</v>
      </c>
      <c r="E40" s="3" t="s">
        <v>515</v>
      </c>
      <c r="F40" s="3" t="s">
        <v>516</v>
      </c>
      <c r="G40" s="3" t="s">
        <v>517</v>
      </c>
      <c r="H40" s="3" t="s">
        <v>518</v>
      </c>
      <c r="I40" s="3" t="s">
        <v>519</v>
      </c>
      <c r="J40" s="3" t="s">
        <v>520</v>
      </c>
      <c r="K40" s="3" t="s">
        <v>521</v>
      </c>
      <c r="L40" s="3" t="s">
        <v>522</v>
      </c>
      <c r="M40" s="3" t="s">
        <v>523</v>
      </c>
    </row>
    <row r="41" spans="3:13" x14ac:dyDescent="0.2">
      <c r="C41" s="3" t="s">
        <v>524</v>
      </c>
      <c r="D41" s="3" t="s">
        <v>525</v>
      </c>
      <c r="E41" s="3" t="s">
        <v>526</v>
      </c>
      <c r="F41" s="3" t="s">
        <v>527</v>
      </c>
      <c r="G41" s="3" t="s">
        <v>517</v>
      </c>
      <c r="H41" s="3" t="s">
        <v>528</v>
      </c>
      <c r="I41" s="3" t="s">
        <v>529</v>
      </c>
      <c r="J41" s="3" t="s">
        <v>530</v>
      </c>
      <c r="K41" s="3" t="s">
        <v>531</v>
      </c>
      <c r="L41" s="3" t="s">
        <v>532</v>
      </c>
      <c r="M41" s="3" t="s">
        <v>533</v>
      </c>
    </row>
    <row r="43" spans="3:13" x14ac:dyDescent="0.2">
      <c r="C43" s="3" t="s">
        <v>534</v>
      </c>
      <c r="D43" s="3" t="s">
        <v>535</v>
      </c>
      <c r="E43" s="3" t="s">
        <v>536</v>
      </c>
      <c r="F43" s="3" t="s">
        <v>537</v>
      </c>
      <c r="G43" s="3" t="s">
        <v>538</v>
      </c>
      <c r="H43" s="3" t="s">
        <v>539</v>
      </c>
      <c r="I43" s="3" t="s">
        <v>540</v>
      </c>
      <c r="J43" s="3" t="s">
        <v>541</v>
      </c>
      <c r="K43" s="3" t="s">
        <v>542</v>
      </c>
      <c r="L43" s="3" t="s">
        <v>543</v>
      </c>
      <c r="M43" s="3" t="s">
        <v>544</v>
      </c>
    </row>
    <row r="44" spans="3:13" x14ac:dyDescent="0.2">
      <c r="C44" s="3" t="s">
        <v>545</v>
      </c>
      <c r="D44" s="3" t="s">
        <v>546</v>
      </c>
      <c r="E44" s="3" t="s">
        <v>547</v>
      </c>
      <c r="F44" s="3" t="s">
        <v>548</v>
      </c>
      <c r="G44" s="3" t="s">
        <v>549</v>
      </c>
      <c r="H44" s="3" t="s">
        <v>550</v>
      </c>
      <c r="I44" s="3" t="s">
        <v>551</v>
      </c>
      <c r="J44" s="3" t="s">
        <v>552</v>
      </c>
      <c r="K44" s="3" t="s">
        <v>553</v>
      </c>
      <c r="L44" s="3" t="s">
        <v>554</v>
      </c>
      <c r="M44" s="3" t="s">
        <v>555</v>
      </c>
    </row>
    <row r="46" spans="3:13" x14ac:dyDescent="0.2">
      <c r="C46" s="3" t="s">
        <v>556</v>
      </c>
      <c r="D46" s="3" t="s">
        <v>351</v>
      </c>
      <c r="E46" s="3" t="s">
        <v>352</v>
      </c>
      <c r="F46" s="3" t="s">
        <v>353</v>
      </c>
      <c r="G46" s="3" t="s">
        <v>354</v>
      </c>
      <c r="H46" s="3" t="s">
        <v>355</v>
      </c>
      <c r="I46" s="3" t="s">
        <v>356</v>
      </c>
      <c r="J46" s="3" t="s">
        <v>357</v>
      </c>
      <c r="K46" s="3" t="s">
        <v>358</v>
      </c>
      <c r="L46" s="3" t="s">
        <v>359</v>
      </c>
      <c r="M46" s="3" t="s">
        <v>360</v>
      </c>
    </row>
    <row r="47" spans="3:13" x14ac:dyDescent="0.2">
      <c r="C47" s="3" t="s">
        <v>557</v>
      </c>
      <c r="D47" s="3" t="s">
        <v>558</v>
      </c>
      <c r="E47" s="3" t="s">
        <v>559</v>
      </c>
      <c r="F47" s="3" t="s">
        <v>560</v>
      </c>
      <c r="G47" s="3" t="s">
        <v>561</v>
      </c>
      <c r="H47" s="3" t="s">
        <v>562</v>
      </c>
      <c r="I47" s="3" t="s">
        <v>563</v>
      </c>
      <c r="J47" s="3" t="s">
        <v>564</v>
      </c>
      <c r="K47" s="3" t="s">
        <v>565</v>
      </c>
      <c r="L47" s="3" t="s">
        <v>566</v>
      </c>
      <c r="M47" s="3" t="s">
        <v>567</v>
      </c>
    </row>
    <row r="48" spans="3:13" x14ac:dyDescent="0.2">
      <c r="C48" s="3" t="s">
        <v>568</v>
      </c>
      <c r="D48" s="3" t="s">
        <v>546</v>
      </c>
      <c r="E48" s="3" t="s">
        <v>547</v>
      </c>
      <c r="F48" s="3" t="s">
        <v>548</v>
      </c>
      <c r="G48" s="3" t="s">
        <v>549</v>
      </c>
      <c r="H48" s="3" t="s">
        <v>550</v>
      </c>
      <c r="I48" s="3" t="s">
        <v>551</v>
      </c>
      <c r="J48" s="3" t="s">
        <v>552</v>
      </c>
      <c r="K48" s="3" t="s">
        <v>553</v>
      </c>
      <c r="L48" s="3" t="s">
        <v>554</v>
      </c>
      <c r="M48" s="3" t="s">
        <v>555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8938-4DD1-46BE-AE55-0BD31DE4A7B5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569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498</v>
      </c>
      <c r="D12" s="3" t="s">
        <v>499</v>
      </c>
      <c r="E12" s="3" t="s">
        <v>500</v>
      </c>
      <c r="F12" s="3" t="s">
        <v>501</v>
      </c>
      <c r="G12" s="3" t="s">
        <v>502</v>
      </c>
      <c r="H12" s="3" t="s">
        <v>503</v>
      </c>
      <c r="I12" s="3" t="s">
        <v>504</v>
      </c>
      <c r="J12" s="3" t="s">
        <v>505</v>
      </c>
      <c r="K12" s="3" t="s">
        <v>506</v>
      </c>
      <c r="L12" s="3" t="s">
        <v>507</v>
      </c>
      <c r="M12" s="3" t="s">
        <v>508</v>
      </c>
    </row>
    <row r="13" spans="3:13" x14ac:dyDescent="0.2">
      <c r="C13" s="3" t="s">
        <v>570</v>
      </c>
      <c r="D13" s="3" t="s">
        <v>571</v>
      </c>
      <c r="E13" s="3" t="s">
        <v>572</v>
      </c>
      <c r="F13" s="3" t="s">
        <v>573</v>
      </c>
      <c r="G13" s="3" t="s">
        <v>574</v>
      </c>
      <c r="H13" s="3" t="s">
        <v>575</v>
      </c>
      <c r="I13" s="3" t="s">
        <v>576</v>
      </c>
      <c r="J13" s="3" t="s">
        <v>577</v>
      </c>
      <c r="K13" s="3" t="s">
        <v>578</v>
      </c>
      <c r="L13" s="3" t="s">
        <v>579</v>
      </c>
      <c r="M13" s="3" t="s">
        <v>580</v>
      </c>
    </row>
    <row r="14" spans="3:13" x14ac:dyDescent="0.2">
      <c r="C14" s="3" t="s">
        <v>581</v>
      </c>
      <c r="D14" s="3" t="s">
        <v>582</v>
      </c>
      <c r="E14" s="3" t="s">
        <v>583</v>
      </c>
      <c r="F14" s="3" t="s">
        <v>584</v>
      </c>
      <c r="G14" s="3" t="s">
        <v>585</v>
      </c>
      <c r="H14" s="3" t="s">
        <v>586</v>
      </c>
      <c r="I14" s="3" t="s">
        <v>587</v>
      </c>
      <c r="J14" s="3" t="s">
        <v>588</v>
      </c>
      <c r="K14" s="3" t="s">
        <v>589</v>
      </c>
      <c r="L14" s="3" t="s">
        <v>590</v>
      </c>
      <c r="M14" s="3" t="s">
        <v>591</v>
      </c>
    </row>
    <row r="15" spans="3:13" x14ac:dyDescent="0.2">
      <c r="C15" s="3" t="s">
        <v>592</v>
      </c>
      <c r="D15" s="3" t="s">
        <v>593</v>
      </c>
      <c r="E15" s="3" t="s">
        <v>594</v>
      </c>
      <c r="F15" s="3" t="s">
        <v>595</v>
      </c>
      <c r="G15" s="3" t="s">
        <v>596</v>
      </c>
      <c r="H15" s="3" t="s">
        <v>597</v>
      </c>
      <c r="I15" s="3" t="s">
        <v>598</v>
      </c>
      <c r="J15" s="3" t="s">
        <v>599</v>
      </c>
      <c r="K15" s="3" t="s">
        <v>600</v>
      </c>
      <c r="L15" s="3" t="s">
        <v>601</v>
      </c>
      <c r="M15" s="3" t="s">
        <v>602</v>
      </c>
    </row>
    <row r="16" spans="3:13" x14ac:dyDescent="0.2">
      <c r="C16" s="3" t="s">
        <v>603</v>
      </c>
      <c r="D16" s="3" t="s">
        <v>604</v>
      </c>
      <c r="E16" s="3" t="s">
        <v>605</v>
      </c>
      <c r="F16" s="3" t="s">
        <v>606</v>
      </c>
      <c r="G16" s="3" t="s">
        <v>607</v>
      </c>
      <c r="H16" s="3" t="s">
        <v>608</v>
      </c>
      <c r="I16" s="3" t="s">
        <v>609</v>
      </c>
      <c r="J16" s="3" t="s">
        <v>610</v>
      </c>
      <c r="K16" s="3" t="s">
        <v>611</v>
      </c>
      <c r="L16" s="3" t="s">
        <v>612</v>
      </c>
      <c r="M16" s="3" t="s">
        <v>613</v>
      </c>
    </row>
    <row r="17" spans="3:13" x14ac:dyDescent="0.2">
      <c r="C17" s="3" t="s">
        <v>614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615</v>
      </c>
      <c r="D18" s="3" t="s">
        <v>616</v>
      </c>
      <c r="E18" s="3" t="s">
        <v>617</v>
      </c>
      <c r="F18" s="3" t="s">
        <v>618</v>
      </c>
      <c r="G18" s="3" t="s">
        <v>619</v>
      </c>
      <c r="H18" s="3" t="s">
        <v>620</v>
      </c>
      <c r="I18" s="3" t="s">
        <v>621</v>
      </c>
      <c r="J18" s="3" t="s">
        <v>622</v>
      </c>
      <c r="K18" s="3" t="s">
        <v>623</v>
      </c>
      <c r="L18" s="3" t="s">
        <v>624</v>
      </c>
      <c r="M18" s="3" t="s">
        <v>625</v>
      </c>
    </row>
    <row r="19" spans="3:13" x14ac:dyDescent="0.2">
      <c r="C19" s="3" t="s">
        <v>626</v>
      </c>
      <c r="D19" s="3" t="s">
        <v>627</v>
      </c>
      <c r="E19" s="3" t="s">
        <v>628</v>
      </c>
      <c r="F19" s="3" t="s">
        <v>629</v>
      </c>
      <c r="G19" s="3" t="s">
        <v>630</v>
      </c>
      <c r="H19" s="3" t="s">
        <v>631</v>
      </c>
      <c r="I19" s="3" t="s">
        <v>632</v>
      </c>
      <c r="J19" s="3" t="s">
        <v>633</v>
      </c>
      <c r="K19" s="3" t="s">
        <v>634</v>
      </c>
      <c r="L19" s="3" t="s">
        <v>635</v>
      </c>
      <c r="M19" s="3" t="s">
        <v>636</v>
      </c>
    </row>
    <row r="20" spans="3:13" x14ac:dyDescent="0.2">
      <c r="C20" s="3" t="s">
        <v>637</v>
      </c>
      <c r="D20" s="3" t="s">
        <v>638</v>
      </c>
      <c r="E20" s="3" t="s">
        <v>639</v>
      </c>
      <c r="F20" s="3" t="s">
        <v>640</v>
      </c>
      <c r="G20" s="3" t="s">
        <v>641</v>
      </c>
      <c r="H20" s="3" t="s">
        <v>642</v>
      </c>
      <c r="I20" s="3" t="s">
        <v>643</v>
      </c>
      <c r="J20" s="3" t="s">
        <v>644</v>
      </c>
      <c r="K20" s="3" t="s">
        <v>645</v>
      </c>
      <c r="L20" s="3" t="s">
        <v>646</v>
      </c>
      <c r="M20" s="3" t="s">
        <v>647</v>
      </c>
    </row>
    <row r="22" spans="3:13" x14ac:dyDescent="0.2">
      <c r="C22" s="3" t="s">
        <v>648</v>
      </c>
      <c r="D22" s="3" t="s">
        <v>649</v>
      </c>
      <c r="E22" s="3" t="s">
        <v>650</v>
      </c>
      <c r="F22" s="3" t="s">
        <v>651</v>
      </c>
      <c r="G22" s="3" t="s">
        <v>652</v>
      </c>
      <c r="H22" s="3" t="s">
        <v>653</v>
      </c>
      <c r="I22" s="3" t="s">
        <v>654</v>
      </c>
      <c r="J22" s="3" t="s">
        <v>655</v>
      </c>
      <c r="K22" s="3" t="s">
        <v>656</v>
      </c>
      <c r="L22" s="3" t="s">
        <v>657</v>
      </c>
      <c r="M22" s="3" t="s">
        <v>658</v>
      </c>
    </row>
    <row r="23" spans="3:13" x14ac:dyDescent="0.2">
      <c r="C23" s="3" t="s">
        <v>659</v>
      </c>
      <c r="D23" s="3" t="s">
        <v>660</v>
      </c>
      <c r="E23" s="3" t="s">
        <v>661</v>
      </c>
      <c r="F23" s="3" t="s">
        <v>662</v>
      </c>
      <c r="G23" s="3" t="s">
        <v>663</v>
      </c>
      <c r="H23" s="3" t="s">
        <v>664</v>
      </c>
      <c r="I23" s="3" t="s">
        <v>665</v>
      </c>
      <c r="J23" s="3" t="s">
        <v>666</v>
      </c>
      <c r="K23" s="3" t="s">
        <v>667</v>
      </c>
      <c r="L23" s="3" t="s">
        <v>668</v>
      </c>
      <c r="M23" s="3" t="s">
        <v>669</v>
      </c>
    </row>
    <row r="24" spans="3:13" x14ac:dyDescent="0.2">
      <c r="C24" s="3" t="s">
        <v>670</v>
      </c>
      <c r="D24" s="3">
        <v>-459.50200000000001</v>
      </c>
      <c r="E24" s="3" t="s">
        <v>671</v>
      </c>
      <c r="F24" s="3" t="s">
        <v>672</v>
      </c>
      <c r="G24" s="3" t="s">
        <v>673</v>
      </c>
      <c r="H24" s="3" t="s">
        <v>674</v>
      </c>
      <c r="I24" s="3" t="s">
        <v>675</v>
      </c>
      <c r="J24" s="3" t="s">
        <v>676</v>
      </c>
      <c r="K24" s="3" t="s">
        <v>677</v>
      </c>
      <c r="L24" s="3" t="s">
        <v>678</v>
      </c>
      <c r="M24" s="3" t="s">
        <v>679</v>
      </c>
    </row>
    <row r="25" spans="3:13" x14ac:dyDescent="0.2">
      <c r="C25" s="3" t="s">
        <v>680</v>
      </c>
      <c r="D25" s="3" t="s">
        <v>681</v>
      </c>
      <c r="E25" s="3" t="s">
        <v>682</v>
      </c>
      <c r="F25" s="3" t="s">
        <v>683</v>
      </c>
      <c r="G25" s="3" t="s">
        <v>684</v>
      </c>
      <c r="H25" s="3" t="s">
        <v>685</v>
      </c>
      <c r="I25" s="3" t="s">
        <v>686</v>
      </c>
      <c r="J25" s="3" t="s">
        <v>687</v>
      </c>
      <c r="K25" s="3" t="s">
        <v>688</v>
      </c>
      <c r="L25" s="3" t="s">
        <v>689</v>
      </c>
      <c r="M25" s="3" t="s">
        <v>690</v>
      </c>
    </row>
    <row r="27" spans="3:13" x14ac:dyDescent="0.2">
      <c r="C27" s="3" t="s">
        <v>691</v>
      </c>
      <c r="D27" s="3" t="s">
        <v>692</v>
      </c>
      <c r="E27" s="3" t="s">
        <v>693</v>
      </c>
      <c r="F27" s="3" t="s">
        <v>694</v>
      </c>
      <c r="G27" s="3" t="s">
        <v>695</v>
      </c>
      <c r="H27" s="3" t="s">
        <v>696</v>
      </c>
      <c r="I27" s="3" t="s">
        <v>697</v>
      </c>
      <c r="J27" s="3" t="s">
        <v>698</v>
      </c>
      <c r="K27" s="3" t="s">
        <v>699</v>
      </c>
      <c r="L27" s="3" t="s">
        <v>700</v>
      </c>
      <c r="M27" s="3" t="s">
        <v>701</v>
      </c>
    </row>
    <row r="28" spans="3:13" x14ac:dyDescent="0.2">
      <c r="C28" s="3" t="s">
        <v>702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703</v>
      </c>
      <c r="D29" s="3" t="s">
        <v>704</v>
      </c>
      <c r="E29" s="3" t="s">
        <v>705</v>
      </c>
      <c r="F29" s="3" t="s">
        <v>706</v>
      </c>
      <c r="G29" s="3" t="s">
        <v>707</v>
      </c>
      <c r="H29" s="3" t="s">
        <v>708</v>
      </c>
      <c r="I29" s="3" t="s">
        <v>709</v>
      </c>
      <c r="J29" s="3" t="s">
        <v>710</v>
      </c>
      <c r="K29" s="3" t="s">
        <v>711</v>
      </c>
      <c r="L29" s="3" t="s">
        <v>712</v>
      </c>
      <c r="M29" s="3" t="s">
        <v>713</v>
      </c>
    </row>
    <row r="30" spans="3:13" x14ac:dyDescent="0.2">
      <c r="C30" s="3" t="s">
        <v>714</v>
      </c>
      <c r="D30" s="3" t="s">
        <v>715</v>
      </c>
      <c r="E30" s="3" t="s">
        <v>716</v>
      </c>
      <c r="F30" s="3" t="s">
        <v>717</v>
      </c>
      <c r="G30" s="3" t="s">
        <v>718</v>
      </c>
      <c r="H30" s="3" t="s">
        <v>719</v>
      </c>
      <c r="I30" s="3" t="s">
        <v>720</v>
      </c>
      <c r="J30" s="3" t="s">
        <v>721</v>
      </c>
      <c r="K30" s="3" t="s">
        <v>722</v>
      </c>
      <c r="L30" s="3" t="s">
        <v>723</v>
      </c>
      <c r="M30" s="3" t="s">
        <v>724</v>
      </c>
    </row>
    <row r="31" spans="3:13" x14ac:dyDescent="0.2">
      <c r="C31" s="3" t="s">
        <v>725</v>
      </c>
      <c r="D31" s="3" t="s">
        <v>726</v>
      </c>
      <c r="E31" s="3" t="s">
        <v>727</v>
      </c>
      <c r="F31" s="3" t="s">
        <v>728</v>
      </c>
      <c r="G31" s="3" t="s">
        <v>729</v>
      </c>
      <c r="H31" s="3" t="s">
        <v>730</v>
      </c>
      <c r="I31" s="3" t="s">
        <v>731</v>
      </c>
      <c r="J31" s="3" t="s">
        <v>732</v>
      </c>
      <c r="K31" s="3" t="s">
        <v>733</v>
      </c>
      <c r="L31" s="3" t="s">
        <v>734</v>
      </c>
      <c r="M31" s="3" t="s">
        <v>735</v>
      </c>
    </row>
    <row r="32" spans="3:13" x14ac:dyDescent="0.2">
      <c r="C32" s="3" t="s">
        <v>736</v>
      </c>
      <c r="D32" s="3" t="s">
        <v>737</v>
      </c>
      <c r="E32" s="3" t="s">
        <v>738</v>
      </c>
      <c r="F32" s="3" t="s">
        <v>739</v>
      </c>
      <c r="G32" s="3" t="s">
        <v>740</v>
      </c>
      <c r="H32" s="3" t="s">
        <v>741</v>
      </c>
      <c r="I32" s="3" t="s">
        <v>742</v>
      </c>
      <c r="J32" s="3" t="s">
        <v>743</v>
      </c>
      <c r="K32" s="3" t="s">
        <v>744</v>
      </c>
      <c r="L32" s="3" t="s">
        <v>745</v>
      </c>
      <c r="M32" s="3" t="s">
        <v>746</v>
      </c>
    </row>
    <row r="33" spans="3:13" x14ac:dyDescent="0.2">
      <c r="C33" s="3" t="s">
        <v>747</v>
      </c>
      <c r="D33" s="3" t="s">
        <v>748</v>
      </c>
      <c r="E33" s="3" t="s">
        <v>749</v>
      </c>
      <c r="F33" s="3" t="s">
        <v>750</v>
      </c>
      <c r="G33" s="3" t="s">
        <v>751</v>
      </c>
      <c r="H33" s="3" t="s">
        <v>752</v>
      </c>
      <c r="I33" s="3" t="s">
        <v>753</v>
      </c>
      <c r="J33" s="3" t="s">
        <v>754</v>
      </c>
      <c r="K33" s="3" t="s">
        <v>755</v>
      </c>
      <c r="L33" s="3" t="s">
        <v>756</v>
      </c>
      <c r="M33" s="3" t="s">
        <v>757</v>
      </c>
    </row>
    <row r="35" spans="3:13" x14ac:dyDescent="0.2">
      <c r="C35" s="3" t="s">
        <v>758</v>
      </c>
      <c r="D35" s="3" t="s">
        <v>3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759</v>
      </c>
      <c r="J35" s="3" t="s">
        <v>760</v>
      </c>
      <c r="K35" s="3" t="s">
        <v>761</v>
      </c>
      <c r="L35" s="3" t="s">
        <v>762</v>
      </c>
      <c r="M35" s="3" t="s">
        <v>763</v>
      </c>
    </row>
    <row r="36" spans="3:13" x14ac:dyDescent="0.2">
      <c r="C36" s="3" t="s">
        <v>764</v>
      </c>
      <c r="D36" s="3" t="s">
        <v>3</v>
      </c>
      <c r="E36" s="3" t="s">
        <v>3</v>
      </c>
      <c r="F36" s="3" t="s">
        <v>3</v>
      </c>
      <c r="G36" s="3" t="s">
        <v>3</v>
      </c>
      <c r="H36" s="3">
        <v>-803.00599999999997</v>
      </c>
      <c r="I36" s="3" t="s">
        <v>765</v>
      </c>
      <c r="J36" s="3" t="s">
        <v>766</v>
      </c>
      <c r="K36" s="3">
        <v>789.48199999999997</v>
      </c>
      <c r="L36" s="3" t="s">
        <v>767</v>
      </c>
      <c r="M36" s="3">
        <v>-31.613</v>
      </c>
    </row>
    <row r="37" spans="3:13" x14ac:dyDescent="0.2">
      <c r="C37" s="3" t="s">
        <v>768</v>
      </c>
      <c r="D37" s="3" t="s">
        <v>3</v>
      </c>
      <c r="E37" s="3" t="s">
        <v>769</v>
      </c>
      <c r="F37" s="3" t="s">
        <v>770</v>
      </c>
      <c r="G37" s="3" t="s">
        <v>771</v>
      </c>
      <c r="H37" s="3" t="s">
        <v>772</v>
      </c>
      <c r="I37" s="3" t="s">
        <v>773</v>
      </c>
      <c r="J37" s="3" t="s">
        <v>774</v>
      </c>
      <c r="K37" s="3" t="s">
        <v>775</v>
      </c>
      <c r="L37" s="3" t="s">
        <v>776</v>
      </c>
      <c r="M37" s="3" t="s">
        <v>777</v>
      </c>
    </row>
    <row r="38" spans="3:13" x14ac:dyDescent="0.2">
      <c r="C38" s="3" t="s">
        <v>778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759</v>
      </c>
      <c r="I38" s="3" t="s">
        <v>760</v>
      </c>
      <c r="J38" s="3" t="s">
        <v>761</v>
      </c>
      <c r="K38" s="3" t="s">
        <v>762</v>
      </c>
      <c r="L38" s="3" t="s">
        <v>763</v>
      </c>
      <c r="M38" s="3" t="s">
        <v>779</v>
      </c>
    </row>
    <row r="40" spans="3:13" x14ac:dyDescent="0.2">
      <c r="C40" s="3" t="s">
        <v>780</v>
      </c>
      <c r="D40" s="3" t="s">
        <v>781</v>
      </c>
      <c r="E40" s="3" t="s">
        <v>782</v>
      </c>
      <c r="F40" s="3" t="s">
        <v>783</v>
      </c>
      <c r="G40" s="3" t="s">
        <v>784</v>
      </c>
      <c r="H40" s="3" t="s">
        <v>785</v>
      </c>
      <c r="I40" s="3" t="s">
        <v>786</v>
      </c>
      <c r="J40" s="3" t="s">
        <v>787</v>
      </c>
      <c r="K40" s="3" t="s">
        <v>788</v>
      </c>
      <c r="L40" s="3" t="s">
        <v>789</v>
      </c>
      <c r="M40" s="3" t="s">
        <v>790</v>
      </c>
    </row>
    <row r="41" spans="3:13" x14ac:dyDescent="0.2">
      <c r="C41" s="3" t="s">
        <v>791</v>
      </c>
      <c r="D41" s="3" t="s">
        <v>792</v>
      </c>
      <c r="E41" s="3" t="s">
        <v>793</v>
      </c>
      <c r="F41" s="3" t="s">
        <v>794</v>
      </c>
      <c r="G41" s="3" t="s">
        <v>795</v>
      </c>
      <c r="H41" s="3" t="s">
        <v>796</v>
      </c>
      <c r="I41" s="3" t="s">
        <v>797</v>
      </c>
      <c r="J41" s="3" t="s">
        <v>798</v>
      </c>
      <c r="K41" s="3" t="s">
        <v>799</v>
      </c>
      <c r="L41" s="3" t="s">
        <v>800</v>
      </c>
      <c r="M41" s="3" t="s">
        <v>801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F723-161B-4AE6-A22A-B0EA79B3C648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802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803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70.23</v>
      </c>
      <c r="I12" s="3">
        <v>89.16</v>
      </c>
      <c r="J12" s="3">
        <v>101.33</v>
      </c>
      <c r="K12" s="3">
        <v>117.95</v>
      </c>
      <c r="L12" s="3">
        <v>130.52000000000001</v>
      </c>
      <c r="M12" s="3">
        <v>172.4</v>
      </c>
    </row>
    <row r="13" spans="3:13" ht="12.75" x14ac:dyDescent="0.2">
      <c r="C13" s="3" t="s">
        <v>804</v>
      </c>
      <c r="D13" s="3" t="s">
        <v>805</v>
      </c>
      <c r="E13" s="3" t="s">
        <v>806</v>
      </c>
      <c r="F13" s="3" t="s">
        <v>807</v>
      </c>
      <c r="G13" s="3" t="s">
        <v>808</v>
      </c>
      <c r="H13" s="3" t="s">
        <v>809</v>
      </c>
      <c r="I13" s="3" t="s">
        <v>810</v>
      </c>
      <c r="J13" s="3" t="s">
        <v>811</v>
      </c>
      <c r="K13" s="3" t="s">
        <v>812</v>
      </c>
      <c r="L13" s="3" t="s">
        <v>813</v>
      </c>
      <c r="M13" s="3" t="s">
        <v>814</v>
      </c>
    </row>
    <row r="14" spans="3:13" ht="12.75" x14ac:dyDescent="0.2"/>
    <row r="15" spans="3:13" ht="12.75" x14ac:dyDescent="0.2">
      <c r="C15" s="3" t="s">
        <v>815</v>
      </c>
      <c r="D15" s="3" t="s">
        <v>816</v>
      </c>
      <c r="E15" s="3" t="s">
        <v>817</v>
      </c>
      <c r="F15" s="3" t="s">
        <v>818</v>
      </c>
      <c r="G15" s="3" t="s">
        <v>819</v>
      </c>
      <c r="H15" s="3" t="s">
        <v>820</v>
      </c>
      <c r="I15" s="3" t="s">
        <v>821</v>
      </c>
      <c r="J15" s="3" t="s">
        <v>822</v>
      </c>
      <c r="K15" s="3" t="s">
        <v>823</v>
      </c>
      <c r="L15" s="3" t="s">
        <v>824</v>
      </c>
      <c r="M15" s="3" t="s">
        <v>825</v>
      </c>
    </row>
    <row r="16" spans="3:13" ht="12.75" x14ac:dyDescent="0.2">
      <c r="C16" s="3" t="s">
        <v>826</v>
      </c>
      <c r="D16" s="3" t="s">
        <v>827</v>
      </c>
      <c r="E16" s="3" t="s">
        <v>828</v>
      </c>
      <c r="F16" s="3" t="s">
        <v>829</v>
      </c>
      <c r="G16" s="3" t="s">
        <v>830</v>
      </c>
      <c r="H16" s="3" t="s">
        <v>831</v>
      </c>
      <c r="I16" s="3" t="s">
        <v>832</v>
      </c>
      <c r="J16" s="3" t="s">
        <v>833</v>
      </c>
      <c r="K16" s="3" t="s">
        <v>834</v>
      </c>
      <c r="L16" s="3" t="s">
        <v>835</v>
      </c>
      <c r="M16" s="3" t="s">
        <v>836</v>
      </c>
    </row>
    <row r="17" spans="3:13" ht="12.75" x14ac:dyDescent="0.2">
      <c r="C17" s="3" t="s">
        <v>837</v>
      </c>
      <c r="D17" s="3" t="s">
        <v>838</v>
      </c>
      <c r="E17" s="3" t="s">
        <v>839</v>
      </c>
      <c r="F17" s="3" t="s">
        <v>840</v>
      </c>
      <c r="G17" s="3" t="s">
        <v>841</v>
      </c>
      <c r="H17" s="3" t="s">
        <v>842</v>
      </c>
      <c r="I17" s="3" t="s">
        <v>843</v>
      </c>
      <c r="J17" s="3" t="s">
        <v>844</v>
      </c>
      <c r="K17" s="3" t="s">
        <v>845</v>
      </c>
      <c r="L17" s="3" t="s">
        <v>846</v>
      </c>
      <c r="M17" s="3" t="s">
        <v>847</v>
      </c>
    </row>
    <row r="18" spans="3:13" ht="12.75" x14ac:dyDescent="0.2">
      <c r="C18" s="3" t="s">
        <v>848</v>
      </c>
      <c r="D18" s="3" t="s">
        <v>849</v>
      </c>
      <c r="E18" s="3" t="s">
        <v>850</v>
      </c>
      <c r="F18" s="3" t="s">
        <v>851</v>
      </c>
      <c r="G18" s="3" t="s">
        <v>852</v>
      </c>
      <c r="H18" s="3" t="s">
        <v>853</v>
      </c>
      <c r="I18" s="3" t="s">
        <v>854</v>
      </c>
      <c r="J18" s="3" t="s">
        <v>855</v>
      </c>
      <c r="K18" s="3" t="s">
        <v>856</v>
      </c>
      <c r="L18" s="3" t="s">
        <v>857</v>
      </c>
      <c r="M18" s="3" t="s">
        <v>858</v>
      </c>
    </row>
    <row r="19" spans="3:13" ht="12.75" x14ac:dyDescent="0.2">
      <c r="C19" s="3" t="s">
        <v>859</v>
      </c>
      <c r="D19" s="3" t="s">
        <v>860</v>
      </c>
      <c r="E19" s="3" t="s">
        <v>861</v>
      </c>
      <c r="F19" s="3" t="s">
        <v>861</v>
      </c>
      <c r="G19" s="3" t="s">
        <v>862</v>
      </c>
      <c r="H19" s="3" t="s">
        <v>863</v>
      </c>
      <c r="I19" s="3" t="s">
        <v>864</v>
      </c>
      <c r="J19" s="3" t="s">
        <v>865</v>
      </c>
      <c r="K19" s="3" t="s">
        <v>866</v>
      </c>
      <c r="L19" s="3" t="s">
        <v>867</v>
      </c>
      <c r="M19" s="3" t="s">
        <v>868</v>
      </c>
    </row>
    <row r="20" spans="3:13" ht="12.75" x14ac:dyDescent="0.2">
      <c r="C20" s="3" t="s">
        <v>869</v>
      </c>
      <c r="D20" s="3" t="s">
        <v>870</v>
      </c>
      <c r="E20" s="3" t="s">
        <v>871</v>
      </c>
      <c r="F20" s="3" t="s">
        <v>872</v>
      </c>
      <c r="G20" s="3" t="s">
        <v>855</v>
      </c>
      <c r="H20" s="3" t="s">
        <v>873</v>
      </c>
      <c r="I20" s="3" t="s">
        <v>874</v>
      </c>
      <c r="J20" s="3" t="s">
        <v>875</v>
      </c>
      <c r="K20" s="3" t="s">
        <v>876</v>
      </c>
      <c r="L20" s="3" t="s">
        <v>877</v>
      </c>
      <c r="M20" s="3" t="s">
        <v>878</v>
      </c>
    </row>
    <row r="21" spans="3:13" ht="12.75" x14ac:dyDescent="0.2">
      <c r="C21" s="3" t="s">
        <v>879</v>
      </c>
      <c r="D21" s="3" t="s">
        <v>880</v>
      </c>
      <c r="E21" s="3" t="s">
        <v>880</v>
      </c>
      <c r="F21" s="3" t="s">
        <v>880</v>
      </c>
      <c r="G21" s="3" t="s">
        <v>881</v>
      </c>
      <c r="H21" s="3" t="s">
        <v>882</v>
      </c>
      <c r="I21" s="3" t="s">
        <v>883</v>
      </c>
      <c r="J21" s="3" t="s">
        <v>883</v>
      </c>
      <c r="K21" s="3" t="s">
        <v>880</v>
      </c>
      <c r="L21" s="3" t="s">
        <v>884</v>
      </c>
      <c r="M21" s="3" t="s">
        <v>885</v>
      </c>
    </row>
    <row r="22" spans="3:13" ht="12.75" x14ac:dyDescent="0.2">
      <c r="C22" s="3" t="s">
        <v>886</v>
      </c>
      <c r="D22" s="3" t="s">
        <v>887</v>
      </c>
      <c r="E22" s="3" t="s">
        <v>888</v>
      </c>
      <c r="F22" s="3" t="s">
        <v>888</v>
      </c>
      <c r="G22" s="3" t="s">
        <v>889</v>
      </c>
      <c r="H22" s="3" t="s">
        <v>890</v>
      </c>
      <c r="I22" s="3" t="s">
        <v>891</v>
      </c>
      <c r="J22" s="3" t="s">
        <v>892</v>
      </c>
      <c r="K22" s="3" t="s">
        <v>893</v>
      </c>
      <c r="L22" s="3" t="s">
        <v>894</v>
      </c>
      <c r="M22" s="3" t="s">
        <v>895</v>
      </c>
    </row>
    <row r="23" spans="3:13" ht="12.75" x14ac:dyDescent="0.2"/>
    <row r="24" spans="3:13" ht="12.75" x14ac:dyDescent="0.2">
      <c r="C24" s="3" t="s">
        <v>896</v>
      </c>
      <c r="D24" s="3" t="s">
        <v>897</v>
      </c>
      <c r="E24" s="3" t="s">
        <v>898</v>
      </c>
      <c r="F24" s="3" t="s">
        <v>899</v>
      </c>
      <c r="G24" s="3" t="s">
        <v>900</v>
      </c>
      <c r="H24" s="3" t="s">
        <v>901</v>
      </c>
      <c r="I24" s="3" t="s">
        <v>902</v>
      </c>
      <c r="J24" s="3" t="s">
        <v>903</v>
      </c>
      <c r="K24" s="3" t="s">
        <v>904</v>
      </c>
      <c r="L24" s="3" t="s">
        <v>905</v>
      </c>
      <c r="M24" s="3" t="s">
        <v>906</v>
      </c>
    </row>
    <row r="25" spans="3:13" ht="12.75" x14ac:dyDescent="0.2">
      <c r="C25" s="3" t="s">
        <v>907</v>
      </c>
      <c r="D25" s="3" t="s">
        <v>908</v>
      </c>
      <c r="E25" s="3" t="s">
        <v>909</v>
      </c>
      <c r="F25" s="3" t="s">
        <v>909</v>
      </c>
      <c r="G25" s="3" t="s">
        <v>894</v>
      </c>
      <c r="H25" s="3" t="s">
        <v>884</v>
      </c>
      <c r="I25" s="3" t="s">
        <v>910</v>
      </c>
      <c r="J25" s="3" t="s">
        <v>911</v>
      </c>
      <c r="K25" s="3" t="s">
        <v>912</v>
      </c>
      <c r="L25" s="3" t="s">
        <v>913</v>
      </c>
      <c r="M25" s="3" t="s">
        <v>914</v>
      </c>
    </row>
    <row r="26" spans="3:13" ht="12.75" x14ac:dyDescent="0.2">
      <c r="C26" s="3" t="s">
        <v>915</v>
      </c>
      <c r="D26" s="3" t="s">
        <v>916</v>
      </c>
      <c r="E26" s="3" t="s">
        <v>917</v>
      </c>
      <c r="F26" s="3" t="s">
        <v>918</v>
      </c>
      <c r="G26" s="3" t="s">
        <v>919</v>
      </c>
      <c r="H26" s="3" t="s">
        <v>920</v>
      </c>
      <c r="I26" s="3" t="s">
        <v>921</v>
      </c>
      <c r="J26" s="3" t="s">
        <v>922</v>
      </c>
      <c r="K26" s="3" t="s">
        <v>923</v>
      </c>
      <c r="L26" s="3" t="s">
        <v>924</v>
      </c>
      <c r="M26" s="3" t="s">
        <v>925</v>
      </c>
    </row>
    <row r="27" spans="3:13" ht="12.75" x14ac:dyDescent="0.2">
      <c r="C27" s="3" t="s">
        <v>926</v>
      </c>
      <c r="D27" s="3" t="s">
        <v>909</v>
      </c>
      <c r="E27" s="3" t="s">
        <v>927</v>
      </c>
      <c r="F27" s="3" t="s">
        <v>928</v>
      </c>
      <c r="G27" s="3" t="s">
        <v>890</v>
      </c>
      <c r="H27" s="3" t="s">
        <v>893</v>
      </c>
      <c r="I27" s="3" t="s">
        <v>913</v>
      </c>
      <c r="J27" s="3" t="s">
        <v>929</v>
      </c>
      <c r="K27" s="3" t="s">
        <v>930</v>
      </c>
      <c r="L27" s="3" t="s">
        <v>914</v>
      </c>
      <c r="M27" s="3" t="s">
        <v>931</v>
      </c>
    </row>
    <row r="28" spans="3:13" ht="12.75" x14ac:dyDescent="0.2"/>
    <row r="29" spans="3:13" ht="12.75" x14ac:dyDescent="0.2">
      <c r="C29" s="3" t="s">
        <v>932</v>
      </c>
      <c r="D29" s="3">
        <v>5.7</v>
      </c>
      <c r="E29" s="3">
        <v>6.3</v>
      </c>
      <c r="F29" s="3">
        <v>6.6</v>
      </c>
      <c r="G29" s="3">
        <v>6.1</v>
      </c>
      <c r="H29" s="3">
        <v>5.9</v>
      </c>
      <c r="I29" s="3">
        <v>6.6</v>
      </c>
      <c r="J29" s="3">
        <v>6.6</v>
      </c>
      <c r="K29" s="3">
        <v>6.5</v>
      </c>
      <c r="L29" s="3">
        <v>6.6</v>
      </c>
      <c r="M29" s="3">
        <v>6.4</v>
      </c>
    </row>
    <row r="30" spans="3:13" ht="12.75" x14ac:dyDescent="0.2">
      <c r="C30" s="3" t="s">
        <v>933</v>
      </c>
      <c r="D30" s="3">
        <v>5</v>
      </c>
      <c r="E30" s="3">
        <v>8</v>
      </c>
      <c r="F30" s="3">
        <v>8</v>
      </c>
      <c r="G30" s="3">
        <v>4</v>
      </c>
      <c r="H30" s="3">
        <v>6</v>
      </c>
      <c r="I30" s="3">
        <v>7</v>
      </c>
      <c r="J30" s="3">
        <v>6</v>
      </c>
      <c r="K30" s="3">
        <v>4</v>
      </c>
      <c r="L30" s="3">
        <v>5</v>
      </c>
      <c r="M30" s="3">
        <v>7</v>
      </c>
    </row>
    <row r="31" spans="3:13" ht="12.75" x14ac:dyDescent="0.2">
      <c r="C31" s="3" t="s">
        <v>934</v>
      </c>
      <c r="D31" s="3" t="s">
        <v>3</v>
      </c>
      <c r="E31" s="3" t="s">
        <v>3</v>
      </c>
      <c r="F31" s="3" t="s">
        <v>3</v>
      </c>
      <c r="G31" s="3" t="s">
        <v>3</v>
      </c>
      <c r="H31" s="3">
        <v>0.64459999999999995</v>
      </c>
      <c r="I31" s="3">
        <v>0.70399999999999996</v>
      </c>
      <c r="J31" s="3">
        <v>0.87360000000000004</v>
      </c>
      <c r="K31" s="3">
        <v>0.96089999999999998</v>
      </c>
      <c r="L31" s="3">
        <v>1.0434000000000001</v>
      </c>
      <c r="M31" s="3">
        <v>1.1634</v>
      </c>
    </row>
    <row r="32" spans="3:13" ht="12.75" x14ac:dyDescent="0.2">
      <c r="C32" s="3" t="s">
        <v>935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936</v>
      </c>
      <c r="I32" s="3" t="s">
        <v>937</v>
      </c>
      <c r="J32" s="3" t="s">
        <v>937</v>
      </c>
      <c r="K32" s="3" t="s">
        <v>938</v>
      </c>
      <c r="L32" s="3" t="s">
        <v>939</v>
      </c>
      <c r="M32" s="3" t="s">
        <v>940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9273-A7ED-4B8E-89B6-80200AC4ABB1}">
  <dimension ref="A3:BJ22"/>
  <sheetViews>
    <sheetView showGridLines="0" tabSelected="1" workbookViewId="0">
      <selection activeCell="E14" sqref="E14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941</v>
      </c>
      <c r="C3" s="9"/>
      <c r="D3" s="9"/>
      <c r="E3" s="9"/>
      <c r="F3" s="9"/>
      <c r="H3" s="9" t="s">
        <v>942</v>
      </c>
      <c r="I3" s="9"/>
      <c r="J3" s="9"/>
      <c r="K3" s="9"/>
      <c r="L3" s="9"/>
      <c r="N3" s="11" t="s">
        <v>943</v>
      </c>
      <c r="O3" s="11"/>
      <c r="P3" s="11"/>
      <c r="Q3" s="11"/>
      <c r="R3" s="11"/>
      <c r="S3" s="11"/>
      <c r="T3" s="11"/>
      <c r="V3" s="9" t="s">
        <v>944</v>
      </c>
      <c r="W3" s="9"/>
      <c r="X3" s="9"/>
      <c r="Y3" s="9"/>
      <c r="AA3" s="9" t="s">
        <v>945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946</v>
      </c>
      <c r="C4" s="15" t="s">
        <v>947</v>
      </c>
      <c r="D4" s="14" t="s">
        <v>948</v>
      </c>
      <c r="E4" s="15" t="s">
        <v>949</v>
      </c>
      <c r="F4" s="14" t="s">
        <v>950</v>
      </c>
      <c r="H4" s="16" t="s">
        <v>951</v>
      </c>
      <c r="I4" s="17" t="s">
        <v>952</v>
      </c>
      <c r="J4" s="16" t="s">
        <v>953</v>
      </c>
      <c r="K4" s="17" t="s">
        <v>954</v>
      </c>
      <c r="L4" s="16" t="s">
        <v>955</v>
      </c>
      <c r="N4" s="18" t="s">
        <v>956</v>
      </c>
      <c r="O4" s="19" t="s">
        <v>957</v>
      </c>
      <c r="P4" s="18" t="s">
        <v>958</v>
      </c>
      <c r="Q4" s="19" t="s">
        <v>959</v>
      </c>
      <c r="R4" s="18" t="s">
        <v>960</v>
      </c>
      <c r="S4" s="19" t="s">
        <v>961</v>
      </c>
      <c r="T4" s="18" t="s">
        <v>962</v>
      </c>
      <c r="V4" s="19" t="s">
        <v>963</v>
      </c>
      <c r="W4" s="18" t="s">
        <v>964</v>
      </c>
      <c r="X4" s="19" t="s">
        <v>965</v>
      </c>
      <c r="Y4" s="18" t="s">
        <v>966</v>
      </c>
      <c r="AA4" s="20" t="s">
        <v>534</v>
      </c>
      <c r="AB4" s="21" t="s">
        <v>837</v>
      </c>
      <c r="AC4" s="20" t="s">
        <v>848</v>
      </c>
      <c r="AD4" s="21" t="s">
        <v>869</v>
      </c>
      <c r="AE4" s="20" t="s">
        <v>879</v>
      </c>
      <c r="AF4" s="21" t="s">
        <v>886</v>
      </c>
      <c r="AG4" s="20" t="s">
        <v>896</v>
      </c>
      <c r="AH4" s="21" t="s">
        <v>907</v>
      </c>
      <c r="AI4" s="20" t="s">
        <v>934</v>
      </c>
      <c r="AJ4" s="22"/>
      <c r="AK4" s="21" t="s">
        <v>932</v>
      </c>
      <c r="AL4" s="20" t="s">
        <v>933</v>
      </c>
    </row>
    <row r="5" spans="1:62" ht="63" x14ac:dyDescent="0.2">
      <c r="A5" s="23" t="s">
        <v>967</v>
      </c>
      <c r="B5" s="18" t="s">
        <v>968</v>
      </c>
      <c r="C5" s="24" t="s">
        <v>969</v>
      </c>
      <c r="D5" s="25" t="s">
        <v>970</v>
      </c>
      <c r="E5" s="19" t="s">
        <v>971</v>
      </c>
      <c r="F5" s="18" t="s">
        <v>968</v>
      </c>
      <c r="H5" s="19" t="s">
        <v>972</v>
      </c>
      <c r="I5" s="18" t="s">
        <v>973</v>
      </c>
      <c r="J5" s="19" t="s">
        <v>974</v>
      </c>
      <c r="K5" s="18" t="s">
        <v>975</v>
      </c>
      <c r="L5" s="19" t="s">
        <v>976</v>
      </c>
      <c r="N5" s="18" t="s">
        <v>977</v>
      </c>
      <c r="O5" s="19" t="s">
        <v>978</v>
      </c>
      <c r="P5" s="18" t="s">
        <v>979</v>
      </c>
      <c r="Q5" s="19" t="s">
        <v>980</v>
      </c>
      <c r="R5" s="18" t="s">
        <v>981</v>
      </c>
      <c r="S5" s="19" t="s">
        <v>982</v>
      </c>
      <c r="T5" s="18" t="s">
        <v>983</v>
      </c>
      <c r="V5" s="19" t="s">
        <v>984</v>
      </c>
      <c r="W5" s="18" t="s">
        <v>985</v>
      </c>
      <c r="X5" s="19" t="s">
        <v>986</v>
      </c>
      <c r="Y5" s="18" t="s">
        <v>987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0.86808023646611909</v>
      </c>
      <c r="C7" s="31">
        <f>(sheet!D18-sheet!D15)/sheet!D35</f>
        <v>0.86808023646611909</v>
      </c>
      <c r="D7" s="31">
        <f>sheet!D12/sheet!D35</f>
        <v>5.5588018353721041E-2</v>
      </c>
      <c r="E7" s="31">
        <f>Sheet2!D20/sheet!D35</f>
        <v>0.99701847764980611</v>
      </c>
      <c r="F7" s="31">
        <f>sheet!D18/sheet!D35</f>
        <v>0.86808023646611909</v>
      </c>
      <c r="G7" s="29"/>
      <c r="H7" s="32">
        <f>Sheet1!D33/sheet!D51</f>
        <v>8.4483280651465653E-2</v>
      </c>
      <c r="I7" s="32">
        <f>Sheet1!D33/Sheet1!D12</f>
        <v>9.5745833400207592E-2</v>
      </c>
      <c r="J7" s="32">
        <f>Sheet1!D12/sheet!D27</f>
        <v>0.32734623509363892</v>
      </c>
      <c r="K7" s="32">
        <f>Sheet1!D30/sheet!D27</f>
        <v>3.1453739595546169E-2</v>
      </c>
      <c r="L7" s="32">
        <f>Sheet1!D38</f>
        <v>0.87</v>
      </c>
      <c r="M7" s="29"/>
      <c r="N7" s="32">
        <f>sheet!D40/sheet!D27</f>
        <v>0.6290149025407803</v>
      </c>
      <c r="O7" s="32">
        <f>sheet!D51/sheet!D27</f>
        <v>0.3709850972615728</v>
      </c>
      <c r="P7" s="32">
        <f>sheet!D40/sheet!D51</f>
        <v>1.6955260660976816</v>
      </c>
      <c r="Q7" s="31">
        <f>Sheet1!D24/Sheet1!D26</f>
        <v>-5.998453881167805</v>
      </c>
      <c r="R7" s="31">
        <f>ABS(Sheet2!D20/(Sheet1!D26+Sheet2!D30))</f>
        <v>0.62884430339491748</v>
      </c>
      <c r="S7" s="31">
        <f>sheet!D40/Sheet1!D43</f>
        <v>6.1292933326166583</v>
      </c>
      <c r="T7" s="31">
        <f>Sheet2!D20/sheet!D40</f>
        <v>0.13039165689993812</v>
      </c>
      <c r="V7" s="31" t="e">
        <f>ABS(Sheet1!D15/sheet!D15)</f>
        <v>#DIV/0!</v>
      </c>
      <c r="W7" s="31">
        <f>Sheet1!D12/sheet!D14</f>
        <v>7.0478618138894706</v>
      </c>
      <c r="X7" s="31">
        <f>Sheet1!D12/sheet!D27</f>
        <v>0.32734623509363892</v>
      </c>
      <c r="Y7" s="31">
        <f>Sheet1!D12/(sheet!D18-sheet!D35)</f>
        <v>-30.16407100956398</v>
      </c>
      <c r="AA7" s="17" t="str">
        <f>Sheet1!D43</f>
        <v>519,230.997</v>
      </c>
      <c r="AB7" s="17" t="str">
        <f>Sheet3!D17</f>
        <v>17.1x</v>
      </c>
      <c r="AC7" s="17" t="str">
        <f>Sheet3!D18</f>
        <v>27.2x</v>
      </c>
      <c r="AD7" s="17" t="str">
        <f>Sheet3!D20</f>
        <v>NA</v>
      </c>
      <c r="AE7" s="17" t="str">
        <f>Sheet3!D21</f>
        <v>2.5x</v>
      </c>
      <c r="AF7" s="17" t="str">
        <f>Sheet3!D22</f>
        <v>5.4x</v>
      </c>
      <c r="AG7" s="17" t="str">
        <f>Sheet3!D24</f>
        <v>41.8x</v>
      </c>
      <c r="AH7" s="17" t="str">
        <f>Sheet3!D25</f>
        <v>3.5x</v>
      </c>
      <c r="AI7" s="17" t="str">
        <f>Sheet3!D31</f>
        <v/>
      </c>
      <c r="AK7" s="17">
        <f>Sheet3!D29</f>
        <v>5.7</v>
      </c>
      <c r="AL7" s="17">
        <f>Sheet3!D30</f>
        <v>5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0.95213873078639222</v>
      </c>
      <c r="C8" s="34">
        <f>(sheet!E18-sheet!E15)/sheet!E35</f>
        <v>0.95213873078639222</v>
      </c>
      <c r="D8" s="34">
        <f>sheet!E12/sheet!E35</f>
        <v>3.9392148362434563E-2</v>
      </c>
      <c r="E8" s="34">
        <f>Sheet2!E20/sheet!E35</f>
        <v>1.4030021641524859</v>
      </c>
      <c r="F8" s="34">
        <f>sheet!E18/sheet!E35</f>
        <v>0.95213873078639222</v>
      </c>
      <c r="G8" s="29"/>
      <c r="H8" s="35">
        <f>Sheet1!E33/sheet!E51</f>
        <v>9.5525012923547092E-2</v>
      </c>
      <c r="I8" s="35">
        <f>Sheet1!E33/Sheet1!E12</f>
        <v>0.10143898144041073</v>
      </c>
      <c r="J8" s="35">
        <f>Sheet1!E12/sheet!E27</f>
        <v>0.38086473574209134</v>
      </c>
      <c r="K8" s="35">
        <f>Sheet1!E30/sheet!E27</f>
        <v>3.8703642744882999E-2</v>
      </c>
      <c r="L8" s="35">
        <f>Sheet1!E38</f>
        <v>1.1200000000000001</v>
      </c>
      <c r="M8" s="29"/>
      <c r="N8" s="35">
        <f>sheet!E40/sheet!E27</f>
        <v>0.59555586879459654</v>
      </c>
      <c r="O8" s="35">
        <f>sheet!E51/sheet!E27</f>
        <v>0.40444413120540351</v>
      </c>
      <c r="P8" s="35">
        <f>sheet!E40/sheet!E51</f>
        <v>1.4725293874820347</v>
      </c>
      <c r="Q8" s="34">
        <f>Sheet1!E24/Sheet1!E26</f>
        <v>-5.3615841778308928</v>
      </c>
      <c r="R8" s="34">
        <f>ABS(Sheet2!E20/(Sheet1!E26+Sheet2!E30))</f>
        <v>0.85351386533070128</v>
      </c>
      <c r="S8" s="34">
        <f>sheet!E40/Sheet1!E43</f>
        <v>4.6118165297026668</v>
      </c>
      <c r="T8" s="34">
        <f>Sheet2!E20/sheet!E40</f>
        <v>0.16049528440983701</v>
      </c>
      <c r="U8" s="12"/>
      <c r="V8" s="34" t="e">
        <f>ABS(Sheet1!E15/sheet!E15)</f>
        <v>#DIV/0!</v>
      </c>
      <c r="W8" s="34">
        <f>Sheet1!E12/sheet!E14</f>
        <v>8.2426784612241892</v>
      </c>
      <c r="X8" s="34">
        <f>Sheet1!E12/sheet!E27</f>
        <v>0.38086473574209134</v>
      </c>
      <c r="Y8" s="34">
        <f>Sheet1!E12/(sheet!E18-sheet!E35)</f>
        <v>-116.80464328568782</v>
      </c>
      <c r="Z8" s="12"/>
      <c r="AA8" s="36" t="str">
        <f>Sheet1!E43</f>
        <v>694,764.318</v>
      </c>
      <c r="AB8" s="36" t="str">
        <f>Sheet3!E17</f>
        <v>15.6x</v>
      </c>
      <c r="AC8" s="36" t="str">
        <f>Sheet3!E18</f>
        <v>24.9x</v>
      </c>
      <c r="AD8" s="36" t="str">
        <f>Sheet3!E20</f>
        <v>29.0x</v>
      </c>
      <c r="AE8" s="36" t="str">
        <f>Sheet3!E21</f>
        <v>2.5x</v>
      </c>
      <c r="AF8" s="36" t="str">
        <f>Sheet3!E22</f>
        <v>5.3x</v>
      </c>
      <c r="AG8" s="36" t="str">
        <f>Sheet3!E24</f>
        <v>41.6x</v>
      </c>
      <c r="AH8" s="36" t="str">
        <f>Sheet3!E25</f>
        <v>4.0x</v>
      </c>
      <c r="AI8" s="36" t="str">
        <f>Sheet3!E31</f>
        <v/>
      </c>
      <c r="AK8" s="36">
        <f>Sheet3!E29</f>
        <v>6.3</v>
      </c>
      <c r="AL8" s="36">
        <f>Sheet3!E30</f>
        <v>8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1.0161887917079913</v>
      </c>
      <c r="C9" s="31">
        <f>(sheet!F18-sheet!F15)/sheet!F35</f>
        <v>1.0161887917079913</v>
      </c>
      <c r="D9" s="31">
        <f>sheet!F12/sheet!F35</f>
        <v>3.9835032076470475E-2</v>
      </c>
      <c r="E9" s="31">
        <f>Sheet2!F20/sheet!F35</f>
        <v>1.5127958884485404</v>
      </c>
      <c r="F9" s="31">
        <f>sheet!F18/sheet!F35</f>
        <v>1.0161887917079913</v>
      </c>
      <c r="G9" s="29"/>
      <c r="H9" s="32">
        <f>Sheet1!F33/sheet!F51</f>
        <v>0.104096670206703</v>
      </c>
      <c r="I9" s="32">
        <f>Sheet1!F33/Sheet1!F12</f>
        <v>0.11183570728800853</v>
      </c>
      <c r="J9" s="32">
        <f>Sheet1!F12/sheet!F27</f>
        <v>0.39638897318707017</v>
      </c>
      <c r="K9" s="32">
        <f>Sheet1!F30/sheet!F27</f>
        <v>4.4483340902012808E-2</v>
      </c>
      <c r="L9" s="32">
        <f>Sheet1!F38</f>
        <v>1.45</v>
      </c>
      <c r="M9" s="29"/>
      <c r="N9" s="32">
        <f>sheet!F40/sheet!F27</f>
        <v>0.57414160232486555</v>
      </c>
      <c r="O9" s="32">
        <f>sheet!F51/sheet!F27</f>
        <v>0.42585839767513434</v>
      </c>
      <c r="P9" s="32">
        <f>sheet!F40/sheet!F51</f>
        <v>1.3481983811033098</v>
      </c>
      <c r="Q9" s="31">
        <f>Sheet1!F24/Sheet1!F26</f>
        <v>-6.9631691482941402</v>
      </c>
      <c r="R9" s="31">
        <f>ABS(Sheet2!F20/(Sheet1!F26+Sheet2!F30))</f>
        <v>0.92294732410483959</v>
      </c>
      <c r="S9" s="31">
        <f>sheet!F40/Sheet1!F43</f>
        <v>4.1954653442417005</v>
      </c>
      <c r="T9" s="31">
        <f>Sheet2!F20/sheet!F40</f>
        <v>0.18099694295685984</v>
      </c>
      <c r="V9" s="31" t="e">
        <f>ABS(Sheet1!F15/sheet!F15)</f>
        <v>#DIV/0!</v>
      </c>
      <c r="W9" s="31">
        <f>Sheet1!F12/sheet!F14</f>
        <v>7.9977458818324321</v>
      </c>
      <c r="X9" s="31">
        <f>Sheet1!F12/sheet!F27</f>
        <v>0.39638897318707017</v>
      </c>
      <c r="Y9" s="31">
        <f>Sheet1!F12/(sheet!F18-sheet!F35)</f>
        <v>356.44884206150641</v>
      </c>
      <c r="AA9" s="17" t="str">
        <f>Sheet1!F43</f>
        <v>831,268.436</v>
      </c>
      <c r="AB9" s="17" t="str">
        <f>Sheet3!F17</f>
        <v>15.2x</v>
      </c>
      <c r="AC9" s="17" t="str">
        <f>Sheet3!F18</f>
        <v>23.8x</v>
      </c>
      <c r="AD9" s="17" t="str">
        <f>Sheet3!F20</f>
        <v>26.8x</v>
      </c>
      <c r="AE9" s="17" t="str">
        <f>Sheet3!F21</f>
        <v>2.5x</v>
      </c>
      <c r="AF9" s="17" t="str">
        <f>Sheet3!F22</f>
        <v>5.3x</v>
      </c>
      <c r="AG9" s="17" t="str">
        <f>Sheet3!F24</f>
        <v>38.5x</v>
      </c>
      <c r="AH9" s="17" t="str">
        <f>Sheet3!F25</f>
        <v>4.0x</v>
      </c>
      <c r="AI9" s="17" t="str">
        <f>Sheet3!F31</f>
        <v/>
      </c>
      <c r="AK9" s="17">
        <f>Sheet3!F29</f>
        <v>6.6</v>
      </c>
      <c r="AL9" s="17">
        <f>Sheet3!F30</f>
        <v>8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0.95810708559766522</v>
      </c>
      <c r="C10" s="34">
        <f>(sheet!G18-sheet!G15)/sheet!G35</f>
        <v>0.95810708559766522</v>
      </c>
      <c r="D10" s="34">
        <f>sheet!G12/sheet!G35</f>
        <v>2.9010717987264914E-2</v>
      </c>
      <c r="E10" s="34">
        <f>Sheet2!G20/sheet!G35</f>
        <v>1.5253467058752539</v>
      </c>
      <c r="F10" s="34">
        <f>sheet!G18/sheet!G35</f>
        <v>0.95810708559766522</v>
      </c>
      <c r="G10" s="29"/>
      <c r="H10" s="35">
        <f>Sheet1!G33/sheet!G51</f>
        <v>-4.8079510736552498E-2</v>
      </c>
      <c r="I10" s="35">
        <f>Sheet1!G33/Sheet1!G12</f>
        <v>-4.5229579265343385E-2</v>
      </c>
      <c r="J10" s="35">
        <f>Sheet1!G12/sheet!G27</f>
        <v>0.41338744717868475</v>
      </c>
      <c r="K10" s="35">
        <f>Sheet1!G30/sheet!G27</f>
        <v>-1.8488429241849302E-2</v>
      </c>
      <c r="L10" s="35">
        <f>Sheet1!G38</f>
        <v>-0.72</v>
      </c>
      <c r="M10" s="29"/>
      <c r="N10" s="35">
        <f>sheet!G40/sheet!G27</f>
        <v>0.61111625257759539</v>
      </c>
      <c r="O10" s="35">
        <f>sheet!G51/sheet!G27</f>
        <v>0.38888374742240467</v>
      </c>
      <c r="P10" s="35">
        <f>sheet!G40/sheet!G51</f>
        <v>1.5714625685135724</v>
      </c>
      <c r="Q10" s="34">
        <f>Sheet1!G24/Sheet1!G26</f>
        <v>0.98098793445547028</v>
      </c>
      <c r="R10" s="34">
        <f>ABS(Sheet2!G20/(Sheet1!G26+Sheet2!G30))</f>
        <v>0.38648402090153816</v>
      </c>
      <c r="S10" s="34">
        <f>sheet!G40/Sheet1!G43</f>
        <v>4.4126904468586634</v>
      </c>
      <c r="T10" s="34">
        <f>Sheet2!G20/sheet!G40</f>
        <v>0.18434390399172318</v>
      </c>
      <c r="U10" s="12"/>
      <c r="V10" s="34" t="e">
        <f>ABS(Sheet1!G15/sheet!G15)</f>
        <v>#DIV/0!</v>
      </c>
      <c r="W10" s="34">
        <f>Sheet1!G12/sheet!G14</f>
        <v>8.2968392470365142</v>
      </c>
      <c r="X10" s="34">
        <f>Sheet1!G12/sheet!G27</f>
        <v>0.41338744717868475</v>
      </c>
      <c r="Y10" s="34">
        <f>Sheet1!G12/(sheet!G18-sheet!G35)</f>
        <v>-133.60806195513098</v>
      </c>
      <c r="Z10" s="12"/>
      <c r="AA10" s="36" t="str">
        <f>Sheet1!G43</f>
        <v>984,168.701</v>
      </c>
      <c r="AB10" s="36" t="str">
        <f>Sheet3!G17</f>
        <v>19.8x</v>
      </c>
      <c r="AC10" s="36" t="str">
        <f>Sheet3!G18</f>
        <v>31.9x</v>
      </c>
      <c r="AD10" s="36" t="str">
        <f>Sheet3!G20</f>
        <v>31.2x</v>
      </c>
      <c r="AE10" s="36" t="str">
        <f>Sheet3!G21</f>
        <v>3.1x</v>
      </c>
      <c r="AF10" s="36" t="str">
        <f>Sheet3!G22</f>
        <v>6.6x</v>
      </c>
      <c r="AG10" s="36" t="str">
        <f>Sheet3!G24</f>
        <v>-123.8x</v>
      </c>
      <c r="AH10" s="36" t="str">
        <f>Sheet3!G25</f>
        <v>6.0x</v>
      </c>
      <c r="AI10" s="36" t="str">
        <f>Sheet3!G31</f>
        <v/>
      </c>
      <c r="AK10" s="36">
        <f>Sheet3!G29</f>
        <v>6.1</v>
      </c>
      <c r="AL10" s="36">
        <f>Sheet3!G30</f>
        <v>4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1.0739911898030472</v>
      </c>
      <c r="C11" s="31">
        <f>(sheet!H18-sheet!H15)/sheet!H35</f>
        <v>1.0739911898030472</v>
      </c>
      <c r="D11" s="31">
        <f>sheet!H12/sheet!H35</f>
        <v>0.22303832667731696</v>
      </c>
      <c r="E11" s="31">
        <f>Sheet2!H20/sheet!H35</f>
        <v>1.1490009061828768</v>
      </c>
      <c r="F11" s="31">
        <f>sheet!H18/sheet!H35</f>
        <v>1.0739911898030472</v>
      </c>
      <c r="G11" s="29"/>
      <c r="H11" s="32">
        <f>Sheet1!H33/sheet!H51</f>
        <v>4.3597765283574813E-2</v>
      </c>
      <c r="I11" s="32">
        <f>Sheet1!H33/Sheet1!H12</f>
        <v>7.3030214831125886E-2</v>
      </c>
      <c r="J11" s="32">
        <f>Sheet1!H12/sheet!H27</f>
        <v>0.30402429774754441</v>
      </c>
      <c r="K11" s="32">
        <f>Sheet1!H30/sheet!H27</f>
        <v>2.2273295239697601E-2</v>
      </c>
      <c r="L11" s="32">
        <f>Sheet1!H38</f>
        <v>1.44</v>
      </c>
      <c r="M11" s="29"/>
      <c r="N11" s="32">
        <f>sheet!H40/sheet!H27</f>
        <v>0.49073170071975736</v>
      </c>
      <c r="O11" s="32">
        <f>sheet!H51/sheet!H27</f>
        <v>0.50926829928024264</v>
      </c>
      <c r="P11" s="32">
        <f>sheet!H40/sheet!H51</f>
        <v>0.96360150712957515</v>
      </c>
      <c r="Q11" s="31">
        <f>Sheet1!H24/Sheet1!H26</f>
        <v>-4.8645769731498278</v>
      </c>
      <c r="R11" s="31">
        <f>ABS(Sheet2!H20/(Sheet1!H26+Sheet2!H30))</f>
        <v>0.20887756988446193</v>
      </c>
      <c r="S11" s="31">
        <f>sheet!H40/Sheet1!H43</f>
        <v>5.2651876486108149</v>
      </c>
      <c r="T11" s="31">
        <f>Sheet2!H20/sheet!H40</f>
        <v>0.14595430250537003</v>
      </c>
      <c r="V11" s="31" t="e">
        <f>ABS(Sheet1!H15/sheet!H15)</f>
        <v>#DIV/0!</v>
      </c>
      <c r="W11" s="31">
        <f>Sheet1!H12/sheet!H14</f>
        <v>6.9585623082140078</v>
      </c>
      <c r="X11" s="31">
        <f>Sheet1!H12/sheet!H27</f>
        <v>0.30402429774754441</v>
      </c>
      <c r="Y11" s="31">
        <f>Sheet1!H12/(sheet!H18-sheet!H35)</f>
        <v>65.915513325771911</v>
      </c>
      <c r="AA11" s="17" t="str">
        <f>Sheet1!H43</f>
        <v>1,389,711.274</v>
      </c>
      <c r="AB11" s="17" t="str">
        <f>Sheet3!H17</f>
        <v>18.3x</v>
      </c>
      <c r="AC11" s="17" t="str">
        <f>Sheet3!H18</f>
        <v>33.2x</v>
      </c>
      <c r="AD11" s="17" t="str">
        <f>Sheet3!H20</f>
        <v>36.9x</v>
      </c>
      <c r="AE11" s="17" t="str">
        <f>Sheet3!H21</f>
        <v>1.9x</v>
      </c>
      <c r="AF11" s="17" t="str">
        <f>Sheet3!H22</f>
        <v>5.6x</v>
      </c>
      <c r="AG11" s="17" t="str">
        <f>Sheet3!H24</f>
        <v>62.8x</v>
      </c>
      <c r="AH11" s="17" t="str">
        <f>Sheet3!H25</f>
        <v>2.7x</v>
      </c>
      <c r="AI11" s="17">
        <f>Sheet3!H31</f>
        <v>0.64459999999999995</v>
      </c>
      <c r="AK11" s="17">
        <f>Sheet3!H29</f>
        <v>5.9</v>
      </c>
      <c r="AL11" s="17">
        <f>Sheet3!H30</f>
        <v>6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1.4663212885164669</v>
      </c>
      <c r="C12" s="34">
        <f>(sheet!I18-sheet!I15)/sheet!I35</f>
        <v>1.4663212885164669</v>
      </c>
      <c r="D12" s="34">
        <f>sheet!I12/sheet!I35</f>
        <v>0.54051275922051434</v>
      </c>
      <c r="E12" s="34">
        <f>Sheet2!I20/sheet!I35</f>
        <v>1.4792692234332052</v>
      </c>
      <c r="F12" s="34">
        <f>sheet!I18/sheet!I35</f>
        <v>1.4663212885164669</v>
      </c>
      <c r="G12" s="29"/>
      <c r="H12" s="35">
        <f>Sheet1!I33/sheet!I51</f>
        <v>9.1936653534147844E-2</v>
      </c>
      <c r="I12" s="35">
        <f>Sheet1!I33/Sheet1!I12</f>
        <v>0.12456937579566309</v>
      </c>
      <c r="J12" s="35">
        <f>Sheet1!I12/sheet!I27</f>
        <v>0.38540249219619538</v>
      </c>
      <c r="K12" s="35">
        <f>Sheet1!I30/sheet!I27</f>
        <v>4.8059536509874358E-2</v>
      </c>
      <c r="L12" s="35">
        <f>Sheet1!I38</f>
        <v>2.75</v>
      </c>
      <c r="M12" s="29"/>
      <c r="N12" s="35">
        <f>sheet!I40/sheet!I27</f>
        <v>0.47779970188776821</v>
      </c>
      <c r="O12" s="35">
        <f>sheet!I51/sheet!I27</f>
        <v>0.52220029811223179</v>
      </c>
      <c r="P12" s="35">
        <f>sheet!I40/sheet!I51</f>
        <v>0.91497401210804941</v>
      </c>
      <c r="Q12" s="34">
        <f>Sheet1!I24/Sheet1!I26</f>
        <v>-5.2332089990555604</v>
      </c>
      <c r="R12" s="34">
        <f>ABS(Sheet2!I20/(Sheet1!I26+Sheet2!I30))</f>
        <v>1.3336553467795778</v>
      </c>
      <c r="S12" s="34">
        <f>sheet!I40/Sheet1!I43</f>
        <v>4.1579588189995587</v>
      </c>
      <c r="T12" s="34">
        <f>Sheet2!I20/sheet!I40</f>
        <v>0.20681770628538249</v>
      </c>
      <c r="U12" s="12"/>
      <c r="V12" s="34" t="e">
        <f>ABS(Sheet1!I15/sheet!I15)</f>
        <v>#DIV/0!</v>
      </c>
      <c r="W12" s="34">
        <f>Sheet1!I12/sheet!I14</f>
        <v>8.3513773817955137</v>
      </c>
      <c r="X12" s="34">
        <f>Sheet1!I12/sheet!I27</f>
        <v>0.38540249219619538</v>
      </c>
      <c r="Y12" s="34">
        <f>Sheet1!I12/(sheet!I18-sheet!I35)</f>
        <v>12.372085321801258</v>
      </c>
      <c r="Z12" s="12"/>
      <c r="AA12" s="36" t="str">
        <f>Sheet1!I43</f>
        <v>1,735,716.744</v>
      </c>
      <c r="AB12" s="36" t="str">
        <f>Sheet3!I17</f>
        <v>16.2x</v>
      </c>
      <c r="AC12" s="36" t="str">
        <f>Sheet3!I18</f>
        <v>29.9x</v>
      </c>
      <c r="AD12" s="36" t="str">
        <f>Sheet3!I20</f>
        <v>25.4x</v>
      </c>
      <c r="AE12" s="36" t="str">
        <f>Sheet3!I21</f>
        <v>2.2x</v>
      </c>
      <c r="AF12" s="36" t="str">
        <f>Sheet3!I22</f>
        <v>4.8x</v>
      </c>
      <c r="AG12" s="36" t="str">
        <f>Sheet3!I24</f>
        <v>32.8x</v>
      </c>
      <c r="AH12" s="36" t="str">
        <f>Sheet3!I25</f>
        <v>3.0x</v>
      </c>
      <c r="AI12" s="36">
        <f>Sheet3!I31</f>
        <v>0.70399999999999996</v>
      </c>
      <c r="AK12" s="36">
        <f>Sheet3!I29</f>
        <v>6.6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1.2323634050469476</v>
      </c>
      <c r="C13" s="31">
        <f>(sheet!J18-sheet!J15)/sheet!J35</f>
        <v>1.2323634050469476</v>
      </c>
      <c r="D13" s="31">
        <f>sheet!J12/sheet!J35</f>
        <v>0.36005006585485938</v>
      </c>
      <c r="E13" s="31">
        <f>Sheet2!J20/sheet!J35</f>
        <v>1.5913163103959154</v>
      </c>
      <c r="F13" s="31">
        <f>sheet!J18/sheet!J35</f>
        <v>1.2323634050469476</v>
      </c>
      <c r="G13" s="29"/>
      <c r="H13" s="32">
        <f>Sheet1!J33/sheet!J51</f>
        <v>8.46524900393891E-2</v>
      </c>
      <c r="I13" s="32">
        <f>Sheet1!J33/Sheet1!J12</f>
        <v>0.11108623896210533</v>
      </c>
      <c r="J13" s="32">
        <f>Sheet1!J12/sheet!J27</f>
        <v>0.38986400053313652</v>
      </c>
      <c r="K13" s="32">
        <f>Sheet1!J30/sheet!J27</f>
        <v>4.3330937213399742E-2</v>
      </c>
      <c r="L13" s="32">
        <f>Sheet1!J38</f>
        <v>2.83</v>
      </c>
      <c r="M13" s="29"/>
      <c r="N13" s="32">
        <f>sheet!J40/sheet!J27</f>
        <v>0.48839631881123935</v>
      </c>
      <c r="O13" s="32">
        <f>sheet!J51/sheet!J27</f>
        <v>0.51160368118876065</v>
      </c>
      <c r="P13" s="32">
        <f>sheet!J40/sheet!J51</f>
        <v>0.95463800744436245</v>
      </c>
      <c r="Q13" s="31">
        <f>Sheet1!J24/Sheet1!J26</f>
        <v>-6.6601085526199473</v>
      </c>
      <c r="R13" s="31">
        <f>ABS(Sheet2!J20/(Sheet1!J26+Sheet2!J30))</f>
        <v>1.2879674946387267</v>
      </c>
      <c r="S13" s="31">
        <f>sheet!J40/Sheet1!J43</f>
        <v>3.9700383853743197</v>
      </c>
      <c r="T13" s="31">
        <f>Sheet2!J20/sheet!J40</f>
        <v>0.22883131743062024</v>
      </c>
      <c r="V13" s="31" t="e">
        <f>ABS(Sheet1!J15/sheet!J15)</f>
        <v>#DIV/0!</v>
      </c>
      <c r="W13" s="31">
        <f>Sheet1!J12/sheet!J14</f>
        <v>8.0764192971147608</v>
      </c>
      <c r="X13" s="31">
        <f>Sheet1!J12/sheet!J27</f>
        <v>0.38986400053313652</v>
      </c>
      <c r="Y13" s="31">
        <f>Sheet1!J12/(sheet!J18-sheet!J35)</f>
        <v>23.889885831703165</v>
      </c>
      <c r="AA13" s="17" t="str">
        <f>Sheet1!J43</f>
        <v>2,120,388.597</v>
      </c>
      <c r="AB13" s="17" t="str">
        <f>Sheet3!J17</f>
        <v>17.5x</v>
      </c>
      <c r="AC13" s="17" t="str">
        <f>Sheet3!J18</f>
        <v>31.2x</v>
      </c>
      <c r="AD13" s="17" t="str">
        <f>Sheet3!J20</f>
        <v>30.4x</v>
      </c>
      <c r="AE13" s="17" t="str">
        <f>Sheet3!J21</f>
        <v>2.2x</v>
      </c>
      <c r="AF13" s="17" t="str">
        <f>Sheet3!J22</f>
        <v>5.5x</v>
      </c>
      <c r="AG13" s="17" t="str">
        <f>Sheet3!J24</f>
        <v>42.7x</v>
      </c>
      <c r="AH13" s="17" t="str">
        <f>Sheet3!J25</f>
        <v>3.6x</v>
      </c>
      <c r="AI13" s="17">
        <f>Sheet3!J31</f>
        <v>0.87360000000000004</v>
      </c>
      <c r="AK13" s="17">
        <f>Sheet3!J29</f>
        <v>6.6</v>
      </c>
      <c r="AL13" s="17">
        <f>Sheet3!J30</f>
        <v>6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1.122484680472098</v>
      </c>
      <c r="C14" s="34">
        <f>(sheet!K18-sheet!K15)/sheet!K35</f>
        <v>1.122484680472098</v>
      </c>
      <c r="D14" s="34">
        <f>sheet!K12/sheet!K35</f>
        <v>0.32439328555470759</v>
      </c>
      <c r="E14" s="34">
        <f>Sheet2!K20/sheet!K35</f>
        <v>1.5294918326804696</v>
      </c>
      <c r="F14" s="34">
        <f>sheet!K18/sheet!K35</f>
        <v>1.122484680472098</v>
      </c>
      <c r="G14" s="29"/>
      <c r="H14" s="35">
        <f>Sheet1!K33/sheet!K51</f>
        <v>8.1696754008174041E-2</v>
      </c>
      <c r="I14" s="35">
        <f>Sheet1!K33/Sheet1!K12</f>
        <v>0.10519108670366072</v>
      </c>
      <c r="J14" s="35">
        <f>Sheet1!K12/sheet!K27</f>
        <v>0.39225495980857034</v>
      </c>
      <c r="K14" s="35">
        <f>Sheet1!K30/sheet!K27</f>
        <v>4.1250078723136838E-2</v>
      </c>
      <c r="L14" s="35">
        <f>Sheet1!K38</f>
        <v>2.79</v>
      </c>
      <c r="M14" s="29"/>
      <c r="N14" s="35">
        <f>sheet!K40/sheet!K27</f>
        <v>0.4949404539669256</v>
      </c>
      <c r="O14" s="35">
        <f>sheet!K51/sheet!K27</f>
        <v>0.50505954597701508</v>
      </c>
      <c r="P14" s="35">
        <f>sheet!K40/sheet!K51</f>
        <v>0.97996455647518832</v>
      </c>
      <c r="Q14" s="34">
        <f>Sheet1!K24/Sheet1!K26</f>
        <v>-6.1303573484145675</v>
      </c>
      <c r="R14" s="34">
        <f>ABS(Sheet2!K20/(Sheet1!K26+Sheet2!K30))</f>
        <v>0.95787171809905269</v>
      </c>
      <c r="S14" s="34">
        <f>sheet!K40/Sheet1!K43</f>
        <v>4.2359932344756208</v>
      </c>
      <c r="T14" s="34">
        <f>Sheet2!K20/sheet!K40</f>
        <v>0.22657298699868125</v>
      </c>
      <c r="U14" s="12"/>
      <c r="V14" s="34" t="e">
        <f>ABS(Sheet1!K15/sheet!K15)</f>
        <v>#DIV/0!</v>
      </c>
      <c r="W14" s="34">
        <f>Sheet1!K12/sheet!K14</f>
        <v>8.1300753758591355</v>
      </c>
      <c r="X14" s="34">
        <f>Sheet1!K12/sheet!K27</f>
        <v>0.39225495980857034</v>
      </c>
      <c r="Y14" s="34">
        <f>Sheet1!K12/(sheet!K18-sheet!K35)</f>
        <v>43.679006324996614</v>
      </c>
      <c r="Z14" s="12"/>
      <c r="AA14" s="36" t="str">
        <f>Sheet1!K43</f>
        <v>2,084,251.746</v>
      </c>
      <c r="AB14" s="36" t="str">
        <f>Sheet3!K17</f>
        <v>15.4x</v>
      </c>
      <c r="AC14" s="36" t="str">
        <f>Sheet3!K18</f>
        <v>28.7x</v>
      </c>
      <c r="AD14" s="36" t="str">
        <f>Sheet3!K20</f>
        <v>30.0x</v>
      </c>
      <c r="AE14" s="36" t="str">
        <f>Sheet3!K21</f>
        <v>2.5x</v>
      </c>
      <c r="AF14" s="36" t="str">
        <f>Sheet3!K22</f>
        <v>4.6x</v>
      </c>
      <c r="AG14" s="36" t="str">
        <f>Sheet3!K24</f>
        <v>36.1x</v>
      </c>
      <c r="AH14" s="36" t="str">
        <f>Sheet3!K25</f>
        <v>2.9x</v>
      </c>
      <c r="AI14" s="36">
        <f>Sheet3!K31</f>
        <v>0.96089999999999998</v>
      </c>
      <c r="AK14" s="36">
        <f>Sheet3!K29</f>
        <v>6.5</v>
      </c>
      <c r="AL14" s="36">
        <f>Sheet3!K30</f>
        <v>4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1.3690434290510545</v>
      </c>
      <c r="C15" s="31">
        <f>(sheet!L18-sheet!L15)/sheet!L35</f>
        <v>1.3333375455862961</v>
      </c>
      <c r="D15" s="31">
        <f>sheet!L12/sheet!L35</f>
        <v>0.60009876933531359</v>
      </c>
      <c r="E15" s="31">
        <f>Sheet2!L20/sheet!L35</f>
        <v>1.3692854932728615</v>
      </c>
      <c r="F15" s="31">
        <f>sheet!L18/sheet!L35</f>
        <v>1.3690434290510545</v>
      </c>
      <c r="G15" s="29"/>
      <c r="H15" s="32">
        <f>Sheet1!L33/sheet!L51</f>
        <v>2.9821351883976395E-2</v>
      </c>
      <c r="I15" s="32">
        <f>Sheet1!L33/Sheet1!L12</f>
        <v>3.7583065655075625E-2</v>
      </c>
      <c r="J15" s="32">
        <f>Sheet1!L12/sheet!L27</f>
        <v>0.38921157283504598</v>
      </c>
      <c r="K15" s="32">
        <f>Sheet1!L30/sheet!L27</f>
        <v>1.457880886185855E-2</v>
      </c>
      <c r="L15" s="32">
        <f>Sheet1!L38</f>
        <v>0.99</v>
      </c>
      <c r="M15" s="29"/>
      <c r="N15" s="32">
        <f>sheet!L40/sheet!L27</f>
        <v>0.50948688870692782</v>
      </c>
      <c r="O15" s="32">
        <f>sheet!L51/sheet!L27</f>
        <v>0.49051311129307218</v>
      </c>
      <c r="P15" s="32">
        <f>sheet!L40/sheet!L51</f>
        <v>1.038681488785973</v>
      </c>
      <c r="Q15" s="31">
        <f>Sheet1!L24/Sheet1!L26</f>
        <v>-2.6160308575445792</v>
      </c>
      <c r="R15" s="31">
        <f>ABS(Sheet2!L20/(Sheet1!L26+Sheet2!L30))</f>
        <v>0.82850277665294392</v>
      </c>
      <c r="S15" s="31">
        <f>sheet!L40/Sheet1!L43</f>
        <v>4.4623978519760348</v>
      </c>
      <c r="T15" s="31">
        <f>Sheet2!L20/sheet!L40</f>
        <v>0.19757828880942804</v>
      </c>
      <c r="V15" s="31">
        <f>ABS(Sheet1!L15/sheet!L15)</f>
        <v>89.215824344190921</v>
      </c>
      <c r="W15" s="31">
        <f>Sheet1!L12/sheet!L14</f>
        <v>8.6408076605077859</v>
      </c>
      <c r="X15" s="31">
        <f>Sheet1!L12/sheet!L27</f>
        <v>0.38921157283504598</v>
      </c>
      <c r="Y15" s="31">
        <f>Sheet1!L12/(sheet!L18-sheet!L35)</f>
        <v>14.345974127862567</v>
      </c>
      <c r="AA15" s="17" t="str">
        <f>Sheet1!L43</f>
        <v>2,032,760.933</v>
      </c>
      <c r="AB15" s="17" t="str">
        <f>Sheet3!L17</f>
        <v>20.5x</v>
      </c>
      <c r="AC15" s="17" t="str">
        <f>Sheet3!L18</f>
        <v>38.7x</v>
      </c>
      <c r="AD15" s="17" t="str">
        <f>Sheet3!L20</f>
        <v>32.4x</v>
      </c>
      <c r="AE15" s="17" t="str">
        <f>Sheet3!L21</f>
        <v>2.7x</v>
      </c>
      <c r="AF15" s="17" t="str">
        <f>Sheet3!L22</f>
        <v>6.0x</v>
      </c>
      <c r="AG15" s="17" t="str">
        <f>Sheet3!L24</f>
        <v>138.4x</v>
      </c>
      <c r="AH15" s="17" t="str">
        <f>Sheet3!L25</f>
        <v>4.1x</v>
      </c>
      <c r="AI15" s="17">
        <f>Sheet3!L31</f>
        <v>1.0434000000000001</v>
      </c>
      <c r="AK15" s="17">
        <f>Sheet3!L29</f>
        <v>6.6</v>
      </c>
      <c r="AL15" s="17">
        <f>Sheet3!L30</f>
        <v>5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0.83778572423030684</v>
      </c>
      <c r="C16" s="34">
        <f>(sheet!M18-sheet!M15)/sheet!M35</f>
        <v>0.80188457359204157</v>
      </c>
      <c r="D16" s="34">
        <f>sheet!M12/sheet!M35</f>
        <v>0.11960371418723711</v>
      </c>
      <c r="E16" s="34">
        <f>Sheet2!M20/sheet!M35</f>
        <v>1.3775984672603918</v>
      </c>
      <c r="F16" s="34">
        <f>sheet!M18/sheet!M35</f>
        <v>0.83778572423030684</v>
      </c>
      <c r="G16" s="29"/>
      <c r="H16" s="35">
        <f>Sheet1!M33/sheet!M51</f>
        <v>8.8373921960992544E-2</v>
      </c>
      <c r="I16" s="35">
        <f>Sheet1!M33/Sheet1!M12</f>
        <v>0.10047321236672548</v>
      </c>
      <c r="J16" s="35">
        <f>Sheet1!M12/sheet!M27</f>
        <v>0.41846209542623314</v>
      </c>
      <c r="K16" s="35">
        <f>Sheet1!M30/sheet!M27</f>
        <v>4.2074299149862701E-2</v>
      </c>
      <c r="L16" s="35">
        <f>Sheet1!M38</f>
        <v>2.99</v>
      </c>
      <c r="M16" s="29"/>
      <c r="N16" s="35">
        <f>sheet!M40/sheet!M27</f>
        <v>0.52424617977526433</v>
      </c>
      <c r="O16" s="35">
        <f>sheet!M51/sheet!M27</f>
        <v>0.47575382022473561</v>
      </c>
      <c r="P16" s="35">
        <f>sheet!M40/sheet!M51</f>
        <v>1.1019274202099354</v>
      </c>
      <c r="Q16" s="34">
        <f>Sheet1!M24/Sheet1!M26</f>
        <v>-5.8207530779967041</v>
      </c>
      <c r="R16" s="34">
        <f>ABS(Sheet2!M20/(Sheet1!M26+Sheet2!M30))</f>
        <v>0.82720192109473278</v>
      </c>
      <c r="S16" s="34">
        <f>sheet!M40/Sheet1!M43</f>
        <v>4.0499247177896249</v>
      </c>
      <c r="T16" s="34">
        <f>Sheet2!M20/sheet!M40</f>
        <v>0.220366659839173</v>
      </c>
      <c r="U16" s="12"/>
      <c r="V16" s="34">
        <f>ABS(Sheet1!M15/sheet!M15)</f>
        <v>82.56488269737082</v>
      </c>
      <c r="W16" s="34">
        <f>Sheet1!M12/sheet!M14</f>
        <v>8.6686015250801365</v>
      </c>
      <c r="X16" s="34">
        <f>Sheet1!M12/sheet!M27</f>
        <v>0.41846209542623314</v>
      </c>
      <c r="Y16" s="34">
        <f>Sheet1!M12/(sheet!M18-sheet!M35)</f>
        <v>-30.761573111857981</v>
      </c>
      <c r="Z16" s="12"/>
      <c r="AA16" s="36" t="str">
        <f>Sheet1!M43</f>
        <v>2,406,204.588</v>
      </c>
      <c r="AB16" s="36" t="str">
        <f>Sheet3!M17</f>
        <v>21.6x</v>
      </c>
      <c r="AC16" s="36" t="str">
        <f>Sheet3!M18</f>
        <v>37.8x</v>
      </c>
      <c r="AD16" s="36" t="str">
        <f>Sheet3!M20</f>
        <v>45.7x</v>
      </c>
      <c r="AE16" s="36" t="str">
        <f>Sheet3!M21</f>
        <v>3.4x</v>
      </c>
      <c r="AF16" s="36" t="str">
        <f>Sheet3!M22</f>
        <v>6.7x</v>
      </c>
      <c r="AG16" s="36" t="str">
        <f>Sheet3!M24</f>
        <v>58.3x</v>
      </c>
      <c r="AH16" s="36" t="str">
        <f>Sheet3!M25</f>
        <v>5.2x</v>
      </c>
      <c r="AI16" s="36">
        <f>Sheet3!M31</f>
        <v>1.1634</v>
      </c>
      <c r="AK16" s="36">
        <f>Sheet3!M29</f>
        <v>6.4</v>
      </c>
      <c r="AL16" s="36">
        <f>Sheet3!M30</f>
        <v>7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2023-04-28T01:26:45Z</dcterms:created>
  <dcterms:modified xsi:type="dcterms:W3CDTF">2023-05-06T15:45:23Z</dcterms:modified>
  <cp:category/>
  <dc:identifier/>
  <cp:version/>
</cp:coreProperties>
</file>