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Industrial/"/>
    </mc:Choice>
  </mc:AlternateContent>
  <xr:revisionPtr revIDLastSave="22" documentId="8_{34A04061-330C-49F8-B82C-8FD2C661CA55}" xr6:coauthVersionLast="47" xr6:coauthVersionMax="47" xr10:uidLastSave="{5379A28B-2C57-4181-871C-D4C5F8B30935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<sst xmlns="http://schemas.openxmlformats.org/spreadsheetml/2006/main" count="1259" uniqueCount="924">
  <si>
    <t>WSP Global Inc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</si>
  <si>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</si>
  <si>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</si>
  <si>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</si>
  <si>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</si>
  <si>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</si>
  <si>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</si>
  <si>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</si>
  <si>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</si>
  <si>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</si>
  <si>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</si>
  <si>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</si>
  <si>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</si>
  <si>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</si>
  <si>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</si>
  <si>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</si>
  <si>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</si>
  <si>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</si>
  <si>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</si>
  <si>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</si>
  <si>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</si>
  <si>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</si>
  <si>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</si>
  <si>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</si>
  <si>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</si>
  <si>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</si>
  <si>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131,900</t>
  </si>
  <si>
    <t>201,500</t>
  </si>
  <si>
    <t>204,100</t>
  </si>
  <si>
    <t>230,800</t>
  </si>
  <si>
    <t>185,100</t>
  </si>
  <si>
    <t>254,700</t>
  </si>
  <si>
    <t>255,600</t>
  </si>
  <si>
    <t>437,100</t>
  </si>
  <si>
    <t>927,400</t>
  </si>
  <si>
    <t>495,600</t>
  </si>
  <si>
    <t>Short Term Investments</t>
  </si>
  <si>
    <t/>
  </si>
  <si>
    <t>5,500</t>
  </si>
  <si>
    <t>2,200</t>
  </si>
  <si>
    <t>11,700</t>
  </si>
  <si>
    <t>Accounts Receivable, Net</t>
  </si>
  <si>
    <t>602,500</t>
  </si>
  <si>
    <t>1,602,900</t>
  </si>
  <si>
    <t>2,054,400</t>
  </si>
  <si>
    <t>1,973,500</t>
  </si>
  <si>
    <t>2,211,900</t>
  </si>
  <si>
    <t>2,671,300</t>
  </si>
  <si>
    <t>2,543,600</t>
  </si>
  <si>
    <t>2,261,700</t>
  </si>
  <si>
    <t>2,771,600</t>
  </si>
  <si>
    <t>3,858,800</t>
  </si>
  <si>
    <t>Inventory</t>
  </si>
  <si>
    <t>Prepaid Expenses</t>
  </si>
  <si>
    <t>36,500</t>
  </si>
  <si>
    <t>81,800</t>
  </si>
  <si>
    <t>119,200</t>
  </si>
  <si>
    <t>104,500</t>
  </si>
  <si>
    <t>111,600</t>
  </si>
  <si>
    <t>99,000</t>
  </si>
  <si>
    <t>104,200</t>
  </si>
  <si>
    <t>168,700</t>
  </si>
  <si>
    <t>169,600</t>
  </si>
  <si>
    <t>138,900</t>
  </si>
  <si>
    <t>Other Current Assets</t>
  </si>
  <si>
    <t>54,500</t>
  </si>
  <si>
    <t>161,500</t>
  </si>
  <si>
    <t>214,800</t>
  </si>
  <si>
    <t>197,100</t>
  </si>
  <si>
    <t>161,000</t>
  </si>
  <si>
    <t>312,100</t>
  </si>
  <si>
    <t>351,000</t>
  </si>
  <si>
    <t>432,400</t>
  </si>
  <si>
    <t>460,500</t>
  </si>
  <si>
    <t>540,500</t>
  </si>
  <si>
    <t>Total Current Assets</t>
  </si>
  <si>
    <t>825,400</t>
  </si>
  <si>
    <t>2,047,700</t>
  </si>
  <si>
    <t>2,592,500</t>
  </si>
  <si>
    <t>2,505,900</t>
  </si>
  <si>
    <t>2,669,600</t>
  </si>
  <si>
    <t>3,342,600</t>
  </si>
  <si>
    <t>3,256,600</t>
  </si>
  <si>
    <t>3,300,700</t>
  </si>
  <si>
    <t>4,340,800</t>
  </si>
  <si>
    <t>5,034,200</t>
  </si>
  <si>
    <t>Property Plant And Equipment, Net</t>
  </si>
  <si>
    <t>87,400</t>
  </si>
  <si>
    <t>202,400</t>
  </si>
  <si>
    <t>269,500</t>
  </si>
  <si>
    <t>292,700</t>
  </si>
  <si>
    <t>315,400</t>
  </si>
  <si>
    <t>350,600</t>
  </si>
  <si>
    <t>1,261,100</t>
  </si>
  <si>
    <t>1,209,200</t>
  </si>
  <si>
    <t>1,225,100</t>
  </si>
  <si>
    <t>1,377,800</t>
  </si>
  <si>
    <t>Real Estate Owned</t>
  </si>
  <si>
    <t>Capitalized / Purchased Software</t>
  </si>
  <si>
    <t>25,400</t>
  </si>
  <si>
    <t>24,200</t>
  </si>
  <si>
    <t>31,300</t>
  </si>
  <si>
    <t>62,000</t>
  </si>
  <si>
    <t>67,100</t>
  </si>
  <si>
    <t>66,300</t>
  </si>
  <si>
    <t>73,300</t>
  </si>
  <si>
    <t>68,100</t>
  </si>
  <si>
    <t>71,000</t>
  </si>
  <si>
    <t>46,700</t>
  </si>
  <si>
    <t>Long-term Investments</t>
  </si>
  <si>
    <t>34,800</t>
  </si>
  <si>
    <t>35,200</t>
  </si>
  <si>
    <t>9,400</t>
  </si>
  <si>
    <t>11,900</t>
  </si>
  <si>
    <t>93,400</t>
  </si>
  <si>
    <t>87,200</t>
  </si>
  <si>
    <t>113,100</t>
  </si>
  <si>
    <t>118,000</t>
  </si>
  <si>
    <t>120,200</t>
  </si>
  <si>
    <t>Goodwill</t>
  </si>
  <si>
    <t>734,600</t>
  </si>
  <si>
    <t>2,067,700</t>
  </si>
  <si>
    <t>2,734,300</t>
  </si>
  <si>
    <t>2,783,600</t>
  </si>
  <si>
    <t>2,979,000</t>
  </si>
  <si>
    <t>3,493,200</t>
  </si>
  <si>
    <t>3,568,800</t>
  </si>
  <si>
    <t>3,731,900</t>
  </si>
  <si>
    <t>4,762,300</t>
  </si>
  <si>
    <t>6,792,200</t>
  </si>
  <si>
    <t>Other Intangibles</t>
  </si>
  <si>
    <t>146,400</t>
  </si>
  <si>
    <t>378,800</t>
  </si>
  <si>
    <t>406,600</t>
  </si>
  <si>
    <t>355,700</t>
  </si>
  <si>
    <t>355,200</t>
  </si>
  <si>
    <t>367,700</t>
  </si>
  <si>
    <t>355,400</t>
  </si>
  <si>
    <t>275,500</t>
  </si>
  <si>
    <t>549,900</t>
  </si>
  <si>
    <t>1,102,600</t>
  </si>
  <si>
    <t>Other Long-term Assets</t>
  </si>
  <si>
    <t>5,900</t>
  </si>
  <si>
    <t>157,800</t>
  </si>
  <si>
    <t>123,500</t>
  </si>
  <si>
    <t>117,100</t>
  </si>
  <si>
    <t>125,400</t>
  </si>
  <si>
    <t>52,800</t>
  </si>
  <si>
    <t>73,700</t>
  </si>
  <si>
    <t>183,300</t>
  </si>
  <si>
    <t>368,000</t>
  </si>
  <si>
    <t>Total Assets</t>
  </si>
  <si>
    <t>1,859,900</t>
  </si>
  <si>
    <t>4,913,800</t>
  </si>
  <si>
    <t>6,167,100</t>
  </si>
  <si>
    <t>6,128,700</t>
  </si>
  <si>
    <t>6,523,600</t>
  </si>
  <si>
    <t>7,766,600</t>
  </si>
  <si>
    <t>8,676,100</t>
  </si>
  <si>
    <t>8,837,400</t>
  </si>
  <si>
    <t>11,250,400</t>
  </si>
  <si>
    <t>14,841,700</t>
  </si>
  <si>
    <t>Accounts Payable</t>
  </si>
  <si>
    <t>95,200</t>
  </si>
  <si>
    <t>315,300</t>
  </si>
  <si>
    <t>346,600</t>
  </si>
  <si>
    <t>307,300</t>
  </si>
  <si>
    <t>518,500</t>
  </si>
  <si>
    <t>737,700</t>
  </si>
  <si>
    <t>608,400</t>
  </si>
  <si>
    <t>509,100</t>
  </si>
  <si>
    <t>765,700</t>
  </si>
  <si>
    <t>1,038,800</t>
  </si>
  <si>
    <t>Accrued Expenses</t>
  </si>
  <si>
    <t>233,100</t>
  </si>
  <si>
    <t>720,500</t>
  </si>
  <si>
    <t>808,400</t>
  </si>
  <si>
    <t>807,500</t>
  </si>
  <si>
    <t>741,400</t>
  </si>
  <si>
    <t>946,000</t>
  </si>
  <si>
    <t>1,042,100</t>
  </si>
  <si>
    <t>1,204,600</t>
  </si>
  <si>
    <t>1,440,600</t>
  </si>
  <si>
    <t>1,660,500</t>
  </si>
  <si>
    <t>Short-term Borrowings</t>
  </si>
  <si>
    <t>36,400</t>
  </si>
  <si>
    <t>29,500</t>
  </si>
  <si>
    <t>5,800</t>
  </si>
  <si>
    <t>3,800</t>
  </si>
  <si>
    <t>6,500</t>
  </si>
  <si>
    <t>18,300</t>
  </si>
  <si>
    <t>Current Portion of LT Debt</t>
  </si>
  <si>
    <t>11,300</t>
  </si>
  <si>
    <t>25,800</t>
  </si>
  <si>
    <t>155,500</t>
  </si>
  <si>
    <t>150,200</t>
  </si>
  <si>
    <t>315,600</t>
  </si>
  <si>
    <t>56,000</t>
  </si>
  <si>
    <t>289,500</t>
  </si>
  <si>
    <t>296,900</t>
  </si>
  <si>
    <t>297,400</t>
  </si>
  <si>
    <t>173,400</t>
  </si>
  <si>
    <t>Current Portion of Capital Lease Obligations</t>
  </si>
  <si>
    <t>211,700</t>
  </si>
  <si>
    <t>254,200</t>
  </si>
  <si>
    <t>273,000</t>
  </si>
  <si>
    <t>Other Current Liabilities</t>
  </si>
  <si>
    <t>166,200</t>
  </si>
  <si>
    <t>525,500</t>
  </si>
  <si>
    <t>736,100</t>
  </si>
  <si>
    <t>658,600</t>
  </si>
  <si>
    <t>672,400</t>
  </si>
  <si>
    <t>873,400</t>
  </si>
  <si>
    <t>866,000</t>
  </si>
  <si>
    <t>1,033,600</t>
  </si>
  <si>
    <t>1,469,500</t>
  </si>
  <si>
    <t>Total Current Liabilities</t>
  </si>
  <si>
    <t>542,200</t>
  </si>
  <si>
    <t>1,616,600</t>
  </si>
  <si>
    <t>2,052,400</t>
  </si>
  <si>
    <t>1,927,400</t>
  </si>
  <si>
    <t>2,254,400</t>
  </si>
  <si>
    <t>2,613,900</t>
  </si>
  <si>
    <t>3,036,000</t>
  </si>
  <si>
    <t>3,189,700</t>
  </si>
  <si>
    <t>3,791,500</t>
  </si>
  <si>
    <t>4,615,200</t>
  </si>
  <si>
    <t>Long-term Debt</t>
  </si>
  <si>
    <t>194,400</t>
  </si>
  <si>
    <t>790,100</t>
  </si>
  <si>
    <t>851,600</t>
  </si>
  <si>
    <t>928,100</t>
  </si>
  <si>
    <t>907,800</t>
  </si>
  <si>
    <t>1,467,900</t>
  </si>
  <si>
    <t>1,091,900</t>
  </si>
  <si>
    <t>277,300</t>
  </si>
  <si>
    <t>1,479,300</t>
  </si>
  <si>
    <t>2,781,100</t>
  </si>
  <si>
    <t>Capital Leases</t>
  </si>
  <si>
    <t>838,900</t>
  </si>
  <si>
    <t>785,300</t>
  </si>
  <si>
    <t>766,100</t>
  </si>
  <si>
    <t>856,800</t>
  </si>
  <si>
    <t>Other Non-current Liabilities</t>
  </si>
  <si>
    <t>149,700</t>
  </si>
  <si>
    <t>358,100</t>
  </si>
  <si>
    <t>351,400</t>
  </si>
  <si>
    <t>412,700</t>
  </si>
  <si>
    <t>402,400</t>
  </si>
  <si>
    <t>425,100</t>
  </si>
  <si>
    <t>377,400</t>
  </si>
  <si>
    <t>503,700</t>
  </si>
  <si>
    <t>548,300</t>
  </si>
  <si>
    <t>579,500</t>
  </si>
  <si>
    <t>Total Liabilities</t>
  </si>
  <si>
    <t>886,300</t>
  </si>
  <si>
    <t>2,764,800</t>
  </si>
  <si>
    <t>3,255,400</t>
  </si>
  <si>
    <t>3,268,200</t>
  </si>
  <si>
    <t>3,564,600</t>
  </si>
  <si>
    <t>4,506,900</t>
  </si>
  <si>
    <t>5,344,200</t>
  </si>
  <si>
    <t>4,756,000</t>
  </si>
  <si>
    <t>6,585,200</t>
  </si>
  <si>
    <t>8,832,600</t>
  </si>
  <si>
    <t>Common Stock</t>
  </si>
  <si>
    <t>934,400</t>
  </si>
  <si>
    <t>1,976,600</t>
  </si>
  <si>
    <t>2,409,700</t>
  </si>
  <si>
    <t>2,491,600</t>
  </si>
  <si>
    <t>2,577,400</t>
  </si>
  <si>
    <t>2,656,500</t>
  </si>
  <si>
    <t>2,752,200</t>
  </si>
  <si>
    <t>3,394,200</t>
  </si>
  <si>
    <t>3,801,200</t>
  </si>
  <si>
    <t>4,784,400</t>
  </si>
  <si>
    <t>Additional Paid In Capital</t>
  </si>
  <si>
    <t>200,000</t>
  </si>
  <si>
    <t>201,700</t>
  </si>
  <si>
    <t>203,300</t>
  </si>
  <si>
    <t>204,200</t>
  </si>
  <si>
    <t>204,900</t>
  </si>
  <si>
    <t>204,600</t>
  </si>
  <si>
    <t>207,300</t>
  </si>
  <si>
    <t>208,300</t>
  </si>
  <si>
    <t>212,400</t>
  </si>
  <si>
    <t>Retained Earnings</t>
  </si>
  <si>
    <t>-5,400</t>
  </si>
  <si>
    <t>-55,000</t>
  </si>
  <si>
    <t>-8,200</t>
  </si>
  <si>
    <t>31,900</t>
  </si>
  <si>
    <t>91,400</t>
  </si>
  <si>
    <t>181,300</t>
  </si>
  <si>
    <t>303,400</t>
  </si>
  <si>
    <t>412,200</t>
  </si>
  <si>
    <t>709,500</t>
  </si>
  <si>
    <t>959,500</t>
  </si>
  <si>
    <t>Treasury Stock</t>
  </si>
  <si>
    <t>Other Common Equity Adj</t>
  </si>
  <si>
    <t>45,300</t>
  </si>
  <si>
    <t>30,200</t>
  </si>
  <si>
    <t>313,200</t>
  </si>
  <si>
    <t>132,800</t>
  </si>
  <si>
    <t>86,000</t>
  </si>
  <si>
    <t>216,300</t>
  </si>
  <si>
    <t>70,600</t>
  </si>
  <si>
    <t>66,700</t>
  </si>
  <si>
    <t>-54,500</t>
  </si>
  <si>
    <t>49,700</t>
  </si>
  <si>
    <t>Common Equity</t>
  </si>
  <si>
    <t>974,300</t>
  </si>
  <si>
    <t>2,151,800</t>
  </si>
  <si>
    <t>2,916,400</t>
  </si>
  <si>
    <t>2,859,600</t>
  </si>
  <si>
    <t>2,959,000</t>
  </si>
  <si>
    <t>3,259,000</t>
  </si>
  <si>
    <t>3,330,800</t>
  </si>
  <si>
    <t>4,080,400</t>
  </si>
  <si>
    <t>4,664,500</t>
  </si>
  <si>
    <t>6,006,000</t>
  </si>
  <si>
    <t>Total Preferred Equity</t>
  </si>
  <si>
    <t>Minority Interest, Total</t>
  </si>
  <si>
    <t>-2,800</t>
  </si>
  <si>
    <t>-4,700</t>
  </si>
  <si>
    <t>1,100</t>
  </si>
  <si>
    <t>1,000</t>
  </si>
  <si>
    <t>3,100</t>
  </si>
  <si>
    <t>Other Equity</t>
  </si>
  <si>
    <t>Total Equity</t>
  </si>
  <si>
    <t>973,600</t>
  </si>
  <si>
    <t>2,149,000</t>
  </si>
  <si>
    <t>2,911,700</t>
  </si>
  <si>
    <t>2,860,500</t>
  </si>
  <si>
    <t>3,259,700</t>
  </si>
  <si>
    <t>3,331,900</t>
  </si>
  <si>
    <t>4,081,400</t>
  </si>
  <si>
    <t>4,665,200</t>
  </si>
  <si>
    <t>6,009,100</t>
  </si>
  <si>
    <t>Total Liabilities And Equity</t>
  </si>
  <si>
    <t>Cash And Short Term Investments</t>
  </si>
  <si>
    <t>260,200</t>
  </si>
  <si>
    <t>257,800</t>
  </si>
  <si>
    <t>437,900</t>
  </si>
  <si>
    <t>939,100</t>
  </si>
  <si>
    <t>496,000</t>
  </si>
  <si>
    <t>Total Debt</t>
  </si>
  <si>
    <t>242,100</t>
  </si>
  <si>
    <t>845,400</t>
  </si>
  <si>
    <t>1,012,900</t>
  </si>
  <si>
    <t>1,082,100</t>
  </si>
  <si>
    <t>1,229,900</t>
  </si>
  <si>
    <t>1,524,700</t>
  </si>
  <si>
    <t>2,450,300</t>
  </si>
  <si>
    <t>1,592,600</t>
  </si>
  <si>
    <t>2,797,000</t>
  </si>
  <si>
    <t>4,084,300</t>
  </si>
  <si>
    <t>Income Statement</t>
  </si>
  <si>
    <t>Revenue</t>
  </si>
  <si>
    <t>2,016,000</t>
  </si>
  <si>
    <t>2,902,400</t>
  </si>
  <si>
    <t>6,064,000</t>
  </si>
  <si>
    <t>6,379,600</t>
  </si>
  <si>
    <t>6,942,200</t>
  </si>
  <si>
    <t>7,908,100</t>
  </si>
  <si>
    <t>8,916,100</t>
  </si>
  <si>
    <t>8,803,900</t>
  </si>
  <si>
    <t>10,279,100</t>
  </si>
  <si>
    <t>11,932,900</t>
  </si>
  <si>
    <t>Revenue Growth (YoY)</t>
  </si>
  <si>
    <t>60.3%</t>
  </si>
  <si>
    <t>44.0%</t>
  </si>
  <si>
    <t>108.9%</t>
  </si>
  <si>
    <t>5.2%</t>
  </si>
  <si>
    <t>8.8%</t>
  </si>
  <si>
    <t>13.9%</t>
  </si>
  <si>
    <t>12.7%</t>
  </si>
  <si>
    <t>-1.3%</t>
  </si>
  <si>
    <t>16.8%</t>
  </si>
  <si>
    <t>16.1%</t>
  </si>
  <si>
    <t>Cost of Revenues</t>
  </si>
  <si>
    <t>-1,587,000</t>
  </si>
  <si>
    <t>-2,320,100</t>
  </si>
  <si>
    <t>-5,004,100</t>
  </si>
  <si>
    <t>-5,194,500</t>
  </si>
  <si>
    <t>-5,703,500</t>
  </si>
  <si>
    <t>-6,459,100</t>
  </si>
  <si>
    <t>-7,211,700</t>
  </si>
  <si>
    <t>-7,170,600</t>
  </si>
  <si>
    <t>-8,263,100</t>
  </si>
  <si>
    <t>-9,659,100</t>
  </si>
  <si>
    <t>Gross Profit</t>
  </si>
  <si>
    <t>429,000</t>
  </si>
  <si>
    <t>582,300</t>
  </si>
  <si>
    <t>1,059,900</t>
  </si>
  <si>
    <t>1,185,100</t>
  </si>
  <si>
    <t>1,238,700</t>
  </si>
  <si>
    <t>1,449,000</t>
  </si>
  <si>
    <t>1,704,400</t>
  </si>
  <si>
    <t>1,633,300</t>
  </si>
  <si>
    <t>2,273,800</t>
  </si>
  <si>
    <t>Gross Profit Margin</t>
  </si>
  <si>
    <t>21.3%</t>
  </si>
  <si>
    <t>20.1%</t>
  </si>
  <si>
    <t>17.5%</t>
  </si>
  <si>
    <t>18.6%</t>
  </si>
  <si>
    <t>17.8%</t>
  </si>
  <si>
    <t>18.3%</t>
  </si>
  <si>
    <t>19.1%</t>
  </si>
  <si>
    <t>19.6%</t>
  </si>
  <si>
    <t>R&amp;D Expenses</t>
  </si>
  <si>
    <t>Selling, General &amp; Admin Expenses</t>
  </si>
  <si>
    <t>-124,200</t>
  </si>
  <si>
    <t>-215,000</t>
  </si>
  <si>
    <t>-226,800</t>
  </si>
  <si>
    <t>-227,800</t>
  </si>
  <si>
    <t>Other Inc / (Exp)</t>
  </si>
  <si>
    <t>-329,700</t>
  </si>
  <si>
    <t>-358,200</t>
  </si>
  <si>
    <t>-550,300</t>
  </si>
  <si>
    <t>-660,700</t>
  </si>
  <si>
    <t>-659,400</t>
  </si>
  <si>
    <t>-1,067,300</t>
  </si>
  <si>
    <t>-1,196,100</t>
  </si>
  <si>
    <t>-1,158,700</t>
  </si>
  <si>
    <t>-1,292,700</t>
  </si>
  <si>
    <t>-1,572,700</t>
  </si>
  <si>
    <t>Operating Expenses</t>
  </si>
  <si>
    <t>-482,400</t>
  </si>
  <si>
    <t>-765,300</t>
  </si>
  <si>
    <t>-887,500</t>
  </si>
  <si>
    <t>-887,200</t>
  </si>
  <si>
    <t>Operating Income</t>
  </si>
  <si>
    <t>99,300</t>
  </si>
  <si>
    <t>99,900</t>
  </si>
  <si>
    <t>294,600</t>
  </si>
  <si>
    <t>297,600</t>
  </si>
  <si>
    <t>351,500</t>
  </si>
  <si>
    <t>381,700</t>
  </si>
  <si>
    <t>508,300</t>
  </si>
  <si>
    <t>474,600</t>
  </si>
  <si>
    <t>723,300</t>
  </si>
  <si>
    <t>701,100</t>
  </si>
  <si>
    <t>Net Interest Expenses</t>
  </si>
  <si>
    <t>-6,800</t>
  </si>
  <si>
    <t>-12,400</t>
  </si>
  <si>
    <t>-34,200</t>
  </si>
  <si>
    <t>-31,800</t>
  </si>
  <si>
    <t>-36,100</t>
  </si>
  <si>
    <t>-52,400</t>
  </si>
  <si>
    <t>-122,500</t>
  </si>
  <si>
    <t>-88,700</t>
  </si>
  <si>
    <t>-78,200</t>
  </si>
  <si>
    <t>-113,600</t>
  </si>
  <si>
    <t>EBT, Incl. Unusual Items</t>
  </si>
  <si>
    <t>92,500</t>
  </si>
  <si>
    <t>87,500</t>
  </si>
  <si>
    <t>260,400</t>
  </si>
  <si>
    <t>265,800</t>
  </si>
  <si>
    <t>329,300</t>
  </si>
  <si>
    <t>385,800</t>
  </si>
  <si>
    <t>385,900</t>
  </si>
  <si>
    <t>645,100</t>
  </si>
  <si>
    <t>587,500</t>
  </si>
  <si>
    <t>Earnings of Discontinued Ops.</t>
  </si>
  <si>
    <t>Income Tax Expense</t>
  </si>
  <si>
    <t>-22,300</t>
  </si>
  <si>
    <t>-25,300</t>
  </si>
  <si>
    <t>-71,800</t>
  </si>
  <si>
    <t>-67,100</t>
  </si>
  <si>
    <t>-102,100</t>
  </si>
  <si>
    <t>-80,500</t>
  </si>
  <si>
    <t>-100,100</t>
  </si>
  <si>
    <t>-108,500</t>
  </si>
  <si>
    <t>-171,000</t>
  </si>
  <si>
    <t>-152,800</t>
  </si>
  <si>
    <t>Net Income to Company</t>
  </si>
  <si>
    <t>70,200</t>
  </si>
  <si>
    <t>62,200</t>
  </si>
  <si>
    <t>188,600</t>
  </si>
  <si>
    <t>198,700</t>
  </si>
  <si>
    <t>213,300</t>
  </si>
  <si>
    <t>248,800</t>
  </si>
  <si>
    <t>285,700</t>
  </si>
  <si>
    <t>277,400</t>
  </si>
  <si>
    <t>474,100</t>
  </si>
  <si>
    <t>434,700</t>
  </si>
  <si>
    <t>Minority Interest in Earnings</t>
  </si>
  <si>
    <t>1,500</t>
  </si>
  <si>
    <t>-1,400</t>
  </si>
  <si>
    <t>-2,900</t>
  </si>
  <si>
    <t>Net Income to Stockholders</t>
  </si>
  <si>
    <t>71,700</t>
  </si>
  <si>
    <t>62,800</t>
  </si>
  <si>
    <t>188,800</t>
  </si>
  <si>
    <t>199,100</t>
  </si>
  <si>
    <t>248,100</t>
  </si>
  <si>
    <t>286,500</t>
  </si>
  <si>
    <t>276,000</t>
  </si>
  <si>
    <t>473,600</t>
  </si>
  <si>
    <t>431,800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</si>
  <si>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</si>
  <si>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</si>
  <si>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</si>
  <si>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</si>
  <si>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</si>
  <si>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51,843.14</t>
  </si>
  <si>
    <t>64,023.625</t>
  </si>
  <si>
    <t>92,280.269</t>
  </si>
  <si>
    <t>100,883.512</t>
  </si>
  <si>
    <t>102,448.943</t>
  </si>
  <si>
    <t>104,150.041</t>
  </si>
  <si>
    <t>105,235.267</t>
  </si>
  <si>
    <t>110,020.798</t>
  </si>
  <si>
    <t>116,479.695</t>
  </si>
  <si>
    <t>120,400.365</t>
  </si>
  <si>
    <t>Weighted Average Diluted Shares Out.</t>
  </si>
  <si>
    <t>92,324.972</t>
  </si>
  <si>
    <t>100,919.789</t>
  </si>
  <si>
    <t>102,576.41</t>
  </si>
  <si>
    <t>104,392.368</t>
  </si>
  <si>
    <t>105,613.623</t>
  </si>
  <si>
    <t>110,263.1</t>
  </si>
  <si>
    <t>116,901.686</t>
  </si>
  <si>
    <t>120,709.39</t>
  </si>
  <si>
    <t>EBITDA</t>
  </si>
  <si>
    <t>150,700</t>
  </si>
  <si>
    <t>221,000</t>
  </si>
  <si>
    <t>413,400</t>
  </si>
  <si>
    <t>469,800</t>
  </si>
  <si>
    <t>511,700</t>
  </si>
  <si>
    <t>620,300</t>
  </si>
  <si>
    <t>726,700</t>
  </si>
  <si>
    <t>730,400</t>
  </si>
  <si>
    <t>1,130,500</t>
  </si>
  <si>
    <t>EBIT</t>
  </si>
  <si>
    <t>104,800</t>
  </si>
  <si>
    <t>155,700</t>
  </si>
  <si>
    <t>286,700</t>
  </si>
  <si>
    <t>328,200</t>
  </si>
  <si>
    <t>368,500</t>
  </si>
  <si>
    <t>457,400</t>
  </si>
  <si>
    <t>547,700</t>
  </si>
  <si>
    <t>550,900</t>
  </si>
  <si>
    <t>751,700</t>
  </si>
  <si>
    <t>903,300</t>
  </si>
  <si>
    <t>Revenue (Reported)</t>
  </si>
  <si>
    <t>Operating Income (Reported)</t>
  </si>
  <si>
    <t>Operating Income (Adjusted)</t>
  </si>
  <si>
    <t>Cash Flow Statement</t>
  </si>
  <si>
    <t>Depreciation &amp; Amortization (CF)</t>
  </si>
  <si>
    <t>45,900</t>
  </si>
  <si>
    <t>65,300</t>
  </si>
  <si>
    <t>126,700</t>
  </si>
  <si>
    <t>141,600</t>
  </si>
  <si>
    <t>143,200</t>
  </si>
  <si>
    <t>162,900</t>
  </si>
  <si>
    <t>420,700</t>
  </si>
  <si>
    <t>447,800</t>
  </si>
  <si>
    <t>515,700</t>
  </si>
  <si>
    <t>Amortization of Deferred Charges (CF)</t>
  </si>
  <si>
    <t>12,800</t>
  </si>
  <si>
    <t>12,200</t>
  </si>
  <si>
    <t>13,300</t>
  </si>
  <si>
    <t>17,900</t>
  </si>
  <si>
    <t>25,600</t>
  </si>
  <si>
    <t>31,500</t>
  </si>
  <si>
    <t>32,700</t>
  </si>
  <si>
    <t>28,500</t>
  </si>
  <si>
    <t>44,900</t>
  </si>
  <si>
    <t>60,800</t>
  </si>
  <si>
    <t>Stock-Based Comp</t>
  </si>
  <si>
    <t>4,900</t>
  </si>
  <si>
    <t>15,500</t>
  </si>
  <si>
    <t>15,900</t>
  </si>
  <si>
    <t>29,900</t>
  </si>
  <si>
    <t>42,300</t>
  </si>
  <si>
    <t>66,600</t>
  </si>
  <si>
    <t>100,600</t>
  </si>
  <si>
    <t>43,600</t>
  </si>
  <si>
    <t>Change In Accounts Receivable</t>
  </si>
  <si>
    <t>25,100</t>
  </si>
  <si>
    <t>-65,400</t>
  </si>
  <si>
    <t>-133,400</t>
  </si>
  <si>
    <t>76,700</t>
  </si>
  <si>
    <t>-107,600</t>
  </si>
  <si>
    <t>87,800</t>
  </si>
  <si>
    <t>22,000</t>
  </si>
  <si>
    <t>178,000</t>
  </si>
  <si>
    <t>-249,900</t>
  </si>
  <si>
    <t>-591,600</t>
  </si>
  <si>
    <t>Change In Inventories</t>
  </si>
  <si>
    <t>Change in Other Net Operating Assets</t>
  </si>
  <si>
    <t>Other Operating Activities</t>
  </si>
  <si>
    <t>-35,900</t>
  </si>
  <si>
    <t>144,900</t>
  </si>
  <si>
    <t>-7,100</t>
  </si>
  <si>
    <t>-61,800</t>
  </si>
  <si>
    <t>105,000</t>
  </si>
  <si>
    <t>109,500</t>
  </si>
  <si>
    <t>10,100</t>
  </si>
  <si>
    <t>128,200</t>
  </si>
  <si>
    <t>217,300</t>
  </si>
  <si>
    <t>354,500</t>
  </si>
  <si>
    <t>Cash from Operations</t>
  </si>
  <si>
    <t>119,600</t>
  </si>
  <si>
    <t>224,700</t>
  </si>
  <si>
    <t>203,800</t>
  </si>
  <si>
    <t>386,800</t>
  </si>
  <si>
    <t>395,400</t>
  </si>
  <si>
    <t>669,700</t>
  </si>
  <si>
    <t>814,300</t>
  </si>
  <si>
    <t>1,125,100</t>
  </si>
  <si>
    <t>1,060,100</t>
  </si>
  <si>
    <t>814,800</t>
  </si>
  <si>
    <t>Capital Expenditures</t>
  </si>
  <si>
    <t>-39,600</t>
  </si>
  <si>
    <t>-88,100</t>
  </si>
  <si>
    <t>-108,800</t>
  </si>
  <si>
    <t>-79,700</t>
  </si>
  <si>
    <t>-98,100</t>
  </si>
  <si>
    <t>-122,400</t>
  </si>
  <si>
    <t>-72,100</t>
  </si>
  <si>
    <t>-100,700</t>
  </si>
  <si>
    <t>-130,900</t>
  </si>
  <si>
    <t>Cash Acquisitions</t>
  </si>
  <si>
    <t>-1,200</t>
  </si>
  <si>
    <t>-1,795,700</t>
  </si>
  <si>
    <t>-439,000</t>
  </si>
  <si>
    <t>-166,900</t>
  </si>
  <si>
    <t>-291,900</t>
  </si>
  <si>
    <t>-556,700</t>
  </si>
  <si>
    <t>-220,900</t>
  </si>
  <si>
    <t>-124,400</t>
  </si>
  <si>
    <t>-1,246,300</t>
  </si>
  <si>
    <t>-2,556,700</t>
  </si>
  <si>
    <t>Other Investing Activities</t>
  </si>
  <si>
    <t>-3,300</t>
  </si>
  <si>
    <t>90,900</t>
  </si>
  <si>
    <t>-33,400</t>
  </si>
  <si>
    <t>-22,900</t>
  </si>
  <si>
    <t>-23,300</t>
  </si>
  <si>
    <t>21,200</t>
  </si>
  <si>
    <t>11,200</t>
  </si>
  <si>
    <t>2,100</t>
  </si>
  <si>
    <t>Cash from Investing</t>
  </si>
  <si>
    <t>-26,800</t>
  </si>
  <si>
    <t>-1,838,600</t>
  </si>
  <si>
    <t>-436,200</t>
  </si>
  <si>
    <t>-309,100</t>
  </si>
  <si>
    <t>-394,500</t>
  </si>
  <si>
    <t>-678,100</t>
  </si>
  <si>
    <t>-322,100</t>
  </si>
  <si>
    <t>-185,300</t>
  </si>
  <si>
    <t>-1,344,900</t>
  </si>
  <si>
    <t>-2,682,700</t>
  </si>
  <si>
    <t>Dividends Paid (Ex Special Dividends)</t>
  </si>
  <si>
    <t>-46,200</t>
  </si>
  <si>
    <t>-67,000</t>
  </si>
  <si>
    <t>-68,000</t>
  </si>
  <si>
    <t>-70,400</t>
  </si>
  <si>
    <t>-78,100</t>
  </si>
  <si>
    <t>-77,600</t>
  </si>
  <si>
    <t>-88,300</t>
  </si>
  <si>
    <t>-80,600</t>
  </si>
  <si>
    <t>-90,100</t>
  </si>
  <si>
    <t>Special Dividend Paid</t>
  </si>
  <si>
    <t>Long-Term Debt Issued</t>
  </si>
  <si>
    <t>579,900</t>
  </si>
  <si>
    <t>90,700</t>
  </si>
  <si>
    <t>81,400</t>
  </si>
  <si>
    <t>66,800</t>
  </si>
  <si>
    <t>213,500</t>
  </si>
  <si>
    <t>1,700,700</t>
  </si>
  <si>
    <t>2,309,300</t>
  </si>
  <si>
    <t>Long-Term Debt Repaid</t>
  </si>
  <si>
    <t>-65,100</t>
  </si>
  <si>
    <t>-2,500</t>
  </si>
  <si>
    <t>-15,100</t>
  </si>
  <si>
    <t>-357,300</t>
  </si>
  <si>
    <t>-1,158,400</t>
  </si>
  <si>
    <t>-1,089,800</t>
  </si>
  <si>
    <t>-1,602,300</t>
  </si>
  <si>
    <t>Repurchase of Common Stock</t>
  </si>
  <si>
    <t>Other Financing Activities</t>
  </si>
  <si>
    <t>-7,700</t>
  </si>
  <si>
    <t>1,173,900</t>
  </si>
  <si>
    <t>297,700</t>
  </si>
  <si>
    <t>-37,400</t>
  </si>
  <si>
    <t>-33,900</t>
  </si>
  <si>
    <t>-57,700</t>
  </si>
  <si>
    <t>-61,900</t>
  </si>
  <si>
    <t>500,400</t>
  </si>
  <si>
    <t>259,900</t>
  </si>
  <si>
    <t>803,800</t>
  </si>
  <si>
    <t>Cash from Financing</t>
  </si>
  <si>
    <t>-119,000</t>
  </si>
  <si>
    <t>1,689,000</t>
  </si>
  <si>
    <t>243,800</t>
  </si>
  <si>
    <t>-26,500</t>
  </si>
  <si>
    <t>-52,600</t>
  </si>
  <si>
    <t>77,700</t>
  </si>
  <si>
    <t>-496,800</t>
  </si>
  <si>
    <t>-746,300</t>
  </si>
  <si>
    <t>790,200</t>
  </si>
  <si>
    <t>1,420,700</t>
  </si>
  <si>
    <t>Beginning Cash (CF)</t>
  </si>
  <si>
    <t>121,300</t>
  </si>
  <si>
    <t>100,100</t>
  </si>
  <si>
    <t>176,300</t>
  </si>
  <si>
    <t>202,200</t>
  </si>
  <si>
    <t>230,500</t>
  </si>
  <si>
    <t>178,600</t>
  </si>
  <si>
    <t>253,900</t>
  </si>
  <si>
    <t>237,300</t>
  </si>
  <si>
    <t>926,300</t>
  </si>
  <si>
    <t>Foreign Exchange Rate Adjustments</t>
  </si>
  <si>
    <t>5,000</t>
  </si>
  <si>
    <t>14,500</t>
  </si>
  <si>
    <t>6,000</t>
  </si>
  <si>
    <t>-12,000</t>
  </si>
  <si>
    <t>3,900</t>
  </si>
  <si>
    <t>-13,800</t>
  </si>
  <si>
    <t>Additions / Reductions</t>
  </si>
  <si>
    <t>-26,200</t>
  </si>
  <si>
    <t>75,100</t>
  </si>
  <si>
    <t>11,400</t>
  </si>
  <si>
    <t>51,200</t>
  </si>
  <si>
    <t>-51,700</t>
  </si>
  <si>
    <t>69,300</t>
  </si>
  <si>
    <t>-4,600</t>
  </si>
  <si>
    <t>193,500</t>
  </si>
  <si>
    <t>505,400</t>
  </si>
  <si>
    <t>-447,200</t>
  </si>
  <si>
    <t>Ending Cash (CF)</t>
  </si>
  <si>
    <t>491,000</t>
  </si>
  <si>
    <t>Levered Free Cash Flow</t>
  </si>
  <si>
    <t>97,300</t>
  </si>
  <si>
    <t>115,700</t>
  </si>
  <si>
    <t>278,000</t>
  </si>
  <si>
    <t>315,700</t>
  </si>
  <si>
    <t>571,600</t>
  </si>
  <si>
    <t>691,900</t>
  </si>
  <si>
    <t>1,053,000</t>
  </si>
  <si>
    <t>959,400</t>
  </si>
  <si>
    <t>683,900</t>
  </si>
  <si>
    <t>Cash Interest Paid</t>
  </si>
  <si>
    <t>6,200</t>
  </si>
  <si>
    <t>31,700</t>
  </si>
  <si>
    <t>36,100</t>
  </si>
  <si>
    <t>40,300</t>
  </si>
  <si>
    <t>Valuation Ratios</t>
  </si>
  <si>
    <t>Price Close (Split Adjusted)</t>
  </si>
  <si>
    <t>Market Cap</t>
  </si>
  <si>
    <t>1,652,098.727</t>
  </si>
  <si>
    <t>3,088,202.779</t>
  </si>
  <si>
    <t>4,201,637.558</t>
  </si>
  <si>
    <t>4,530,276.112</t>
  </si>
  <si>
    <t>6,179,804.088</t>
  </si>
  <si>
    <t>6,127,577.876</t>
  </si>
  <si>
    <t>9,392,972.883</t>
  </si>
  <si>
    <t>13,689,809.115</t>
  </si>
  <si>
    <t>21,610,836.081</t>
  </si>
  <si>
    <t>19,550,434.403</t>
  </si>
  <si>
    <t>Total Enterprise Value (TEV)</t>
  </si>
  <si>
    <t>1,808,898.727</t>
  </si>
  <si>
    <t>3,339,302.779</t>
  </si>
  <si>
    <t>4,698,437.558</t>
  </si>
  <si>
    <t>5,435,376.112</t>
  </si>
  <si>
    <t>7,163,104.088</t>
  </si>
  <si>
    <t>7,032,577.876</t>
  </si>
  <si>
    <t>11,708,772.883</t>
  </si>
  <si>
    <t>15,074,509.115</t>
  </si>
  <si>
    <t>23,863,736.081</t>
  </si>
  <si>
    <t>23,536,134.403</t>
  </si>
  <si>
    <t>Enterprise Value (EV)</t>
  </si>
  <si>
    <t>25,947,780.539</t>
  </si>
  <si>
    <t>EV/EBITDA</t>
  </si>
  <si>
    <t>12.6x</t>
  </si>
  <si>
    <t>17.8x</t>
  </si>
  <si>
    <t>12.5x</t>
  </si>
  <si>
    <t>11.8x</t>
  </si>
  <si>
    <t>13.9x</t>
  </si>
  <si>
    <t>16.7x</t>
  </si>
  <si>
    <t>20.3x</t>
  </si>
  <si>
    <t>27.3x</t>
  </si>
  <si>
    <t>23.0x</t>
  </si>
  <si>
    <t>EV / EBIT</t>
  </si>
  <si>
    <t>19.7x</t>
  </si>
  <si>
    <t>24.5x</t>
  </si>
  <si>
    <t>17.9x</t>
  </si>
  <si>
    <t>17.1x</t>
  </si>
  <si>
    <t>19.3x</t>
  </si>
  <si>
    <t>16.4x</t>
  </si>
  <si>
    <t>22.0x</t>
  </si>
  <si>
    <t>27.4x</t>
  </si>
  <si>
    <t>35.3x</t>
  </si>
  <si>
    <t>28.7x</t>
  </si>
  <si>
    <t>EV / LTM EBITDA - CAPEX</t>
  </si>
  <si>
    <t>14.8x</t>
  </si>
  <si>
    <t>21.4x</t>
  </si>
  <si>
    <t>15.5x</t>
  </si>
  <si>
    <t>15.1x</t>
  </si>
  <si>
    <t>16.9x</t>
  </si>
  <si>
    <t>13.8x</t>
  </si>
  <si>
    <t>19.4x</t>
  </si>
  <si>
    <t>24.1x</t>
  </si>
  <si>
    <t>29.6x</t>
  </si>
  <si>
    <t>26.0x</t>
  </si>
  <si>
    <t>EV / Free Cash Flow</t>
  </si>
  <si>
    <t>12.1x</t>
  </si>
  <si>
    <t>60.4x</t>
  </si>
  <si>
    <t>-53.9x</t>
  </si>
  <si>
    <t>22.6x</t>
  </si>
  <si>
    <t>27.7x</t>
  </si>
  <si>
    <t>12.4x</t>
  </si>
  <si>
    <t>30.6x</t>
  </si>
  <si>
    <t>18.2x</t>
  </si>
  <si>
    <t>48.0x</t>
  </si>
  <si>
    <t>46.6x</t>
  </si>
  <si>
    <t>EV / Invested Capital</t>
  </si>
  <si>
    <t>1.5x</t>
  </si>
  <si>
    <t>2.1x</t>
  </si>
  <si>
    <t>1.3x</t>
  </si>
  <si>
    <t>1.4x</t>
  </si>
  <si>
    <t>1.8x</t>
  </si>
  <si>
    <t>1.7x</t>
  </si>
  <si>
    <t>2.0x</t>
  </si>
  <si>
    <t>2.5x</t>
  </si>
  <si>
    <t>3.2x</t>
  </si>
  <si>
    <t>2.6x</t>
  </si>
  <si>
    <t>EV / Revenue</t>
  </si>
  <si>
    <t>0.9x</t>
  </si>
  <si>
    <t>0.8x</t>
  </si>
  <si>
    <t>1.1x</t>
  </si>
  <si>
    <t>2.2x</t>
  </si>
  <si>
    <t>P/E Ratio</t>
  </si>
  <si>
    <t>21.5x</t>
  </si>
  <si>
    <t>34.9x</t>
  </si>
  <si>
    <t>25.3x</t>
  </si>
  <si>
    <t>25.9x</t>
  </si>
  <si>
    <t>26.1x</t>
  </si>
  <si>
    <t>32.5x</t>
  </si>
  <si>
    <t>55.3x</t>
  </si>
  <si>
    <t>52.0x</t>
  </si>
  <si>
    <t>51.8x</t>
  </si>
  <si>
    <t>Price/Book</t>
  </si>
  <si>
    <t>2.4x</t>
  </si>
  <si>
    <t>1.6x</t>
  </si>
  <si>
    <t>2.9x</t>
  </si>
  <si>
    <t>3.4x</t>
  </si>
  <si>
    <t>4.7x</t>
  </si>
  <si>
    <t>3.7x</t>
  </si>
  <si>
    <t>Price / Operating Cash Flow</t>
  </si>
  <si>
    <t>11.2x</t>
  </si>
  <si>
    <t>29.2x</t>
  </si>
  <si>
    <t>23.5x</t>
  </si>
  <si>
    <t>16.8x</t>
  </si>
  <si>
    <t>9.2x</t>
  </si>
  <si>
    <t>12.9x</t>
  </si>
  <si>
    <t>11.7x</t>
  </si>
  <si>
    <t>23.3x</t>
  </si>
  <si>
    <t>Price / LTM Sales</t>
  </si>
  <si>
    <t>0.7x</t>
  </si>
  <si>
    <t>1.9x</t>
  </si>
  <si>
    <t>Altman Z-Score</t>
  </si>
  <si>
    <t>Piotroski Score</t>
  </si>
  <si>
    <t>Dividend Per Share</t>
  </si>
  <si>
    <t>Dividend Yield</t>
  </si>
  <si>
    <t>0.0%</t>
  </si>
  <si>
    <t>3.9%</t>
  </si>
  <si>
    <t>3.1%</t>
  </si>
  <si>
    <t>3.8%</t>
  </si>
  <si>
    <t>2.7%</t>
  </si>
  <si>
    <t>1.8%</t>
  </si>
  <si>
    <t>1.3%</t>
  </si>
  <si>
    <t>0.8%</t>
  </si>
  <si>
    <t>1.0%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</si>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</sst>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A0265217-73EF-AD42-C6DA-02C85C8702D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topLeftCell="A2" workbookViewId="0">
      <selection activeCell="N15" sqref="N15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 t="s">
        <v>26</v>
      </c>
      <c r="E12" s="3" t="s">
        <v>27</v>
      </c>
      <c r="F12" s="3" t="s">
        <v>28</v>
      </c>
      <c r="G12" s="3" t="s">
        <v>29</v>
      </c>
      <c r="H12" s="3" t="s">
        <v>30</v>
      </c>
      <c r="I12" s="3" t="s">
        <v>31</v>
      </c>
      <c r="J12" s="3" t="s">
        <v>32</v>
      </c>
      <c r="K12" s="3" t="s">
        <v>33</v>
      </c>
      <c r="L12" s="3" t="s">
        <v>34</v>
      </c>
      <c r="M12" s="3" t="s">
        <v>35</v>
      </c>
    </row>
    <row r="13" spans="3:13" ht="12.75" x14ac:dyDescent="0.2">
      <c r="C13" s="3" t="s">
        <v>36</v>
      </c>
      <c r="D13" s="3" t="s">
        <v>37</v>
      </c>
      <c r="E13" s="3" t="s">
        <v>37</v>
      </c>
      <c r="F13" s="3" t="s">
        <v>37</v>
      </c>
      <c r="G13" s="3" t="s">
        <v>37</v>
      </c>
      <c r="H13" s="3" t="s">
        <v>37</v>
      </c>
      <c r="I13" s="3" t="s">
        <v>38</v>
      </c>
      <c r="J13" s="3" t="s">
        <v>39</v>
      </c>
      <c r="K13" s="3">
        <v>800</v>
      </c>
      <c r="L13" s="3" t="s">
        <v>40</v>
      </c>
      <c r="M13" s="3">
        <v>400</v>
      </c>
    </row>
    <row r="14" spans="3:13" ht="12.75" x14ac:dyDescent="0.2">
      <c r="C14" s="3" t="s">
        <v>41</v>
      </c>
      <c r="D14" s="3" t="s">
        <v>42</v>
      </c>
      <c r="E14" s="3" t="s">
        <v>43</v>
      </c>
      <c r="F14" s="3" t="s">
        <v>44</v>
      </c>
      <c r="G14" s="3" t="s">
        <v>45</v>
      </c>
      <c r="H14" s="3" t="s">
        <v>46</v>
      </c>
      <c r="I14" s="3" t="s">
        <v>47</v>
      </c>
      <c r="J14" s="3" t="s">
        <v>48</v>
      </c>
      <c r="K14" s="3" t="s">
        <v>49</v>
      </c>
      <c r="L14" s="3" t="s">
        <v>50</v>
      </c>
      <c r="M14" s="3" t="s">
        <v>51</v>
      </c>
    </row>
    <row r="15" spans="3:13" ht="12.75" x14ac:dyDescent="0.2">
      <c r="C15" s="3" t="s">
        <v>52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</row>
    <row r="16" spans="3:13" ht="12.75" x14ac:dyDescent="0.2">
      <c r="C16" s="3" t="s">
        <v>53</v>
      </c>
      <c r="D16" s="3" t="s">
        <v>54</v>
      </c>
      <c r="E16" s="3" t="s">
        <v>55</v>
      </c>
      <c r="F16" s="3" t="s">
        <v>56</v>
      </c>
      <c r="G16" s="3" t="s">
        <v>57</v>
      </c>
      <c r="H16" s="3" t="s">
        <v>58</v>
      </c>
      <c r="I16" s="3" t="s">
        <v>59</v>
      </c>
      <c r="J16" s="3" t="s">
        <v>60</v>
      </c>
      <c r="K16" s="3" t="s">
        <v>61</v>
      </c>
      <c r="L16" s="3" t="s">
        <v>62</v>
      </c>
      <c r="M16" s="3" t="s">
        <v>63</v>
      </c>
    </row>
    <row r="17" spans="3:13" ht="12.75" x14ac:dyDescent="0.2">
      <c r="C17" s="3" t="s">
        <v>64</v>
      </c>
      <c r="D17" s="3" t="s">
        <v>65</v>
      </c>
      <c r="E17" s="3" t="s">
        <v>66</v>
      </c>
      <c r="F17" s="3" t="s">
        <v>67</v>
      </c>
      <c r="G17" s="3" t="s">
        <v>68</v>
      </c>
      <c r="H17" s="3" t="s">
        <v>69</v>
      </c>
      <c r="I17" s="3" t="s">
        <v>70</v>
      </c>
      <c r="J17" s="3" t="s">
        <v>71</v>
      </c>
      <c r="K17" s="3" t="s">
        <v>72</v>
      </c>
      <c r="L17" s="3" t="s">
        <v>73</v>
      </c>
      <c r="M17" s="3" t="s">
        <v>74</v>
      </c>
    </row>
    <row r="18" spans="3:13" ht="12.75" x14ac:dyDescent="0.2">
      <c r="C18" s="3" t="s">
        <v>75</v>
      </c>
      <c r="D18" s="3" t="s">
        <v>76</v>
      </c>
      <c r="E18" s="3" t="s">
        <v>77</v>
      </c>
      <c r="F18" s="3" t="s">
        <v>78</v>
      </c>
      <c r="G18" s="3" t="s">
        <v>79</v>
      </c>
      <c r="H18" s="3" t="s">
        <v>80</v>
      </c>
      <c r="I18" s="3" t="s">
        <v>81</v>
      </c>
      <c r="J18" s="3" t="s">
        <v>82</v>
      </c>
      <c r="K18" s="3" t="s">
        <v>83</v>
      </c>
      <c r="L18" s="3" t="s">
        <v>84</v>
      </c>
      <c r="M18" s="3" t="s">
        <v>85</v>
      </c>
    </row>
    <row r="19" spans="3:13" ht="12.75" x14ac:dyDescent="0.2"/>
    <row r="20" spans="3:13" ht="12.75" x14ac:dyDescent="0.2">
      <c r="C20" s="3" t="s">
        <v>86</v>
      </c>
      <c r="D20" s="3" t="s">
        <v>87</v>
      </c>
      <c r="E20" s="3" t="s">
        <v>88</v>
      </c>
      <c r="F20" s="3" t="s">
        <v>89</v>
      </c>
      <c r="G20" s="3" t="s">
        <v>90</v>
      </c>
      <c r="H20" s="3" t="s">
        <v>91</v>
      </c>
      <c r="I20" s="3" t="s">
        <v>92</v>
      </c>
      <c r="J20" s="3" t="s">
        <v>93</v>
      </c>
      <c r="K20" s="3" t="s">
        <v>94</v>
      </c>
      <c r="L20" s="3" t="s">
        <v>95</v>
      </c>
      <c r="M20" s="3" t="s">
        <v>96</v>
      </c>
    </row>
    <row r="21" spans="3:13" ht="12.75" x14ac:dyDescent="0.2">
      <c r="C21" s="3" t="s">
        <v>97</v>
      </c>
      <c r="D21" s="3" t="s">
        <v>37</v>
      </c>
      <c r="E21" s="3" t="s">
        <v>37</v>
      </c>
      <c r="F21" s="3" t="s">
        <v>37</v>
      </c>
      <c r="G21" s="3" t="s">
        <v>37</v>
      </c>
      <c r="H21" s="3" t="s">
        <v>37</v>
      </c>
      <c r="I21" s="3" t="s">
        <v>37</v>
      </c>
      <c r="J21" s="3" t="s">
        <v>37</v>
      </c>
      <c r="K21" s="3" t="s">
        <v>37</v>
      </c>
      <c r="L21" s="3" t="s">
        <v>37</v>
      </c>
      <c r="M21" s="3" t="s">
        <v>37</v>
      </c>
    </row>
    <row r="22" spans="3:13" ht="12.75" x14ac:dyDescent="0.2">
      <c r="C22" s="3" t="s">
        <v>98</v>
      </c>
      <c r="D22" s="3" t="s">
        <v>99</v>
      </c>
      <c r="E22" s="3" t="s">
        <v>100</v>
      </c>
      <c r="F22" s="3" t="s">
        <v>101</v>
      </c>
      <c r="G22" s="3" t="s">
        <v>102</v>
      </c>
      <c r="H22" s="3" t="s">
        <v>103</v>
      </c>
      <c r="I22" s="3" t="s">
        <v>104</v>
      </c>
      <c r="J22" s="3" t="s">
        <v>105</v>
      </c>
      <c r="K22" s="3" t="s">
        <v>106</v>
      </c>
      <c r="L22" s="3" t="s">
        <v>107</v>
      </c>
      <c r="M22" s="3" t="s">
        <v>108</v>
      </c>
    </row>
    <row r="23" spans="3:13" ht="12.75" x14ac:dyDescent="0.2">
      <c r="C23" s="3" t="s">
        <v>109</v>
      </c>
      <c r="D23" s="3" t="s">
        <v>110</v>
      </c>
      <c r="E23" s="3" t="s">
        <v>111</v>
      </c>
      <c r="F23" s="3" t="s">
        <v>112</v>
      </c>
      <c r="G23" s="3" t="s">
        <v>40</v>
      </c>
      <c r="H23" s="3" t="s">
        <v>113</v>
      </c>
      <c r="I23" s="3" t="s">
        <v>114</v>
      </c>
      <c r="J23" s="3" t="s">
        <v>115</v>
      </c>
      <c r="K23" s="3" t="s">
        <v>116</v>
      </c>
      <c r="L23" s="3" t="s">
        <v>117</v>
      </c>
      <c r="M23" s="3" t="s">
        <v>118</v>
      </c>
    </row>
    <row r="24" spans="3:13" ht="12.75" x14ac:dyDescent="0.2">
      <c r="C24" s="3" t="s">
        <v>119</v>
      </c>
      <c r="D24" s="3" t="s">
        <v>120</v>
      </c>
      <c r="E24" s="3" t="s">
        <v>121</v>
      </c>
      <c r="F24" s="3" t="s">
        <v>122</v>
      </c>
      <c r="G24" s="3" t="s">
        <v>123</v>
      </c>
      <c r="H24" s="3" t="s">
        <v>124</v>
      </c>
      <c r="I24" s="3" t="s">
        <v>125</v>
      </c>
      <c r="J24" s="3" t="s">
        <v>126</v>
      </c>
      <c r="K24" s="3" t="s">
        <v>127</v>
      </c>
      <c r="L24" s="3" t="s">
        <v>128</v>
      </c>
      <c r="M24" s="3" t="s">
        <v>129</v>
      </c>
    </row>
    <row r="25" spans="3:13" ht="12.75" x14ac:dyDescent="0.2">
      <c r="C25" s="3" t="s">
        <v>130</v>
      </c>
      <c r="D25" s="3" t="s">
        <v>131</v>
      </c>
      <c r="E25" s="3" t="s">
        <v>132</v>
      </c>
      <c r="F25" s="3" t="s">
        <v>133</v>
      </c>
      <c r="G25" s="3" t="s">
        <v>134</v>
      </c>
      <c r="H25" s="3" t="s">
        <v>135</v>
      </c>
      <c r="I25" s="3" t="s">
        <v>136</v>
      </c>
      <c r="J25" s="3" t="s">
        <v>137</v>
      </c>
      <c r="K25" s="3" t="s">
        <v>138</v>
      </c>
      <c r="L25" s="3" t="s">
        <v>139</v>
      </c>
      <c r="M25" s="3" t="s">
        <v>140</v>
      </c>
    </row>
    <row r="26" spans="3:13" ht="12.75" x14ac:dyDescent="0.2">
      <c r="C26" s="3" t="s">
        <v>141</v>
      </c>
      <c r="D26" s="3" t="s">
        <v>142</v>
      </c>
      <c r="E26" s="3" t="s">
        <v>143</v>
      </c>
      <c r="F26" s="3" t="s">
        <v>144</v>
      </c>
      <c r="G26" s="3" t="s">
        <v>145</v>
      </c>
      <c r="H26" s="3" t="s">
        <v>146</v>
      </c>
      <c r="I26" s="3" t="s">
        <v>147</v>
      </c>
      <c r="J26" s="3" t="s">
        <v>148</v>
      </c>
      <c r="K26" s="3" t="s">
        <v>63</v>
      </c>
      <c r="L26" s="3" t="s">
        <v>149</v>
      </c>
      <c r="M26" s="3" t="s">
        <v>150</v>
      </c>
    </row>
    <row r="27" spans="3:13" ht="12.75" x14ac:dyDescent="0.2">
      <c r="C27" s="3" t="s">
        <v>151</v>
      </c>
      <c r="D27" s="3" t="s">
        <v>152</v>
      </c>
      <c r="E27" s="3" t="s">
        <v>153</v>
      </c>
      <c r="F27" s="3" t="s">
        <v>154</v>
      </c>
      <c r="G27" s="3" t="s">
        <v>155</v>
      </c>
      <c r="H27" s="3" t="s">
        <v>156</v>
      </c>
      <c r="I27" s="3" t="s">
        <v>157</v>
      </c>
      <c r="J27" s="3" t="s">
        <v>158</v>
      </c>
      <c r="K27" s="3" t="s">
        <v>159</v>
      </c>
      <c r="L27" s="3" t="s">
        <v>160</v>
      </c>
      <c r="M27" s="3" t="s">
        <v>161</v>
      </c>
    </row>
    <row r="28" spans="3:13" ht="12.75" x14ac:dyDescent="0.2"/>
    <row r="29" spans="3:13" ht="12.75" x14ac:dyDescent="0.2">
      <c r="C29" s="3" t="s">
        <v>162</v>
      </c>
      <c r="D29" s="3" t="s">
        <v>163</v>
      </c>
      <c r="E29" s="3" t="s">
        <v>164</v>
      </c>
      <c r="F29" s="3" t="s">
        <v>165</v>
      </c>
      <c r="G29" s="3" t="s">
        <v>166</v>
      </c>
      <c r="H29" s="3" t="s">
        <v>167</v>
      </c>
      <c r="I29" s="3" t="s">
        <v>168</v>
      </c>
      <c r="J29" s="3" t="s">
        <v>169</v>
      </c>
      <c r="K29" s="3" t="s">
        <v>170</v>
      </c>
      <c r="L29" s="3" t="s">
        <v>171</v>
      </c>
      <c r="M29" s="3" t="s">
        <v>172</v>
      </c>
    </row>
    <row r="30" spans="3:13" ht="12.75" x14ac:dyDescent="0.2">
      <c r="C30" s="3" t="s">
        <v>173</v>
      </c>
      <c r="D30" s="3" t="s">
        <v>174</v>
      </c>
      <c r="E30" s="3" t="s">
        <v>175</v>
      </c>
      <c r="F30" s="3" t="s">
        <v>176</v>
      </c>
      <c r="G30" s="3" t="s">
        <v>177</v>
      </c>
      <c r="H30" s="3" t="s">
        <v>178</v>
      </c>
      <c r="I30" s="3" t="s">
        <v>179</v>
      </c>
      <c r="J30" s="3" t="s">
        <v>180</v>
      </c>
      <c r="K30" s="3" t="s">
        <v>181</v>
      </c>
      <c r="L30" s="3" t="s">
        <v>182</v>
      </c>
      <c r="M30" s="3" t="s">
        <v>183</v>
      </c>
    </row>
    <row r="31" spans="3:13" ht="12.75" x14ac:dyDescent="0.2">
      <c r="C31" s="3" t="s">
        <v>184</v>
      </c>
      <c r="D31" s="3" t="s">
        <v>185</v>
      </c>
      <c r="E31" s="3" t="s">
        <v>186</v>
      </c>
      <c r="F31" s="3" t="s">
        <v>187</v>
      </c>
      <c r="G31" s="3" t="s">
        <v>188</v>
      </c>
      <c r="H31" s="3" t="s">
        <v>189</v>
      </c>
      <c r="I31" s="3">
        <v>800</v>
      </c>
      <c r="J31" s="3" t="s">
        <v>190</v>
      </c>
      <c r="K31" s="3" t="s">
        <v>37</v>
      </c>
      <c r="L31" s="3" t="s">
        <v>37</v>
      </c>
      <c r="M31" s="3" t="s">
        <v>37</v>
      </c>
    </row>
    <row r="32" spans="3:13" ht="12.75" x14ac:dyDescent="0.2">
      <c r="C32" s="3" t="s">
        <v>191</v>
      </c>
      <c r="D32" s="3" t="s">
        <v>192</v>
      </c>
      <c r="E32" s="3" t="s">
        <v>193</v>
      </c>
      <c r="F32" s="3" t="s">
        <v>194</v>
      </c>
      <c r="G32" s="3" t="s">
        <v>195</v>
      </c>
      <c r="H32" s="3" t="s">
        <v>196</v>
      </c>
      <c r="I32" s="3" t="s">
        <v>197</v>
      </c>
      <c r="J32" s="3" t="s">
        <v>198</v>
      </c>
      <c r="K32" s="3" t="s">
        <v>199</v>
      </c>
      <c r="L32" s="3" t="s">
        <v>200</v>
      </c>
      <c r="M32" s="3" t="s">
        <v>201</v>
      </c>
    </row>
    <row r="33" spans="3:13" ht="12.75" x14ac:dyDescent="0.2">
      <c r="C33" s="3" t="s">
        <v>202</v>
      </c>
      <c r="D33" s="3" t="s">
        <v>37</v>
      </c>
      <c r="E33" s="3" t="s">
        <v>37</v>
      </c>
      <c r="F33" s="3" t="s">
        <v>37</v>
      </c>
      <c r="G33" s="3" t="s">
        <v>37</v>
      </c>
      <c r="H33" s="3" t="s">
        <v>37</v>
      </c>
      <c r="I33" s="3" t="s">
        <v>37</v>
      </c>
      <c r="J33" s="3" t="s">
        <v>203</v>
      </c>
      <c r="K33" s="3" t="s">
        <v>174</v>
      </c>
      <c r="L33" s="3" t="s">
        <v>204</v>
      </c>
      <c r="M33" s="3" t="s">
        <v>205</v>
      </c>
    </row>
    <row r="34" spans="3:13" ht="12.75" x14ac:dyDescent="0.2">
      <c r="C34" s="3" t="s">
        <v>206</v>
      </c>
      <c r="D34" s="3" t="s">
        <v>207</v>
      </c>
      <c r="E34" s="3" t="s">
        <v>208</v>
      </c>
      <c r="F34" s="3" t="s">
        <v>209</v>
      </c>
      <c r="G34" s="3" t="s">
        <v>210</v>
      </c>
      <c r="H34" s="3" t="s">
        <v>211</v>
      </c>
      <c r="I34" s="3" t="s">
        <v>212</v>
      </c>
      <c r="J34" s="3" t="s">
        <v>213</v>
      </c>
      <c r="K34" s="3" t="s">
        <v>179</v>
      </c>
      <c r="L34" s="3" t="s">
        <v>214</v>
      </c>
      <c r="M34" s="3" t="s">
        <v>215</v>
      </c>
    </row>
    <row r="35" spans="3:13" ht="12.75" x14ac:dyDescent="0.2">
      <c r="C35" s="3" t="s">
        <v>216</v>
      </c>
      <c r="D35" s="3" t="s">
        <v>217</v>
      </c>
      <c r="E35" s="3" t="s">
        <v>218</v>
      </c>
      <c r="F35" s="3" t="s">
        <v>219</v>
      </c>
      <c r="G35" s="3" t="s">
        <v>220</v>
      </c>
      <c r="H35" s="3" t="s">
        <v>221</v>
      </c>
      <c r="I35" s="3" t="s">
        <v>222</v>
      </c>
      <c r="J35" s="3" t="s">
        <v>223</v>
      </c>
      <c r="K35" s="3" t="s">
        <v>224</v>
      </c>
      <c r="L35" s="3" t="s">
        <v>225</v>
      </c>
      <c r="M35" s="3" t="s">
        <v>226</v>
      </c>
    </row>
    <row r="36" spans="3:13" ht="12.75" x14ac:dyDescent="0.2"/>
    <row r="37" spans="3:13" ht="12.75" x14ac:dyDescent="0.2">
      <c r="C37" s="3" t="s">
        <v>227</v>
      </c>
      <c r="D37" s="3" t="s">
        <v>228</v>
      </c>
      <c r="E37" s="3" t="s">
        <v>229</v>
      </c>
      <c r="F37" s="3" t="s">
        <v>230</v>
      </c>
      <c r="G37" s="3" t="s">
        <v>231</v>
      </c>
      <c r="H37" s="3" t="s">
        <v>232</v>
      </c>
      <c r="I37" s="3" t="s">
        <v>233</v>
      </c>
      <c r="J37" s="3" t="s">
        <v>234</v>
      </c>
      <c r="K37" s="3" t="s">
        <v>235</v>
      </c>
      <c r="L37" s="3" t="s">
        <v>236</v>
      </c>
      <c r="M37" s="3" t="s">
        <v>237</v>
      </c>
    </row>
    <row r="38" spans="3:13" ht="12.75" x14ac:dyDescent="0.2">
      <c r="C38" s="3" t="s">
        <v>238</v>
      </c>
      <c r="D38" s="3" t="s">
        <v>37</v>
      </c>
      <c r="E38" s="3" t="s">
        <v>37</v>
      </c>
      <c r="F38" s="3" t="s">
        <v>37</v>
      </c>
      <c r="G38" s="3" t="s">
        <v>37</v>
      </c>
      <c r="H38" s="3" t="s">
        <v>37</v>
      </c>
      <c r="I38" s="3" t="s">
        <v>37</v>
      </c>
      <c r="J38" s="3" t="s">
        <v>239</v>
      </c>
      <c r="K38" s="3" t="s">
        <v>240</v>
      </c>
      <c r="L38" s="3" t="s">
        <v>241</v>
      </c>
      <c r="M38" s="3" t="s">
        <v>242</v>
      </c>
    </row>
    <row r="39" spans="3:13" ht="12.75" x14ac:dyDescent="0.2">
      <c r="C39" s="3" t="s">
        <v>243</v>
      </c>
      <c r="D39" s="3" t="s">
        <v>244</v>
      </c>
      <c r="E39" s="3" t="s">
        <v>245</v>
      </c>
      <c r="F39" s="3" t="s">
        <v>246</v>
      </c>
      <c r="G39" s="3" t="s">
        <v>247</v>
      </c>
      <c r="H39" s="3" t="s">
        <v>248</v>
      </c>
      <c r="I39" s="3" t="s">
        <v>249</v>
      </c>
      <c r="J39" s="3" t="s">
        <v>250</v>
      </c>
      <c r="K39" s="3" t="s">
        <v>251</v>
      </c>
      <c r="L39" s="3" t="s">
        <v>252</v>
      </c>
      <c r="M39" s="3" t="s">
        <v>253</v>
      </c>
    </row>
    <row r="40" spans="3:13" ht="12.75" x14ac:dyDescent="0.2">
      <c r="C40" s="3" t="s">
        <v>254</v>
      </c>
      <c r="D40" s="3" t="s">
        <v>255</v>
      </c>
      <c r="E40" s="3" t="s">
        <v>256</v>
      </c>
      <c r="F40" s="3" t="s">
        <v>257</v>
      </c>
      <c r="G40" s="3" t="s">
        <v>258</v>
      </c>
      <c r="H40" s="3" t="s">
        <v>259</v>
      </c>
      <c r="I40" s="3" t="s">
        <v>260</v>
      </c>
      <c r="J40" s="3" t="s">
        <v>261</v>
      </c>
      <c r="K40" s="3" t="s">
        <v>262</v>
      </c>
      <c r="L40" s="3" t="s">
        <v>263</v>
      </c>
      <c r="M40" s="3" t="s">
        <v>264</v>
      </c>
    </row>
    <row r="41" spans="3:13" ht="12.75" x14ac:dyDescent="0.2"/>
    <row r="42" spans="3:13" ht="12.75" x14ac:dyDescent="0.2">
      <c r="C42" s="3" t="s">
        <v>265</v>
      </c>
      <c r="D42" s="3" t="s">
        <v>266</v>
      </c>
      <c r="E42" s="3" t="s">
        <v>267</v>
      </c>
      <c r="F42" s="3" t="s">
        <v>268</v>
      </c>
      <c r="G42" s="3" t="s">
        <v>269</v>
      </c>
      <c r="H42" s="3" t="s">
        <v>270</v>
      </c>
      <c r="I42" s="3" t="s">
        <v>271</v>
      </c>
      <c r="J42" s="3" t="s">
        <v>272</v>
      </c>
      <c r="K42" s="3" t="s">
        <v>273</v>
      </c>
      <c r="L42" s="3" t="s">
        <v>274</v>
      </c>
      <c r="M42" s="3" t="s">
        <v>275</v>
      </c>
    </row>
    <row r="43" spans="3:13" ht="12.75" x14ac:dyDescent="0.2">
      <c r="C43" s="3" t="s">
        <v>276</v>
      </c>
      <c r="D43" s="3" t="s">
        <v>37</v>
      </c>
      <c r="E43" s="3" t="s">
        <v>277</v>
      </c>
      <c r="F43" s="3" t="s">
        <v>278</v>
      </c>
      <c r="G43" s="3" t="s">
        <v>279</v>
      </c>
      <c r="H43" s="3" t="s">
        <v>280</v>
      </c>
      <c r="I43" s="3" t="s">
        <v>281</v>
      </c>
      <c r="J43" s="3" t="s">
        <v>282</v>
      </c>
      <c r="K43" s="3" t="s">
        <v>283</v>
      </c>
      <c r="L43" s="3" t="s">
        <v>284</v>
      </c>
      <c r="M43" s="3" t="s">
        <v>285</v>
      </c>
    </row>
    <row r="44" spans="3:13" ht="12.75" x14ac:dyDescent="0.2">
      <c r="C44" s="3" t="s">
        <v>286</v>
      </c>
      <c r="D44" s="3" t="s">
        <v>287</v>
      </c>
      <c r="E44" s="3" t="s">
        <v>288</v>
      </c>
      <c r="F44" s="3" t="s">
        <v>289</v>
      </c>
      <c r="G44" s="3" t="s">
        <v>290</v>
      </c>
      <c r="H44" s="3" t="s">
        <v>291</v>
      </c>
      <c r="I44" s="3" t="s">
        <v>292</v>
      </c>
      <c r="J44" s="3" t="s">
        <v>293</v>
      </c>
      <c r="K44" s="3" t="s">
        <v>294</v>
      </c>
      <c r="L44" s="3" t="s">
        <v>295</v>
      </c>
      <c r="M44" s="3" t="s">
        <v>296</v>
      </c>
    </row>
    <row r="45" spans="3:13" ht="12.75" x14ac:dyDescent="0.2">
      <c r="C45" s="3" t="s">
        <v>297</v>
      </c>
      <c r="D45" s="3" t="s">
        <v>37</v>
      </c>
      <c r="E45" s="3" t="s">
        <v>37</v>
      </c>
      <c r="F45" s="3" t="s">
        <v>37</v>
      </c>
      <c r="G45" s="3" t="s">
        <v>37</v>
      </c>
      <c r="H45" s="3" t="s">
        <v>37</v>
      </c>
      <c r="I45" s="3" t="s">
        <v>37</v>
      </c>
      <c r="J45" s="3" t="s">
        <v>37</v>
      </c>
      <c r="K45" s="3" t="s">
        <v>37</v>
      </c>
      <c r="L45" s="3" t="s">
        <v>37</v>
      </c>
      <c r="M45" s="3" t="s">
        <v>37</v>
      </c>
    </row>
    <row r="46" spans="3:13" ht="12.75" x14ac:dyDescent="0.2">
      <c r="C46" s="3" t="s">
        <v>298</v>
      </c>
      <c r="D46" s="3" t="s">
        <v>299</v>
      </c>
      <c r="E46" s="3" t="s">
        <v>300</v>
      </c>
      <c r="F46" s="3" t="s">
        <v>301</v>
      </c>
      <c r="G46" s="3" t="s">
        <v>302</v>
      </c>
      <c r="H46" s="3" t="s">
        <v>303</v>
      </c>
      <c r="I46" s="3" t="s">
        <v>304</v>
      </c>
      <c r="J46" s="3" t="s">
        <v>305</v>
      </c>
      <c r="K46" s="3" t="s">
        <v>306</v>
      </c>
      <c r="L46" s="3" t="s">
        <v>307</v>
      </c>
      <c r="M46" s="3" t="s">
        <v>308</v>
      </c>
    </row>
    <row r="47" spans="3:13" ht="12.75" x14ac:dyDescent="0.2">
      <c r="C47" s="3" t="s">
        <v>309</v>
      </c>
      <c r="D47" s="3" t="s">
        <v>310</v>
      </c>
      <c r="E47" s="3" t="s">
        <v>311</v>
      </c>
      <c r="F47" s="3" t="s">
        <v>312</v>
      </c>
      <c r="G47" s="3" t="s">
        <v>313</v>
      </c>
      <c r="H47" s="3" t="s">
        <v>314</v>
      </c>
      <c r="I47" s="3" t="s">
        <v>315</v>
      </c>
      <c r="J47" s="3" t="s">
        <v>316</v>
      </c>
      <c r="K47" s="3" t="s">
        <v>317</v>
      </c>
      <c r="L47" s="3" t="s">
        <v>318</v>
      </c>
      <c r="M47" s="3" t="s">
        <v>319</v>
      </c>
    </row>
    <row r="48" spans="3:13" ht="12.75" x14ac:dyDescent="0.2">
      <c r="C48" s="3" t="s">
        <v>320</v>
      </c>
      <c r="D48" s="3" t="s">
        <v>37</v>
      </c>
      <c r="E48" s="3" t="s">
        <v>37</v>
      </c>
      <c r="F48" s="3" t="s">
        <v>37</v>
      </c>
      <c r="G48" s="3" t="s">
        <v>37</v>
      </c>
      <c r="H48" s="3" t="s">
        <v>37</v>
      </c>
      <c r="I48" s="3" t="s">
        <v>37</v>
      </c>
      <c r="J48" s="3" t="s">
        <v>37</v>
      </c>
      <c r="K48" s="3" t="s">
        <v>37</v>
      </c>
      <c r="L48" s="3" t="s">
        <v>37</v>
      </c>
      <c r="M48" s="3" t="s">
        <v>37</v>
      </c>
    </row>
    <row r="49" spans="3:13" ht="12.75" x14ac:dyDescent="0.2">
      <c r="C49" s="3" t="s">
        <v>321</v>
      </c>
      <c r="D49" s="3">
        <v>-700</v>
      </c>
      <c r="E49" s="3" t="s">
        <v>322</v>
      </c>
      <c r="F49" s="3" t="s">
        <v>323</v>
      </c>
      <c r="G49" s="3">
        <v>900</v>
      </c>
      <c r="H49" s="3" t="s">
        <v>37</v>
      </c>
      <c r="I49" s="3">
        <v>700</v>
      </c>
      <c r="J49" s="3" t="s">
        <v>324</v>
      </c>
      <c r="K49" s="3" t="s">
        <v>325</v>
      </c>
      <c r="L49" s="3">
        <v>700</v>
      </c>
      <c r="M49" s="3" t="s">
        <v>326</v>
      </c>
    </row>
    <row r="50" spans="3:13" ht="12.75" x14ac:dyDescent="0.2">
      <c r="C50" s="3" t="s">
        <v>327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328</v>
      </c>
      <c r="D51" s="3" t="s">
        <v>329</v>
      </c>
      <c r="E51" s="3" t="s">
        <v>330</v>
      </c>
      <c r="F51" s="3" t="s">
        <v>331</v>
      </c>
      <c r="G51" s="3" t="s">
        <v>332</v>
      </c>
      <c r="H51" s="3" t="s">
        <v>314</v>
      </c>
      <c r="I51" s="3" t="s">
        <v>333</v>
      </c>
      <c r="J51" s="3" t="s">
        <v>334</v>
      </c>
      <c r="K51" s="3" t="s">
        <v>335</v>
      </c>
      <c r="L51" s="3" t="s">
        <v>336</v>
      </c>
      <c r="M51" s="3" t="s">
        <v>337</v>
      </c>
    </row>
    <row r="52" spans="3:13" ht="12.75" x14ac:dyDescent="0.2"/>
    <row r="53" spans="3:13" ht="12.75" x14ac:dyDescent="0.2">
      <c r="C53" s="3" t="s">
        <v>338</v>
      </c>
      <c r="D53" s="3" t="s">
        <v>152</v>
      </c>
      <c r="E53" s="3" t="s">
        <v>153</v>
      </c>
      <c r="F53" s="3" t="s">
        <v>154</v>
      </c>
      <c r="G53" s="3" t="s">
        <v>155</v>
      </c>
      <c r="H53" s="3" t="s">
        <v>156</v>
      </c>
      <c r="I53" s="3" t="s">
        <v>157</v>
      </c>
      <c r="J53" s="3" t="s">
        <v>158</v>
      </c>
      <c r="K53" s="3" t="s">
        <v>159</v>
      </c>
      <c r="L53" s="3" t="s">
        <v>160</v>
      </c>
      <c r="M53" s="3" t="s">
        <v>161</v>
      </c>
    </row>
    <row r="54" spans="3:13" ht="12.75" x14ac:dyDescent="0.2"/>
    <row r="55" spans="3:13" ht="12.75" x14ac:dyDescent="0.2">
      <c r="C55" s="3" t="s">
        <v>339</v>
      </c>
      <c r="D55" s="3" t="s">
        <v>26</v>
      </c>
      <c r="E55" s="3" t="s">
        <v>27</v>
      </c>
      <c r="F55" s="3" t="s">
        <v>28</v>
      </c>
      <c r="G55" s="3" t="s">
        <v>29</v>
      </c>
      <c r="H55" s="3" t="s">
        <v>30</v>
      </c>
      <c r="I55" s="3" t="s">
        <v>340</v>
      </c>
      <c r="J55" s="3" t="s">
        <v>341</v>
      </c>
      <c r="K55" s="3" t="s">
        <v>342</v>
      </c>
      <c r="L55" s="3" t="s">
        <v>343</v>
      </c>
      <c r="M55" s="3" t="s">
        <v>344</v>
      </c>
    </row>
    <row r="56" spans="3:13" ht="12.75" x14ac:dyDescent="0.2">
      <c r="C56" s="3" t="s">
        <v>345</v>
      </c>
      <c r="D56" s="3" t="s">
        <v>346</v>
      </c>
      <c r="E56" s="3" t="s">
        <v>347</v>
      </c>
      <c r="F56" s="3" t="s">
        <v>348</v>
      </c>
      <c r="G56" s="3" t="s">
        <v>349</v>
      </c>
      <c r="H56" s="3" t="s">
        <v>350</v>
      </c>
      <c r="I56" s="3" t="s">
        <v>351</v>
      </c>
      <c r="J56" s="3" t="s">
        <v>352</v>
      </c>
      <c r="K56" s="3" t="s">
        <v>353</v>
      </c>
      <c r="L56" s="3" t="s">
        <v>354</v>
      </c>
      <c r="M56" s="3" t="s">
        <v>355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509C9-BC7B-47BC-8205-D9F8E8C48448}">
  <dimension ref="C1:M48"/>
  <sheetViews>
    <sheetView workbookViewId="0">
      <selection activeCell="Q20" sqref="Q20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356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357</v>
      </c>
      <c r="D12" s="3" t="s">
        <v>358</v>
      </c>
      <c r="E12" s="3" t="s">
        <v>359</v>
      </c>
      <c r="F12" s="3" t="s">
        <v>360</v>
      </c>
      <c r="G12" s="3" t="s">
        <v>361</v>
      </c>
      <c r="H12" s="3" t="s">
        <v>362</v>
      </c>
      <c r="I12" s="3" t="s">
        <v>363</v>
      </c>
      <c r="J12" s="3" t="s">
        <v>364</v>
      </c>
      <c r="K12" s="3" t="s">
        <v>365</v>
      </c>
      <c r="L12" s="3" t="s">
        <v>366</v>
      </c>
      <c r="M12" s="3" t="s">
        <v>367</v>
      </c>
    </row>
    <row r="13" spans="3:13" x14ac:dyDescent="0.2">
      <c r="C13" s="3" t="s">
        <v>368</v>
      </c>
      <c r="D13" s="3" t="s">
        <v>369</v>
      </c>
      <c r="E13" s="3" t="s">
        <v>370</v>
      </c>
      <c r="F13" s="3" t="s">
        <v>371</v>
      </c>
      <c r="G13" s="3" t="s">
        <v>372</v>
      </c>
      <c r="H13" s="3" t="s">
        <v>373</v>
      </c>
      <c r="I13" s="3" t="s">
        <v>374</v>
      </c>
      <c r="J13" s="3" t="s">
        <v>375</v>
      </c>
      <c r="K13" s="3" t="s">
        <v>376</v>
      </c>
      <c r="L13" s="3" t="s">
        <v>377</v>
      </c>
      <c r="M13" s="3" t="s">
        <v>378</v>
      </c>
    </row>
    <row r="15" spans="3:13" x14ac:dyDescent="0.2">
      <c r="C15" s="3" t="s">
        <v>379</v>
      </c>
      <c r="D15" s="3" t="s">
        <v>380</v>
      </c>
      <c r="E15" s="3" t="s">
        <v>381</v>
      </c>
      <c r="F15" s="3" t="s">
        <v>382</v>
      </c>
      <c r="G15" s="3" t="s">
        <v>383</v>
      </c>
      <c r="H15" s="3" t="s">
        <v>384</v>
      </c>
      <c r="I15" s="3" t="s">
        <v>385</v>
      </c>
      <c r="J15" s="3" t="s">
        <v>386</v>
      </c>
      <c r="K15" s="3" t="s">
        <v>387</v>
      </c>
      <c r="L15" s="3" t="s">
        <v>388</v>
      </c>
      <c r="M15" s="3" t="s">
        <v>389</v>
      </c>
    </row>
    <row r="16" spans="3:13" x14ac:dyDescent="0.2">
      <c r="C16" s="3" t="s">
        <v>390</v>
      </c>
      <c r="D16" s="3" t="s">
        <v>391</v>
      </c>
      <c r="E16" s="3" t="s">
        <v>392</v>
      </c>
      <c r="F16" s="3" t="s">
        <v>393</v>
      </c>
      <c r="G16" s="3" t="s">
        <v>394</v>
      </c>
      <c r="H16" s="3" t="s">
        <v>395</v>
      </c>
      <c r="I16" s="3" t="s">
        <v>396</v>
      </c>
      <c r="J16" s="3" t="s">
        <v>397</v>
      </c>
      <c r="K16" s="3" t="s">
        <v>398</v>
      </c>
      <c r="L16" s="3" t="s">
        <v>358</v>
      </c>
      <c r="M16" s="3" t="s">
        <v>399</v>
      </c>
    </row>
    <row r="17" spans="3:13" x14ac:dyDescent="0.2">
      <c r="C17" s="3" t="s">
        <v>400</v>
      </c>
      <c r="D17" s="3" t="s">
        <v>401</v>
      </c>
      <c r="E17" s="3" t="s">
        <v>402</v>
      </c>
      <c r="F17" s="3" t="s">
        <v>403</v>
      </c>
      <c r="G17" s="3" t="s">
        <v>404</v>
      </c>
      <c r="H17" s="3" t="s">
        <v>405</v>
      </c>
      <c r="I17" s="3" t="s">
        <v>406</v>
      </c>
      <c r="J17" s="3" t="s">
        <v>407</v>
      </c>
      <c r="K17" s="3" t="s">
        <v>404</v>
      </c>
      <c r="L17" s="3" t="s">
        <v>408</v>
      </c>
      <c r="M17" s="3" t="s">
        <v>407</v>
      </c>
    </row>
    <row r="19" spans="3:13" x14ac:dyDescent="0.2">
      <c r="C19" s="3" t="s">
        <v>409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</row>
    <row r="20" spans="3:13" x14ac:dyDescent="0.2">
      <c r="C20" s="3" t="s">
        <v>410</v>
      </c>
      <c r="D20" s="3">
        <v>0</v>
      </c>
      <c r="E20" s="3" t="s">
        <v>411</v>
      </c>
      <c r="F20" s="3" t="s">
        <v>412</v>
      </c>
      <c r="G20" s="3" t="s">
        <v>413</v>
      </c>
      <c r="H20" s="3" t="s">
        <v>414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</row>
    <row r="21" spans="3:13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3:13" x14ac:dyDescent="0.2">
      <c r="C22" s="3" t="s">
        <v>415</v>
      </c>
      <c r="D22" s="3" t="s">
        <v>416</v>
      </c>
      <c r="E22" s="3" t="s">
        <v>417</v>
      </c>
      <c r="F22" s="3" t="s">
        <v>418</v>
      </c>
      <c r="G22" s="3" t="s">
        <v>419</v>
      </c>
      <c r="H22" s="3" t="s">
        <v>420</v>
      </c>
      <c r="I22" s="3" t="s">
        <v>421</v>
      </c>
      <c r="J22" s="3" t="s">
        <v>422</v>
      </c>
      <c r="K22" s="3" t="s">
        <v>423</v>
      </c>
      <c r="L22" s="3" t="s">
        <v>424</v>
      </c>
      <c r="M22" s="3" t="s">
        <v>425</v>
      </c>
    </row>
    <row r="23" spans="3:13" x14ac:dyDescent="0.2">
      <c r="C23" s="3" t="s">
        <v>426</v>
      </c>
      <c r="D23" s="3" t="s">
        <v>416</v>
      </c>
      <c r="E23" s="3" t="s">
        <v>427</v>
      </c>
      <c r="F23" s="3" t="s">
        <v>428</v>
      </c>
      <c r="G23" s="3" t="s">
        <v>429</v>
      </c>
      <c r="H23" s="3" t="s">
        <v>430</v>
      </c>
      <c r="I23" s="3" t="s">
        <v>421</v>
      </c>
      <c r="J23" s="3" t="s">
        <v>422</v>
      </c>
      <c r="K23" s="3" t="s">
        <v>423</v>
      </c>
      <c r="L23" s="3" t="s">
        <v>424</v>
      </c>
      <c r="M23" s="3" t="s">
        <v>425</v>
      </c>
    </row>
    <row r="24" spans="3:13" x14ac:dyDescent="0.2">
      <c r="C24" s="3" t="s">
        <v>431</v>
      </c>
      <c r="D24" s="3" t="s">
        <v>432</v>
      </c>
      <c r="E24" s="3" t="s">
        <v>433</v>
      </c>
      <c r="F24" s="3" t="s">
        <v>434</v>
      </c>
      <c r="G24" s="3" t="s">
        <v>435</v>
      </c>
      <c r="H24" s="3" t="s">
        <v>436</v>
      </c>
      <c r="I24" s="3" t="s">
        <v>437</v>
      </c>
      <c r="J24" s="3" t="s">
        <v>438</v>
      </c>
      <c r="K24" s="3" t="s">
        <v>439</v>
      </c>
      <c r="L24" s="3" t="s">
        <v>440</v>
      </c>
      <c r="M24" s="3" t="s">
        <v>441</v>
      </c>
    </row>
    <row r="26" spans="3:13" x14ac:dyDescent="0.2">
      <c r="C26" s="3" t="s">
        <v>442</v>
      </c>
      <c r="D26" s="3" t="s">
        <v>443</v>
      </c>
      <c r="E26" s="3" t="s">
        <v>444</v>
      </c>
      <c r="F26" s="3" t="s">
        <v>445</v>
      </c>
      <c r="G26" s="3" t="s">
        <v>446</v>
      </c>
      <c r="H26" s="3" t="s">
        <v>447</v>
      </c>
      <c r="I26" s="3" t="s">
        <v>448</v>
      </c>
      <c r="J26" s="3" t="s">
        <v>449</v>
      </c>
      <c r="K26" s="3" t="s">
        <v>450</v>
      </c>
      <c r="L26" s="3" t="s">
        <v>451</v>
      </c>
      <c r="M26" s="3" t="s">
        <v>452</v>
      </c>
    </row>
    <row r="27" spans="3:13" x14ac:dyDescent="0.2">
      <c r="C27" s="3" t="s">
        <v>453</v>
      </c>
      <c r="D27" s="3" t="s">
        <v>454</v>
      </c>
      <c r="E27" s="3" t="s">
        <v>455</v>
      </c>
      <c r="F27" s="3" t="s">
        <v>456</v>
      </c>
      <c r="G27" s="3" t="s">
        <v>457</v>
      </c>
      <c r="H27" s="3" t="s">
        <v>91</v>
      </c>
      <c r="I27" s="3" t="s">
        <v>458</v>
      </c>
      <c r="J27" s="3" t="s">
        <v>459</v>
      </c>
      <c r="K27" s="3" t="s">
        <v>460</v>
      </c>
      <c r="L27" s="3" t="s">
        <v>461</v>
      </c>
      <c r="M27" s="3" t="s">
        <v>462</v>
      </c>
    </row>
    <row r="28" spans="3:13" x14ac:dyDescent="0.2">
      <c r="C28" s="3" t="s">
        <v>463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464</v>
      </c>
      <c r="D29" s="3" t="s">
        <v>465</v>
      </c>
      <c r="E29" s="3" t="s">
        <v>466</v>
      </c>
      <c r="F29" s="3" t="s">
        <v>467</v>
      </c>
      <c r="G29" s="3" t="s">
        <v>468</v>
      </c>
      <c r="H29" s="3" t="s">
        <v>469</v>
      </c>
      <c r="I29" s="3" t="s">
        <v>470</v>
      </c>
      <c r="J29" s="3" t="s">
        <v>471</v>
      </c>
      <c r="K29" s="3" t="s">
        <v>472</v>
      </c>
      <c r="L29" s="3" t="s">
        <v>473</v>
      </c>
      <c r="M29" s="3" t="s">
        <v>474</v>
      </c>
    </row>
    <row r="30" spans="3:13" x14ac:dyDescent="0.2">
      <c r="C30" s="3" t="s">
        <v>475</v>
      </c>
      <c r="D30" s="3" t="s">
        <v>476</v>
      </c>
      <c r="E30" s="3" t="s">
        <v>477</v>
      </c>
      <c r="F30" s="3" t="s">
        <v>478</v>
      </c>
      <c r="G30" s="3" t="s">
        <v>479</v>
      </c>
      <c r="H30" s="3" t="s">
        <v>480</v>
      </c>
      <c r="I30" s="3" t="s">
        <v>481</v>
      </c>
      <c r="J30" s="3" t="s">
        <v>482</v>
      </c>
      <c r="K30" s="3" t="s">
        <v>483</v>
      </c>
      <c r="L30" s="3" t="s">
        <v>484</v>
      </c>
      <c r="M30" s="3" t="s">
        <v>485</v>
      </c>
    </row>
    <row r="32" spans="3:13" x14ac:dyDescent="0.2">
      <c r="C32" s="3" t="s">
        <v>486</v>
      </c>
      <c r="D32" s="3" t="s">
        <v>487</v>
      </c>
      <c r="E32" s="3">
        <v>600</v>
      </c>
      <c r="F32" s="3">
        <v>200</v>
      </c>
      <c r="G32" s="3">
        <v>400</v>
      </c>
      <c r="H32" s="3" t="s">
        <v>3</v>
      </c>
      <c r="I32" s="3">
        <v>-700</v>
      </c>
      <c r="J32" s="3">
        <v>800</v>
      </c>
      <c r="K32" s="3" t="s">
        <v>488</v>
      </c>
      <c r="L32" s="3">
        <v>-500</v>
      </c>
      <c r="M32" s="3" t="s">
        <v>489</v>
      </c>
    </row>
    <row r="33" spans="3:13" x14ac:dyDescent="0.2">
      <c r="C33" s="3" t="s">
        <v>490</v>
      </c>
      <c r="D33" s="3" t="s">
        <v>491</v>
      </c>
      <c r="E33" s="3" t="s">
        <v>492</v>
      </c>
      <c r="F33" s="3" t="s">
        <v>493</v>
      </c>
      <c r="G33" s="3" t="s">
        <v>494</v>
      </c>
      <c r="H33" s="3" t="s">
        <v>480</v>
      </c>
      <c r="I33" s="3" t="s">
        <v>495</v>
      </c>
      <c r="J33" s="3" t="s">
        <v>496</v>
      </c>
      <c r="K33" s="3" t="s">
        <v>497</v>
      </c>
      <c r="L33" s="3" t="s">
        <v>498</v>
      </c>
      <c r="M33" s="3" t="s">
        <v>499</v>
      </c>
    </row>
    <row r="35" spans="3:13" x14ac:dyDescent="0.2">
      <c r="C35" s="3" t="s">
        <v>500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3:13" x14ac:dyDescent="0.2">
      <c r="C36" s="3" t="s">
        <v>501</v>
      </c>
      <c r="D36" s="3" t="s">
        <v>491</v>
      </c>
      <c r="E36" s="3" t="s">
        <v>492</v>
      </c>
      <c r="F36" s="3" t="s">
        <v>493</v>
      </c>
      <c r="G36" s="3" t="s">
        <v>494</v>
      </c>
      <c r="H36" s="3" t="s">
        <v>480</v>
      </c>
      <c r="I36" s="3" t="s">
        <v>495</v>
      </c>
      <c r="J36" s="3" t="s">
        <v>496</v>
      </c>
      <c r="K36" s="3" t="s">
        <v>497</v>
      </c>
      <c r="L36" s="3" t="s">
        <v>498</v>
      </c>
      <c r="M36" s="3" t="s">
        <v>499</v>
      </c>
    </row>
    <row r="38" spans="3:13" x14ac:dyDescent="0.2">
      <c r="C38" s="3" t="s">
        <v>502</v>
      </c>
      <c r="D38" s="3">
        <v>1.38</v>
      </c>
      <c r="E38" s="3">
        <v>0.98</v>
      </c>
      <c r="F38" s="3">
        <v>2.0499999999999998</v>
      </c>
      <c r="G38" s="3">
        <v>1.97</v>
      </c>
      <c r="H38" s="3">
        <v>2.08</v>
      </c>
      <c r="I38" s="3">
        <v>2.38</v>
      </c>
      <c r="J38" s="3">
        <v>2.72</v>
      </c>
      <c r="K38" s="3">
        <v>2.5099999999999998</v>
      </c>
      <c r="L38" s="3">
        <v>4.07</v>
      </c>
      <c r="M38" s="3">
        <v>3.59</v>
      </c>
    </row>
    <row r="39" spans="3:13" x14ac:dyDescent="0.2">
      <c r="C39" s="3" t="s">
        <v>503</v>
      </c>
      <c r="D39" s="3">
        <v>1.38</v>
      </c>
      <c r="E39" s="3">
        <v>0.98</v>
      </c>
      <c r="F39" s="3">
        <v>2.0499999999999998</v>
      </c>
      <c r="G39" s="3">
        <v>1.97</v>
      </c>
      <c r="H39" s="3">
        <v>2.08</v>
      </c>
      <c r="I39" s="3">
        <v>2.38</v>
      </c>
      <c r="J39" s="3">
        <v>2.71</v>
      </c>
      <c r="K39" s="3">
        <v>2.5</v>
      </c>
      <c r="L39" s="3">
        <v>4.05</v>
      </c>
      <c r="M39" s="3">
        <v>3.58</v>
      </c>
    </row>
    <row r="40" spans="3:13" x14ac:dyDescent="0.2">
      <c r="C40" s="3" t="s">
        <v>504</v>
      </c>
      <c r="D40" s="3" t="s">
        <v>505</v>
      </c>
      <c r="E40" s="3" t="s">
        <v>506</v>
      </c>
      <c r="F40" s="3" t="s">
        <v>507</v>
      </c>
      <c r="G40" s="3" t="s">
        <v>508</v>
      </c>
      <c r="H40" s="3" t="s">
        <v>509</v>
      </c>
      <c r="I40" s="3" t="s">
        <v>510</v>
      </c>
      <c r="J40" s="3" t="s">
        <v>511</v>
      </c>
      <c r="K40" s="3" t="s">
        <v>512</v>
      </c>
      <c r="L40" s="3" t="s">
        <v>513</v>
      </c>
      <c r="M40" s="3" t="s">
        <v>514</v>
      </c>
    </row>
    <row r="41" spans="3:13" x14ac:dyDescent="0.2">
      <c r="C41" s="3" t="s">
        <v>515</v>
      </c>
      <c r="D41" s="3" t="s">
        <v>505</v>
      </c>
      <c r="E41" s="3" t="s">
        <v>506</v>
      </c>
      <c r="F41" s="3" t="s">
        <v>516</v>
      </c>
      <c r="G41" s="3" t="s">
        <v>517</v>
      </c>
      <c r="H41" s="3" t="s">
        <v>518</v>
      </c>
      <c r="I41" s="3" t="s">
        <v>519</v>
      </c>
      <c r="J41" s="3" t="s">
        <v>520</v>
      </c>
      <c r="K41" s="3" t="s">
        <v>521</v>
      </c>
      <c r="L41" s="3" t="s">
        <v>522</v>
      </c>
      <c r="M41" s="3" t="s">
        <v>523</v>
      </c>
    </row>
    <row r="43" spans="3:13" x14ac:dyDescent="0.2">
      <c r="C43" s="3" t="s">
        <v>524</v>
      </c>
      <c r="D43" s="3" t="s">
        <v>525</v>
      </c>
      <c r="E43" s="3" t="s">
        <v>526</v>
      </c>
      <c r="F43" s="3" t="s">
        <v>527</v>
      </c>
      <c r="G43" s="3" t="s">
        <v>528</v>
      </c>
      <c r="H43" s="3" t="s">
        <v>529</v>
      </c>
      <c r="I43" s="3" t="s">
        <v>530</v>
      </c>
      <c r="J43" s="3" t="s">
        <v>531</v>
      </c>
      <c r="K43" s="3" t="s">
        <v>532</v>
      </c>
      <c r="L43" s="3" t="s">
        <v>296</v>
      </c>
      <c r="M43" s="3" t="s">
        <v>533</v>
      </c>
    </row>
    <row r="44" spans="3:13" x14ac:dyDescent="0.2">
      <c r="C44" s="3" t="s">
        <v>534</v>
      </c>
      <c r="D44" s="3" t="s">
        <v>535</v>
      </c>
      <c r="E44" s="3" t="s">
        <v>536</v>
      </c>
      <c r="F44" s="3" t="s">
        <v>537</v>
      </c>
      <c r="G44" s="3" t="s">
        <v>538</v>
      </c>
      <c r="H44" s="3" t="s">
        <v>539</v>
      </c>
      <c r="I44" s="3" t="s">
        <v>540</v>
      </c>
      <c r="J44" s="3" t="s">
        <v>541</v>
      </c>
      <c r="K44" s="3" t="s">
        <v>542</v>
      </c>
      <c r="L44" s="3" t="s">
        <v>543</v>
      </c>
      <c r="M44" s="3" t="s">
        <v>544</v>
      </c>
    </row>
    <row r="46" spans="3:13" x14ac:dyDescent="0.2">
      <c r="C46" s="3" t="s">
        <v>545</v>
      </c>
      <c r="D46" s="3" t="s">
        <v>358</v>
      </c>
      <c r="E46" s="3" t="s">
        <v>359</v>
      </c>
      <c r="F46" s="3" t="s">
        <v>360</v>
      </c>
      <c r="G46" s="3" t="s">
        <v>361</v>
      </c>
      <c r="H46" s="3" t="s">
        <v>362</v>
      </c>
      <c r="I46" s="3" t="s">
        <v>363</v>
      </c>
      <c r="J46" s="3" t="s">
        <v>364</v>
      </c>
      <c r="K46" s="3" t="s">
        <v>365</v>
      </c>
      <c r="L46" s="3" t="s">
        <v>366</v>
      </c>
      <c r="M46" s="3" t="s">
        <v>367</v>
      </c>
    </row>
    <row r="47" spans="3:13" x14ac:dyDescent="0.2">
      <c r="C47" s="3" t="s">
        <v>546</v>
      </c>
      <c r="D47" s="3" t="s">
        <v>3</v>
      </c>
      <c r="E47" s="3" t="s">
        <v>3</v>
      </c>
      <c r="F47" s="3" t="s">
        <v>3</v>
      </c>
      <c r="G47" s="3" t="s">
        <v>3</v>
      </c>
      <c r="H47" s="3" t="s">
        <v>3</v>
      </c>
      <c r="I47" s="3" t="s">
        <v>3</v>
      </c>
      <c r="J47" s="3" t="s">
        <v>3</v>
      </c>
      <c r="K47" s="3" t="s">
        <v>3</v>
      </c>
      <c r="L47" s="3" t="s">
        <v>3</v>
      </c>
      <c r="M47" s="3" t="s">
        <v>3</v>
      </c>
    </row>
    <row r="48" spans="3:13" x14ac:dyDescent="0.2">
      <c r="C48" s="3" t="s">
        <v>547</v>
      </c>
      <c r="D48" s="3" t="s">
        <v>535</v>
      </c>
      <c r="E48" s="3" t="s">
        <v>536</v>
      </c>
      <c r="F48" s="3" t="s">
        <v>537</v>
      </c>
      <c r="G48" s="3" t="s">
        <v>538</v>
      </c>
      <c r="H48" s="3" t="s">
        <v>539</v>
      </c>
      <c r="I48" s="3" t="s">
        <v>540</v>
      </c>
      <c r="J48" s="3" t="s">
        <v>541</v>
      </c>
      <c r="K48" s="3" t="s">
        <v>542</v>
      </c>
      <c r="L48" s="3" t="s">
        <v>543</v>
      </c>
      <c r="M48" s="3" t="s">
        <v>544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D7E44-76C6-45E9-BBFF-6D81BB7F3C86}">
  <dimension ref="C1:M41"/>
  <sheetViews>
    <sheetView topLeftCell="A8" workbookViewId="0">
      <selection activeCell="N32" sqref="N32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548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490</v>
      </c>
      <c r="D12" s="3" t="s">
        <v>491</v>
      </c>
      <c r="E12" s="3" t="s">
        <v>492</v>
      </c>
      <c r="F12" s="3" t="s">
        <v>493</v>
      </c>
      <c r="G12" s="3" t="s">
        <v>494</v>
      </c>
      <c r="H12" s="3" t="s">
        <v>480</v>
      </c>
      <c r="I12" s="3" t="s">
        <v>495</v>
      </c>
      <c r="J12" s="3" t="s">
        <v>496</v>
      </c>
      <c r="K12" s="3" t="s">
        <v>497</v>
      </c>
      <c r="L12" s="3" t="s">
        <v>498</v>
      </c>
      <c r="M12" s="3" t="s">
        <v>499</v>
      </c>
    </row>
    <row r="13" spans="3:13" x14ac:dyDescent="0.2">
      <c r="C13" s="3" t="s">
        <v>549</v>
      </c>
      <c r="D13" s="3" t="s">
        <v>550</v>
      </c>
      <c r="E13" s="3" t="s">
        <v>551</v>
      </c>
      <c r="F13" s="3" t="s">
        <v>552</v>
      </c>
      <c r="G13" s="3" t="s">
        <v>553</v>
      </c>
      <c r="H13" s="3" t="s">
        <v>554</v>
      </c>
      <c r="I13" s="3" t="s">
        <v>555</v>
      </c>
      <c r="J13" s="3" t="s">
        <v>556</v>
      </c>
      <c r="K13" s="3" t="s">
        <v>557</v>
      </c>
      <c r="L13" s="3" t="s">
        <v>498</v>
      </c>
      <c r="M13" s="3" t="s">
        <v>558</v>
      </c>
    </row>
    <row r="14" spans="3:13" x14ac:dyDescent="0.2">
      <c r="C14" s="3" t="s">
        <v>559</v>
      </c>
      <c r="D14" s="3" t="s">
        <v>560</v>
      </c>
      <c r="E14" s="3" t="s">
        <v>561</v>
      </c>
      <c r="F14" s="3" t="s">
        <v>562</v>
      </c>
      <c r="G14" s="3" t="s">
        <v>563</v>
      </c>
      <c r="H14" s="3" t="s">
        <v>564</v>
      </c>
      <c r="I14" s="3" t="s">
        <v>565</v>
      </c>
      <c r="J14" s="3" t="s">
        <v>566</v>
      </c>
      <c r="K14" s="3" t="s">
        <v>567</v>
      </c>
      <c r="L14" s="3" t="s">
        <v>568</v>
      </c>
      <c r="M14" s="3" t="s">
        <v>569</v>
      </c>
    </row>
    <row r="15" spans="3:13" x14ac:dyDescent="0.2">
      <c r="C15" s="3" t="s">
        <v>570</v>
      </c>
      <c r="D15" s="3" t="s">
        <v>3</v>
      </c>
      <c r="E15" s="3" t="s">
        <v>571</v>
      </c>
      <c r="F15" s="3" t="s">
        <v>572</v>
      </c>
      <c r="G15" s="3" t="s">
        <v>562</v>
      </c>
      <c r="H15" s="3" t="s">
        <v>573</v>
      </c>
      <c r="I15" s="3" t="s">
        <v>574</v>
      </c>
      <c r="J15" s="3" t="s">
        <v>575</v>
      </c>
      <c r="K15" s="3" t="s">
        <v>576</v>
      </c>
      <c r="L15" s="3" t="s">
        <v>577</v>
      </c>
      <c r="M15" s="3" t="s">
        <v>578</v>
      </c>
    </row>
    <row r="16" spans="3:13" x14ac:dyDescent="0.2">
      <c r="C16" s="3" t="s">
        <v>579</v>
      </c>
      <c r="D16" s="3" t="s">
        <v>580</v>
      </c>
      <c r="E16" s="3" t="s">
        <v>581</v>
      </c>
      <c r="F16" s="3" t="s">
        <v>582</v>
      </c>
      <c r="G16" s="3" t="s">
        <v>583</v>
      </c>
      <c r="H16" s="3" t="s">
        <v>584</v>
      </c>
      <c r="I16" s="3" t="s">
        <v>585</v>
      </c>
      <c r="J16" s="3" t="s">
        <v>586</v>
      </c>
      <c r="K16" s="3" t="s">
        <v>587</v>
      </c>
      <c r="L16" s="3" t="s">
        <v>588</v>
      </c>
      <c r="M16" s="3" t="s">
        <v>589</v>
      </c>
    </row>
    <row r="17" spans="3:13" x14ac:dyDescent="0.2">
      <c r="C17" s="3" t="s">
        <v>590</v>
      </c>
      <c r="D17" s="3" t="s">
        <v>3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</row>
    <row r="18" spans="3:13" x14ac:dyDescent="0.2">
      <c r="C18" s="3" t="s">
        <v>591</v>
      </c>
      <c r="D18" s="3" t="s">
        <v>3</v>
      </c>
      <c r="E18" s="3" t="s">
        <v>3</v>
      </c>
      <c r="F18" s="3" t="s">
        <v>3</v>
      </c>
      <c r="G18" s="3" t="s">
        <v>3</v>
      </c>
      <c r="H18" s="3" t="s">
        <v>3</v>
      </c>
      <c r="I18" s="3" t="s">
        <v>3</v>
      </c>
      <c r="J18" s="3" t="s">
        <v>3</v>
      </c>
      <c r="K18" s="3" t="s">
        <v>3</v>
      </c>
      <c r="L18" s="3" t="s">
        <v>3</v>
      </c>
      <c r="M18" s="3" t="s">
        <v>3</v>
      </c>
    </row>
    <row r="19" spans="3:13" x14ac:dyDescent="0.2">
      <c r="C19" s="3" t="s">
        <v>592</v>
      </c>
      <c r="D19" s="3" t="s">
        <v>593</v>
      </c>
      <c r="E19" s="3" t="s">
        <v>594</v>
      </c>
      <c r="F19" s="3" t="s">
        <v>595</v>
      </c>
      <c r="G19" s="3" t="s">
        <v>596</v>
      </c>
      <c r="H19" s="3" t="s">
        <v>597</v>
      </c>
      <c r="I19" s="3" t="s">
        <v>598</v>
      </c>
      <c r="J19" s="3" t="s">
        <v>599</v>
      </c>
      <c r="K19" s="3" t="s">
        <v>600</v>
      </c>
      <c r="L19" s="3" t="s">
        <v>601</v>
      </c>
      <c r="M19" s="3" t="s">
        <v>602</v>
      </c>
    </row>
    <row r="20" spans="3:13" x14ac:dyDescent="0.2">
      <c r="C20" s="3" t="s">
        <v>603</v>
      </c>
      <c r="D20" s="3" t="s">
        <v>604</v>
      </c>
      <c r="E20" s="3" t="s">
        <v>605</v>
      </c>
      <c r="F20" s="3" t="s">
        <v>606</v>
      </c>
      <c r="G20" s="3" t="s">
        <v>607</v>
      </c>
      <c r="H20" s="3" t="s">
        <v>608</v>
      </c>
      <c r="I20" s="3" t="s">
        <v>609</v>
      </c>
      <c r="J20" s="3" t="s">
        <v>610</v>
      </c>
      <c r="K20" s="3" t="s">
        <v>611</v>
      </c>
      <c r="L20" s="3" t="s">
        <v>612</v>
      </c>
      <c r="M20" s="3" t="s">
        <v>613</v>
      </c>
    </row>
    <row r="22" spans="3:13" x14ac:dyDescent="0.2">
      <c r="C22" s="3" t="s">
        <v>614</v>
      </c>
      <c r="D22" s="3" t="s">
        <v>465</v>
      </c>
      <c r="E22" s="3" t="s">
        <v>615</v>
      </c>
      <c r="F22" s="3" t="s">
        <v>616</v>
      </c>
      <c r="G22" s="3" t="s">
        <v>617</v>
      </c>
      <c r="H22" s="3" t="s">
        <v>618</v>
      </c>
      <c r="I22" s="3" t="s">
        <v>619</v>
      </c>
      <c r="J22" s="3" t="s">
        <v>620</v>
      </c>
      <c r="K22" s="3" t="s">
        <v>621</v>
      </c>
      <c r="L22" s="3" t="s">
        <v>622</v>
      </c>
      <c r="M22" s="3" t="s">
        <v>623</v>
      </c>
    </row>
    <row r="23" spans="3:13" x14ac:dyDescent="0.2">
      <c r="C23" s="3" t="s">
        <v>624</v>
      </c>
      <c r="D23" s="3" t="s">
        <v>625</v>
      </c>
      <c r="E23" s="3" t="s">
        <v>626</v>
      </c>
      <c r="F23" s="3" t="s">
        <v>627</v>
      </c>
      <c r="G23" s="3" t="s">
        <v>628</v>
      </c>
      <c r="H23" s="3" t="s">
        <v>629</v>
      </c>
      <c r="I23" s="3" t="s">
        <v>630</v>
      </c>
      <c r="J23" s="3" t="s">
        <v>631</v>
      </c>
      <c r="K23" s="3" t="s">
        <v>632</v>
      </c>
      <c r="L23" s="3" t="s">
        <v>633</v>
      </c>
      <c r="M23" s="3" t="s">
        <v>634</v>
      </c>
    </row>
    <row r="24" spans="3:13" x14ac:dyDescent="0.2">
      <c r="C24" s="3" t="s">
        <v>635</v>
      </c>
      <c r="D24" s="3" t="s">
        <v>636</v>
      </c>
      <c r="E24" s="3" t="s">
        <v>636</v>
      </c>
      <c r="F24" s="3" t="s">
        <v>637</v>
      </c>
      <c r="G24" s="3" t="s">
        <v>638</v>
      </c>
      <c r="H24" s="3" t="s">
        <v>639</v>
      </c>
      <c r="I24" s="3" t="s">
        <v>640</v>
      </c>
      <c r="J24" s="3" t="s">
        <v>641</v>
      </c>
      <c r="K24" s="3" t="s">
        <v>642</v>
      </c>
      <c r="L24" s="3" t="s">
        <v>643</v>
      </c>
      <c r="M24" s="3" t="s">
        <v>571</v>
      </c>
    </row>
    <row r="25" spans="3:13" x14ac:dyDescent="0.2">
      <c r="C25" s="3" t="s">
        <v>644</v>
      </c>
      <c r="D25" s="3" t="s">
        <v>645</v>
      </c>
      <c r="E25" s="3" t="s">
        <v>646</v>
      </c>
      <c r="F25" s="3" t="s">
        <v>647</v>
      </c>
      <c r="G25" s="3" t="s">
        <v>648</v>
      </c>
      <c r="H25" s="3" t="s">
        <v>649</v>
      </c>
      <c r="I25" s="3" t="s">
        <v>650</v>
      </c>
      <c r="J25" s="3" t="s">
        <v>651</v>
      </c>
      <c r="K25" s="3" t="s">
        <v>652</v>
      </c>
      <c r="L25" s="3" t="s">
        <v>653</v>
      </c>
      <c r="M25" s="3" t="s">
        <v>654</v>
      </c>
    </row>
    <row r="27" spans="3:13" x14ac:dyDescent="0.2">
      <c r="C27" s="3" t="s">
        <v>655</v>
      </c>
      <c r="D27" s="3" t="s">
        <v>656</v>
      </c>
      <c r="E27" s="3" t="s">
        <v>448</v>
      </c>
      <c r="F27" s="3" t="s">
        <v>657</v>
      </c>
      <c r="G27" s="3" t="s">
        <v>658</v>
      </c>
      <c r="H27" s="3" t="s">
        <v>659</v>
      </c>
      <c r="I27" s="3" t="s">
        <v>660</v>
      </c>
      <c r="J27" s="3" t="s">
        <v>661</v>
      </c>
      <c r="K27" s="3" t="s">
        <v>662</v>
      </c>
      <c r="L27" s="3" t="s">
        <v>663</v>
      </c>
      <c r="M27" s="3" t="s">
        <v>664</v>
      </c>
    </row>
    <row r="28" spans="3:13" x14ac:dyDescent="0.2">
      <c r="C28" s="3" t="s">
        <v>665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666</v>
      </c>
      <c r="D29" s="3" t="s">
        <v>3</v>
      </c>
      <c r="E29" s="3" t="s">
        <v>667</v>
      </c>
      <c r="F29" s="3" t="s">
        <v>668</v>
      </c>
      <c r="G29" s="3" t="s">
        <v>669</v>
      </c>
      <c r="H29" s="3" t="s">
        <v>670</v>
      </c>
      <c r="I29" s="3" t="s">
        <v>671</v>
      </c>
      <c r="J29" s="3" t="s">
        <v>3</v>
      </c>
      <c r="K29" s="3" t="s">
        <v>3</v>
      </c>
      <c r="L29" s="3" t="s">
        <v>672</v>
      </c>
      <c r="M29" s="3" t="s">
        <v>673</v>
      </c>
    </row>
    <row r="30" spans="3:13" x14ac:dyDescent="0.2">
      <c r="C30" s="3" t="s">
        <v>674</v>
      </c>
      <c r="D30" s="3" t="s">
        <v>675</v>
      </c>
      <c r="E30" s="3" t="s">
        <v>444</v>
      </c>
      <c r="F30" s="3" t="s">
        <v>661</v>
      </c>
      <c r="G30" s="3" t="s">
        <v>676</v>
      </c>
      <c r="H30" s="3" t="s">
        <v>677</v>
      </c>
      <c r="I30" s="3">
        <v>0</v>
      </c>
      <c r="J30" s="3" t="s">
        <v>678</v>
      </c>
      <c r="K30" s="3" t="s">
        <v>679</v>
      </c>
      <c r="L30" s="3" t="s">
        <v>680</v>
      </c>
      <c r="M30" s="3" t="s">
        <v>681</v>
      </c>
    </row>
    <row r="31" spans="3:13" x14ac:dyDescent="0.2">
      <c r="C31" s="3" t="s">
        <v>682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3</v>
      </c>
      <c r="J31" s="3" t="s">
        <v>3</v>
      </c>
      <c r="K31" s="3" t="s">
        <v>3</v>
      </c>
      <c r="L31" s="3" t="s">
        <v>3</v>
      </c>
      <c r="M31" s="3" t="s">
        <v>3</v>
      </c>
    </row>
    <row r="32" spans="3:13" x14ac:dyDescent="0.2">
      <c r="C32" s="3" t="s">
        <v>683</v>
      </c>
      <c r="D32" s="3" t="s">
        <v>684</v>
      </c>
      <c r="E32" s="3" t="s">
        <v>685</v>
      </c>
      <c r="F32" s="3" t="s">
        <v>686</v>
      </c>
      <c r="G32" s="3" t="s">
        <v>687</v>
      </c>
      <c r="H32" s="3" t="s">
        <v>688</v>
      </c>
      <c r="I32" s="3" t="s">
        <v>689</v>
      </c>
      <c r="J32" s="3" t="s">
        <v>690</v>
      </c>
      <c r="K32" s="3" t="s">
        <v>691</v>
      </c>
      <c r="L32" s="3" t="s">
        <v>692</v>
      </c>
      <c r="M32" s="3" t="s">
        <v>693</v>
      </c>
    </row>
    <row r="33" spans="3:13" x14ac:dyDescent="0.2">
      <c r="C33" s="3" t="s">
        <v>694</v>
      </c>
      <c r="D33" s="3" t="s">
        <v>695</v>
      </c>
      <c r="E33" s="3" t="s">
        <v>696</v>
      </c>
      <c r="F33" s="3" t="s">
        <v>697</v>
      </c>
      <c r="G33" s="3" t="s">
        <v>698</v>
      </c>
      <c r="H33" s="3" t="s">
        <v>699</v>
      </c>
      <c r="I33" s="3" t="s">
        <v>700</v>
      </c>
      <c r="J33" s="3" t="s">
        <v>701</v>
      </c>
      <c r="K33" s="3" t="s">
        <v>702</v>
      </c>
      <c r="L33" s="3" t="s">
        <v>703</v>
      </c>
      <c r="M33" s="3" t="s">
        <v>704</v>
      </c>
    </row>
    <row r="35" spans="3:13" x14ac:dyDescent="0.2">
      <c r="C35" s="3" t="s">
        <v>705</v>
      </c>
      <c r="D35" s="3" t="s">
        <v>706</v>
      </c>
      <c r="E35" s="3" t="s">
        <v>707</v>
      </c>
      <c r="F35" s="3" t="s">
        <v>708</v>
      </c>
      <c r="G35" s="3" t="s">
        <v>709</v>
      </c>
      <c r="H35" s="3" t="s">
        <v>710</v>
      </c>
      <c r="I35" s="3" t="s">
        <v>711</v>
      </c>
      <c r="J35" s="3" t="s">
        <v>712</v>
      </c>
      <c r="K35" s="3" t="s">
        <v>713</v>
      </c>
      <c r="L35" s="3" t="s">
        <v>485</v>
      </c>
      <c r="M35" s="3" t="s">
        <v>714</v>
      </c>
    </row>
    <row r="36" spans="3:13" x14ac:dyDescent="0.2">
      <c r="C36" s="3" t="s">
        <v>715</v>
      </c>
      <c r="D36" s="3" t="s">
        <v>716</v>
      </c>
      <c r="E36" s="3" t="s">
        <v>324</v>
      </c>
      <c r="F36" s="3" t="s">
        <v>717</v>
      </c>
      <c r="G36" s="3" t="s">
        <v>639</v>
      </c>
      <c r="H36" s="3">
        <v>-200</v>
      </c>
      <c r="I36" s="3" t="s">
        <v>718</v>
      </c>
      <c r="J36" s="3" t="s">
        <v>719</v>
      </c>
      <c r="K36" s="3" t="s">
        <v>720</v>
      </c>
      <c r="L36" s="3" t="s">
        <v>721</v>
      </c>
      <c r="M36" s="3" t="s">
        <v>113</v>
      </c>
    </row>
    <row r="37" spans="3:13" x14ac:dyDescent="0.2">
      <c r="C37" s="3" t="s">
        <v>722</v>
      </c>
      <c r="D37" s="3" t="s">
        <v>723</v>
      </c>
      <c r="E37" s="3" t="s">
        <v>724</v>
      </c>
      <c r="F37" s="3" t="s">
        <v>725</v>
      </c>
      <c r="G37" s="3" t="s">
        <v>726</v>
      </c>
      <c r="H37" s="3" t="s">
        <v>727</v>
      </c>
      <c r="I37" s="3" t="s">
        <v>728</v>
      </c>
      <c r="J37" s="3" t="s">
        <v>729</v>
      </c>
      <c r="K37" s="3" t="s">
        <v>730</v>
      </c>
      <c r="L37" s="3" t="s">
        <v>731</v>
      </c>
      <c r="M37" s="3" t="s">
        <v>732</v>
      </c>
    </row>
    <row r="38" spans="3:13" x14ac:dyDescent="0.2">
      <c r="C38" s="3" t="s">
        <v>733</v>
      </c>
      <c r="D38" s="3" t="s">
        <v>707</v>
      </c>
      <c r="E38" s="3" t="s">
        <v>708</v>
      </c>
      <c r="F38" s="3" t="s">
        <v>709</v>
      </c>
      <c r="G38" s="3" t="s">
        <v>710</v>
      </c>
      <c r="H38" s="3" t="s">
        <v>711</v>
      </c>
      <c r="I38" s="3" t="s">
        <v>712</v>
      </c>
      <c r="J38" s="3" t="s">
        <v>713</v>
      </c>
      <c r="K38" s="3" t="s">
        <v>485</v>
      </c>
      <c r="L38" s="3" t="s">
        <v>714</v>
      </c>
      <c r="M38" s="3" t="s">
        <v>734</v>
      </c>
    </row>
    <row r="40" spans="3:13" x14ac:dyDescent="0.2">
      <c r="C40" s="3" t="s">
        <v>735</v>
      </c>
      <c r="D40" s="3" t="s">
        <v>736</v>
      </c>
      <c r="E40" s="3" t="s">
        <v>30</v>
      </c>
      <c r="F40" s="3" t="s">
        <v>737</v>
      </c>
      <c r="G40" s="3" t="s">
        <v>738</v>
      </c>
      <c r="H40" s="3" t="s">
        <v>739</v>
      </c>
      <c r="I40" s="3" t="s">
        <v>740</v>
      </c>
      <c r="J40" s="3" t="s">
        <v>741</v>
      </c>
      <c r="K40" s="3" t="s">
        <v>742</v>
      </c>
      <c r="L40" s="3" t="s">
        <v>743</v>
      </c>
      <c r="M40" s="3" t="s">
        <v>744</v>
      </c>
    </row>
    <row r="41" spans="3:13" x14ac:dyDescent="0.2">
      <c r="C41" s="3" t="s">
        <v>745</v>
      </c>
      <c r="D41" s="3" t="s">
        <v>746</v>
      </c>
      <c r="E41" s="3" t="s">
        <v>40</v>
      </c>
      <c r="F41" s="3" t="s">
        <v>747</v>
      </c>
      <c r="G41" s="3" t="s">
        <v>748</v>
      </c>
      <c r="H41" s="3" t="s">
        <v>749</v>
      </c>
      <c r="I41" s="3" t="s">
        <v>3</v>
      </c>
      <c r="J41" s="3" t="s">
        <v>3</v>
      </c>
      <c r="K41" s="3" t="s">
        <v>3</v>
      </c>
      <c r="L41" s="3" t="s">
        <v>3</v>
      </c>
      <c r="M41" s="3" t="s">
        <v>3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90817-7BED-497B-A0D0-25C9C51A294D}">
  <dimension ref="C1:M32"/>
  <sheetViews>
    <sheetView workbookViewId="0">
      <selection sqref="A1:XFD104857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750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751</v>
      </c>
      <c r="D12" s="3">
        <v>31.54</v>
      </c>
      <c r="E12" s="3">
        <v>34.86</v>
      </c>
      <c r="F12" s="3">
        <v>42.51</v>
      </c>
      <c r="G12" s="3">
        <v>44.69</v>
      </c>
      <c r="H12" s="3">
        <v>59.91</v>
      </c>
      <c r="I12" s="3">
        <v>58.67</v>
      </c>
      <c r="J12" s="3">
        <v>88.67</v>
      </c>
      <c r="K12" s="3">
        <v>120.59</v>
      </c>
      <c r="L12" s="3">
        <v>183.63</v>
      </c>
      <c r="M12" s="3">
        <v>157.09</v>
      </c>
    </row>
    <row r="13" spans="3:13" ht="12.75" x14ac:dyDescent="0.2">
      <c r="C13" s="3" t="s">
        <v>752</v>
      </c>
      <c r="D13" s="3" t="s">
        <v>753</v>
      </c>
      <c r="E13" s="3" t="s">
        <v>754</v>
      </c>
      <c r="F13" s="3" t="s">
        <v>755</v>
      </c>
      <c r="G13" s="3" t="s">
        <v>756</v>
      </c>
      <c r="H13" s="3" t="s">
        <v>757</v>
      </c>
      <c r="I13" s="3" t="s">
        <v>758</v>
      </c>
      <c r="J13" s="3" t="s">
        <v>759</v>
      </c>
      <c r="K13" s="3" t="s">
        <v>760</v>
      </c>
      <c r="L13" s="3" t="s">
        <v>761</v>
      </c>
      <c r="M13" s="3" t="s">
        <v>762</v>
      </c>
    </row>
    <row r="14" spans="3:13" ht="12.75" x14ac:dyDescent="0.2"/>
    <row r="15" spans="3:13" ht="12.75" x14ac:dyDescent="0.2">
      <c r="C15" s="3" t="s">
        <v>763</v>
      </c>
      <c r="D15" s="3" t="s">
        <v>764</v>
      </c>
      <c r="E15" s="3" t="s">
        <v>765</v>
      </c>
      <c r="F15" s="3" t="s">
        <v>766</v>
      </c>
      <c r="G15" s="3" t="s">
        <v>767</v>
      </c>
      <c r="H15" s="3" t="s">
        <v>768</v>
      </c>
      <c r="I15" s="3" t="s">
        <v>769</v>
      </c>
      <c r="J15" s="3" t="s">
        <v>770</v>
      </c>
      <c r="K15" s="3" t="s">
        <v>771</v>
      </c>
      <c r="L15" s="3" t="s">
        <v>772</v>
      </c>
      <c r="M15" s="3" t="s">
        <v>773</v>
      </c>
    </row>
    <row r="16" spans="3:13" ht="12.75" x14ac:dyDescent="0.2">
      <c r="C16" s="3" t="s">
        <v>774</v>
      </c>
      <c r="D16" s="3" t="s">
        <v>764</v>
      </c>
      <c r="E16" s="3" t="s">
        <v>765</v>
      </c>
      <c r="F16" s="3" t="s">
        <v>766</v>
      </c>
      <c r="G16" s="3" t="s">
        <v>767</v>
      </c>
      <c r="H16" s="3" t="s">
        <v>768</v>
      </c>
      <c r="I16" s="3" t="s">
        <v>769</v>
      </c>
      <c r="J16" s="3" t="s">
        <v>770</v>
      </c>
      <c r="K16" s="3" t="s">
        <v>771</v>
      </c>
      <c r="L16" s="3" t="s">
        <v>772</v>
      </c>
      <c r="M16" s="3" t="s">
        <v>775</v>
      </c>
    </row>
    <row r="17" spans="3:13" ht="12.75" x14ac:dyDescent="0.2">
      <c r="C17" s="3" t="s">
        <v>776</v>
      </c>
      <c r="D17" s="3" t="s">
        <v>777</v>
      </c>
      <c r="E17" s="3" t="s">
        <v>778</v>
      </c>
      <c r="F17" s="3" t="s">
        <v>779</v>
      </c>
      <c r="G17" s="3" t="s">
        <v>780</v>
      </c>
      <c r="H17" s="3" t="s">
        <v>781</v>
      </c>
      <c r="I17" s="3" t="s">
        <v>780</v>
      </c>
      <c r="J17" s="3" t="s">
        <v>782</v>
      </c>
      <c r="K17" s="3" t="s">
        <v>783</v>
      </c>
      <c r="L17" s="3" t="s">
        <v>784</v>
      </c>
      <c r="M17" s="3" t="s">
        <v>785</v>
      </c>
    </row>
    <row r="18" spans="3:13" ht="12.75" x14ac:dyDescent="0.2">
      <c r="C18" s="3" t="s">
        <v>786</v>
      </c>
      <c r="D18" s="3" t="s">
        <v>787</v>
      </c>
      <c r="E18" s="3" t="s">
        <v>788</v>
      </c>
      <c r="F18" s="3" t="s">
        <v>789</v>
      </c>
      <c r="G18" s="3" t="s">
        <v>790</v>
      </c>
      <c r="H18" s="3" t="s">
        <v>791</v>
      </c>
      <c r="I18" s="3" t="s">
        <v>792</v>
      </c>
      <c r="J18" s="3" t="s">
        <v>793</v>
      </c>
      <c r="K18" s="3" t="s">
        <v>794</v>
      </c>
      <c r="L18" s="3" t="s">
        <v>795</v>
      </c>
      <c r="M18" s="3" t="s">
        <v>796</v>
      </c>
    </row>
    <row r="19" spans="3:13" ht="12.75" x14ac:dyDescent="0.2">
      <c r="C19" s="3" t="s">
        <v>797</v>
      </c>
      <c r="D19" s="3" t="s">
        <v>798</v>
      </c>
      <c r="E19" s="3" t="s">
        <v>799</v>
      </c>
      <c r="F19" s="3" t="s">
        <v>800</v>
      </c>
      <c r="G19" s="3" t="s">
        <v>801</v>
      </c>
      <c r="H19" s="3" t="s">
        <v>802</v>
      </c>
      <c r="I19" s="3" t="s">
        <v>803</v>
      </c>
      <c r="J19" s="3" t="s">
        <v>804</v>
      </c>
      <c r="K19" s="3" t="s">
        <v>805</v>
      </c>
      <c r="L19" s="3" t="s">
        <v>806</v>
      </c>
      <c r="M19" s="3" t="s">
        <v>807</v>
      </c>
    </row>
    <row r="20" spans="3:13" ht="12.75" x14ac:dyDescent="0.2">
      <c r="C20" s="3" t="s">
        <v>808</v>
      </c>
      <c r="D20" s="3" t="s">
        <v>809</v>
      </c>
      <c r="E20" s="3" t="s">
        <v>810</v>
      </c>
      <c r="F20" s="3" t="s">
        <v>811</v>
      </c>
      <c r="G20" s="3" t="s">
        <v>812</v>
      </c>
      <c r="H20" s="3" t="s">
        <v>813</v>
      </c>
      <c r="I20" s="3" t="s">
        <v>814</v>
      </c>
      <c r="J20" s="3" t="s">
        <v>815</v>
      </c>
      <c r="K20" s="3" t="s">
        <v>816</v>
      </c>
      <c r="L20" s="3" t="s">
        <v>817</v>
      </c>
      <c r="M20" s="3" t="s">
        <v>818</v>
      </c>
    </row>
    <row r="21" spans="3:13" ht="12.75" x14ac:dyDescent="0.2">
      <c r="C21" s="3" t="s">
        <v>819</v>
      </c>
      <c r="D21" s="3" t="s">
        <v>820</v>
      </c>
      <c r="E21" s="3" t="s">
        <v>821</v>
      </c>
      <c r="F21" s="3" t="s">
        <v>822</v>
      </c>
      <c r="G21" s="3" t="s">
        <v>823</v>
      </c>
      <c r="H21" s="3" t="s">
        <v>824</v>
      </c>
      <c r="I21" s="3" t="s">
        <v>825</v>
      </c>
      <c r="J21" s="3" t="s">
        <v>826</v>
      </c>
      <c r="K21" s="3" t="s">
        <v>827</v>
      </c>
      <c r="L21" s="3" t="s">
        <v>828</v>
      </c>
      <c r="M21" s="3" t="s">
        <v>829</v>
      </c>
    </row>
    <row r="22" spans="3:13" ht="12.75" x14ac:dyDescent="0.2">
      <c r="C22" s="3" t="s">
        <v>830</v>
      </c>
      <c r="D22" s="3" t="s">
        <v>831</v>
      </c>
      <c r="E22" s="3" t="s">
        <v>820</v>
      </c>
      <c r="F22" s="3" t="s">
        <v>832</v>
      </c>
      <c r="G22" s="3" t="s">
        <v>831</v>
      </c>
      <c r="H22" s="3" t="s">
        <v>833</v>
      </c>
      <c r="I22" s="3" t="s">
        <v>831</v>
      </c>
      <c r="J22" s="3" t="s">
        <v>822</v>
      </c>
      <c r="K22" s="3" t="s">
        <v>825</v>
      </c>
      <c r="L22" s="3" t="s">
        <v>827</v>
      </c>
      <c r="M22" s="3" t="s">
        <v>834</v>
      </c>
    </row>
    <row r="23" spans="3:13" ht="12.75" x14ac:dyDescent="0.2"/>
    <row r="24" spans="3:13" ht="12.75" x14ac:dyDescent="0.2">
      <c r="C24" s="3" t="s">
        <v>835</v>
      </c>
      <c r="D24" s="3" t="s">
        <v>836</v>
      </c>
      <c r="E24" s="3" t="s">
        <v>837</v>
      </c>
      <c r="F24" s="3" t="s">
        <v>838</v>
      </c>
      <c r="G24" s="3" t="s">
        <v>796</v>
      </c>
      <c r="H24" s="3" t="s">
        <v>839</v>
      </c>
      <c r="I24" s="3" t="s">
        <v>840</v>
      </c>
      <c r="J24" s="3" t="s">
        <v>841</v>
      </c>
      <c r="K24" s="3" t="s">
        <v>842</v>
      </c>
      <c r="L24" s="3" t="s">
        <v>843</v>
      </c>
      <c r="M24" s="3" t="s">
        <v>844</v>
      </c>
    </row>
    <row r="25" spans="3:13" ht="12.75" x14ac:dyDescent="0.2">
      <c r="C25" s="3" t="s">
        <v>845</v>
      </c>
      <c r="D25" s="3" t="s">
        <v>825</v>
      </c>
      <c r="E25" s="3" t="s">
        <v>846</v>
      </c>
      <c r="F25" s="3" t="s">
        <v>820</v>
      </c>
      <c r="G25" s="3" t="s">
        <v>847</v>
      </c>
      <c r="H25" s="3" t="s">
        <v>821</v>
      </c>
      <c r="I25" s="3" t="s">
        <v>826</v>
      </c>
      <c r="J25" s="3" t="s">
        <v>848</v>
      </c>
      <c r="K25" s="3" t="s">
        <v>849</v>
      </c>
      <c r="L25" s="3" t="s">
        <v>850</v>
      </c>
      <c r="M25" s="3" t="s">
        <v>851</v>
      </c>
    </row>
    <row r="26" spans="3:13" ht="12.75" x14ac:dyDescent="0.2">
      <c r="C26" s="3" t="s">
        <v>852</v>
      </c>
      <c r="D26" s="3" t="s">
        <v>853</v>
      </c>
      <c r="E26" s="3" t="s">
        <v>854</v>
      </c>
      <c r="F26" s="3" t="s">
        <v>855</v>
      </c>
      <c r="G26" s="3" t="s">
        <v>801</v>
      </c>
      <c r="H26" s="3" t="s">
        <v>856</v>
      </c>
      <c r="I26" s="3" t="s">
        <v>857</v>
      </c>
      <c r="J26" s="3" t="s">
        <v>858</v>
      </c>
      <c r="K26" s="3" t="s">
        <v>859</v>
      </c>
      <c r="L26" s="3" t="s">
        <v>860</v>
      </c>
      <c r="M26" s="3" t="s">
        <v>794</v>
      </c>
    </row>
    <row r="27" spans="3:13" ht="12.75" x14ac:dyDescent="0.2">
      <c r="C27" s="3" t="s">
        <v>861</v>
      </c>
      <c r="D27" s="3" t="s">
        <v>832</v>
      </c>
      <c r="E27" s="3" t="s">
        <v>823</v>
      </c>
      <c r="F27" s="3" t="s">
        <v>832</v>
      </c>
      <c r="G27" s="3" t="s">
        <v>862</v>
      </c>
      <c r="H27" s="3" t="s">
        <v>831</v>
      </c>
      <c r="I27" s="3" t="s">
        <v>832</v>
      </c>
      <c r="J27" s="3" t="s">
        <v>833</v>
      </c>
      <c r="K27" s="3" t="s">
        <v>847</v>
      </c>
      <c r="L27" s="3" t="s">
        <v>834</v>
      </c>
      <c r="M27" s="3" t="s">
        <v>863</v>
      </c>
    </row>
    <row r="28" spans="3:13" ht="12.75" x14ac:dyDescent="0.2"/>
    <row r="29" spans="3:13" ht="12.75" x14ac:dyDescent="0.2">
      <c r="C29" s="3" t="s">
        <v>864</v>
      </c>
      <c r="D29" s="3">
        <v>7</v>
      </c>
      <c r="E29" s="3">
        <v>5.6</v>
      </c>
      <c r="F29" s="3">
        <v>6</v>
      </c>
      <c r="G29" s="3">
        <v>6.2</v>
      </c>
      <c r="H29" s="3">
        <v>5.8</v>
      </c>
      <c r="I29" s="3">
        <v>6.2</v>
      </c>
      <c r="J29" s="3">
        <v>5.2</v>
      </c>
      <c r="K29" s="3">
        <v>5.3</v>
      </c>
      <c r="L29" s="3">
        <v>5.8</v>
      </c>
      <c r="M29" s="3">
        <v>5.7</v>
      </c>
    </row>
    <row r="30" spans="3:13" ht="12.75" x14ac:dyDescent="0.2">
      <c r="C30" s="3" t="s">
        <v>865</v>
      </c>
      <c r="D30" s="3">
        <v>7</v>
      </c>
      <c r="E30" s="3">
        <v>3</v>
      </c>
      <c r="F30" s="3">
        <v>6</v>
      </c>
      <c r="G30" s="3">
        <v>7</v>
      </c>
      <c r="H30" s="3">
        <v>5</v>
      </c>
      <c r="I30" s="3">
        <v>6</v>
      </c>
      <c r="J30" s="3">
        <v>5</v>
      </c>
      <c r="K30" s="3">
        <v>4</v>
      </c>
      <c r="L30" s="3">
        <v>6</v>
      </c>
      <c r="M30" s="3">
        <v>3</v>
      </c>
    </row>
    <row r="31" spans="3:13" ht="12.75" x14ac:dyDescent="0.2">
      <c r="C31" s="3" t="s">
        <v>866</v>
      </c>
      <c r="D31" s="3">
        <v>0</v>
      </c>
      <c r="E31" s="3">
        <v>1.5586</v>
      </c>
      <c r="F31" s="3">
        <v>1.125</v>
      </c>
      <c r="G31" s="3">
        <v>1.5</v>
      </c>
      <c r="H31" s="3">
        <v>1.5</v>
      </c>
      <c r="I31" s="3">
        <v>1.5</v>
      </c>
      <c r="J31" s="3">
        <v>1.5</v>
      </c>
      <c r="K31" s="3">
        <v>1.5</v>
      </c>
      <c r="L31" s="3">
        <v>1.5</v>
      </c>
      <c r="M31" s="3">
        <v>1.5</v>
      </c>
    </row>
    <row r="32" spans="3:13" ht="12.75" x14ac:dyDescent="0.2">
      <c r="C32" s="3" t="s">
        <v>867</v>
      </c>
      <c r="D32" s="3" t="s">
        <v>868</v>
      </c>
      <c r="E32" s="3" t="s">
        <v>869</v>
      </c>
      <c r="F32" s="3" t="s">
        <v>870</v>
      </c>
      <c r="G32" s="3" t="s">
        <v>871</v>
      </c>
      <c r="H32" s="3" t="s">
        <v>872</v>
      </c>
      <c r="I32" s="3" t="s">
        <v>872</v>
      </c>
      <c r="J32" s="3" t="s">
        <v>873</v>
      </c>
      <c r="K32" s="3" t="s">
        <v>874</v>
      </c>
      <c r="L32" s="3" t="s">
        <v>875</v>
      </c>
      <c r="M32" s="3" t="s">
        <v>876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5E94E-53F3-4050-9EB3-3B4B5D11D18C}">
  <dimension ref="A3:BJ22"/>
  <sheetViews>
    <sheetView showGridLines="0" tabSelected="1" workbookViewId="0">
      <selection activeCell="D21" sqref="D21"/>
    </sheetView>
  </sheetViews>
  <sheetFormatPr defaultRowHeight="15.75" x14ac:dyDescent="0.2"/>
  <cols>
    <col min="1" max="1" width="21.42578125" style="8" customWidth="1"/>
    <col min="2" max="2" width="32.7109375" style="8" customWidth="1"/>
    <col min="3" max="3" width="32.7109375" style="28" customWidth="1"/>
    <col min="4" max="6" width="32.7109375" style="10" customWidth="1"/>
    <col min="7" max="7" width="10" style="10" customWidth="1"/>
    <col min="8" max="12" width="31.28515625" style="10" customWidth="1"/>
    <col min="13" max="13" width="8.5703125" style="10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9" t="s">
        <v>877</v>
      </c>
      <c r="C3" s="9"/>
      <c r="D3" s="9"/>
      <c r="E3" s="9"/>
      <c r="F3" s="9"/>
      <c r="H3" s="9" t="s">
        <v>878</v>
      </c>
      <c r="I3" s="9"/>
      <c r="J3" s="9"/>
      <c r="K3" s="9"/>
      <c r="L3" s="9"/>
      <c r="N3" s="11" t="s">
        <v>879</v>
      </c>
      <c r="O3" s="11"/>
      <c r="P3" s="11"/>
      <c r="Q3" s="11"/>
      <c r="R3" s="11"/>
      <c r="S3" s="11"/>
      <c r="T3" s="11"/>
      <c r="V3" s="9" t="s">
        <v>880</v>
      </c>
      <c r="W3" s="9"/>
      <c r="X3" s="9"/>
      <c r="Y3" s="9"/>
      <c r="AA3" s="9" t="s">
        <v>881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62" ht="47.25" x14ac:dyDescent="0.2">
      <c r="B4" s="14" t="s">
        <v>882</v>
      </c>
      <c r="C4" s="15" t="s">
        <v>883</v>
      </c>
      <c r="D4" s="14" t="s">
        <v>884</v>
      </c>
      <c r="E4" s="15" t="s">
        <v>885</v>
      </c>
      <c r="F4" s="14" t="s">
        <v>886</v>
      </c>
      <c r="H4" s="16" t="s">
        <v>887</v>
      </c>
      <c r="I4" s="17" t="s">
        <v>888</v>
      </c>
      <c r="J4" s="16" t="s">
        <v>889</v>
      </c>
      <c r="K4" s="17" t="s">
        <v>890</v>
      </c>
      <c r="L4" s="16" t="s">
        <v>891</v>
      </c>
      <c r="N4" s="18" t="s">
        <v>892</v>
      </c>
      <c r="O4" s="19" t="s">
        <v>893</v>
      </c>
      <c r="P4" s="18" t="s">
        <v>894</v>
      </c>
      <c r="Q4" s="19" t="s">
        <v>895</v>
      </c>
      <c r="R4" s="18" t="s">
        <v>896</v>
      </c>
      <c r="S4" s="19" t="s">
        <v>897</v>
      </c>
      <c r="T4" s="18" t="s">
        <v>898</v>
      </c>
      <c r="V4" s="19" t="s">
        <v>899</v>
      </c>
      <c r="W4" s="18" t="s">
        <v>900</v>
      </c>
      <c r="X4" s="19" t="s">
        <v>901</v>
      </c>
      <c r="Y4" s="18" t="s">
        <v>902</v>
      </c>
      <c r="AA4" s="20" t="s">
        <v>524</v>
      </c>
      <c r="AB4" s="21" t="s">
        <v>776</v>
      </c>
      <c r="AC4" s="20" t="s">
        <v>786</v>
      </c>
      <c r="AD4" s="21" t="s">
        <v>808</v>
      </c>
      <c r="AE4" s="20" t="s">
        <v>819</v>
      </c>
      <c r="AF4" s="21" t="s">
        <v>830</v>
      </c>
      <c r="AG4" s="20" t="s">
        <v>835</v>
      </c>
      <c r="AH4" s="21" t="s">
        <v>845</v>
      </c>
      <c r="AI4" s="20" t="s">
        <v>866</v>
      </c>
      <c r="AJ4" s="22"/>
      <c r="AK4" s="21" t="s">
        <v>864</v>
      </c>
      <c r="AL4" s="20" t="s">
        <v>865</v>
      </c>
    </row>
    <row r="5" spans="1:62" ht="63" x14ac:dyDescent="0.2">
      <c r="A5" s="23" t="s">
        <v>903</v>
      </c>
      <c r="B5" s="18" t="s">
        <v>904</v>
      </c>
      <c r="C5" s="24" t="s">
        <v>905</v>
      </c>
      <c r="D5" s="25" t="s">
        <v>906</v>
      </c>
      <c r="E5" s="19" t="s">
        <v>907</v>
      </c>
      <c r="F5" s="18" t="s">
        <v>904</v>
      </c>
      <c r="H5" s="19" t="s">
        <v>908</v>
      </c>
      <c r="I5" s="18" t="s">
        <v>909</v>
      </c>
      <c r="J5" s="19" t="s">
        <v>910</v>
      </c>
      <c r="K5" s="18" t="s">
        <v>911</v>
      </c>
      <c r="L5" s="19" t="s">
        <v>912</v>
      </c>
      <c r="N5" s="18" t="s">
        <v>913</v>
      </c>
      <c r="O5" s="19" t="s">
        <v>914</v>
      </c>
      <c r="P5" s="18" t="s">
        <v>915</v>
      </c>
      <c r="Q5" s="19" t="s">
        <v>916</v>
      </c>
      <c r="R5" s="18" t="s">
        <v>917</v>
      </c>
      <c r="S5" s="19" t="s">
        <v>918</v>
      </c>
      <c r="T5" s="18" t="s">
        <v>919</v>
      </c>
      <c r="V5" s="19" t="s">
        <v>920</v>
      </c>
      <c r="W5" s="18" t="s">
        <v>921</v>
      </c>
      <c r="X5" s="19" t="s">
        <v>922</v>
      </c>
      <c r="Y5" s="18" t="s">
        <v>923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>
        <f>sheet!D18/sheet!D35</f>
        <v>1.5223164883806712</v>
      </c>
      <c r="C7" s="31">
        <f>(sheet!D18-sheet!D15)/sheet!D35</f>
        <v>1.5223164883806712</v>
      </c>
      <c r="D7" s="31">
        <f>sheet!D12/sheet!D35</f>
        <v>0.24326816672814461</v>
      </c>
      <c r="E7" s="31">
        <f>Sheet2!D20/sheet!D35</f>
        <v>0.22058281077093322</v>
      </c>
      <c r="F7" s="31">
        <f>sheet!D18/sheet!D35</f>
        <v>1.5223164883806712</v>
      </c>
      <c r="G7" s="29"/>
      <c r="H7" s="32">
        <f>Sheet1!D33/sheet!D51</f>
        <v>7.364420706655711E-2</v>
      </c>
      <c r="I7" s="32">
        <f>Sheet1!D33/Sheet1!D12</f>
        <v>3.5565476190476189E-2</v>
      </c>
      <c r="J7" s="32">
        <f>Sheet1!D12/sheet!D27</f>
        <v>1.0839292435077155</v>
      </c>
      <c r="K7" s="32">
        <f>Sheet1!D30/sheet!D27</f>
        <v>3.7743964729286518E-2</v>
      </c>
      <c r="L7" s="32">
        <f>Sheet1!D38</f>
        <v>1.38</v>
      </c>
      <c r="M7" s="29"/>
      <c r="N7" s="32">
        <f>sheet!D40/sheet!D27</f>
        <v>0.47653099629012313</v>
      </c>
      <c r="O7" s="32">
        <f>sheet!D51/sheet!D27</f>
        <v>0.52346900370987692</v>
      </c>
      <c r="P7" s="32">
        <f>sheet!D40/sheet!D51</f>
        <v>0.91033278553820873</v>
      </c>
      <c r="Q7" s="31">
        <f>Sheet1!D24/Sheet1!D26</f>
        <v>-14.602941176470589</v>
      </c>
      <c r="R7" s="31">
        <f>ABS(Sheet2!D20/(Sheet1!D26+Sheet2!D30))</f>
        <v>1.6634214186369958</v>
      </c>
      <c r="S7" s="31">
        <f>sheet!D40/Sheet1!D43</f>
        <v>5.8812209688122099</v>
      </c>
      <c r="T7" s="31">
        <f>Sheet2!D20/sheet!D40</f>
        <v>0.13494302155026514</v>
      </c>
      <c r="V7" s="31" t="e">
        <f>ABS(Sheet1!D15/sheet!D15)</f>
        <v>#DIV/0!</v>
      </c>
      <c r="W7" s="31">
        <f>Sheet1!D12/sheet!D14</f>
        <v>3.3460580912863072</v>
      </c>
      <c r="X7" s="31">
        <f>Sheet1!D12/sheet!D27</f>
        <v>1.0839292435077155</v>
      </c>
      <c r="Y7" s="31">
        <f>Sheet1!D12/(sheet!D18-sheet!D35)</f>
        <v>7.1186440677966099</v>
      </c>
      <c r="AA7" s="17" t="str">
        <f>Sheet1!D43</f>
        <v>150,700</v>
      </c>
      <c r="AB7" s="17" t="str">
        <f>Sheet3!D17</f>
        <v>12.6x</v>
      </c>
      <c r="AC7" s="17" t="str">
        <f>Sheet3!D18</f>
        <v>19.7x</v>
      </c>
      <c r="AD7" s="17" t="str">
        <f>Sheet3!D20</f>
        <v>12.1x</v>
      </c>
      <c r="AE7" s="17" t="str">
        <f>Sheet3!D21</f>
        <v>1.5x</v>
      </c>
      <c r="AF7" s="17" t="str">
        <f>Sheet3!D22</f>
        <v>0.9x</v>
      </c>
      <c r="AG7" s="17" t="str">
        <f>Sheet3!D24</f>
        <v>21.5x</v>
      </c>
      <c r="AH7" s="17" t="str">
        <f>Sheet3!D25</f>
        <v>1.7x</v>
      </c>
      <c r="AI7" s="17">
        <f>Sheet3!D31</f>
        <v>0</v>
      </c>
      <c r="AK7" s="17">
        <f>Sheet3!D29</f>
        <v>7</v>
      </c>
      <c r="AL7" s="17">
        <f>Sheet3!D30</f>
        <v>7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>
        <f>sheet!E18/sheet!E35</f>
        <v>1.2666707905480639</v>
      </c>
      <c r="C8" s="34">
        <f>(sheet!E18-sheet!E15)/sheet!E35</f>
        <v>1.2666707905480639</v>
      </c>
      <c r="D8" s="34">
        <f>sheet!E12/sheet!E35</f>
        <v>0.124644315229494</v>
      </c>
      <c r="E8" s="34">
        <f>Sheet2!E20/sheet!E35</f>
        <v>0.13899542249164915</v>
      </c>
      <c r="F8" s="34">
        <f>sheet!E18/sheet!E35</f>
        <v>1.2666707905480639</v>
      </c>
      <c r="G8" s="29"/>
      <c r="H8" s="35">
        <f>Sheet1!E33/sheet!E51</f>
        <v>2.9222894369474173E-2</v>
      </c>
      <c r="I8" s="35">
        <f>Sheet1!E33/Sheet1!E12</f>
        <v>2.1637265711135611E-2</v>
      </c>
      <c r="J8" s="35">
        <f>Sheet1!E12/sheet!E27</f>
        <v>0.590663030648378</v>
      </c>
      <c r="K8" s="35">
        <f>Sheet1!E30/sheet!E27</f>
        <v>1.2658227848101266E-2</v>
      </c>
      <c r="L8" s="35">
        <f>Sheet1!E38</f>
        <v>0.98</v>
      </c>
      <c r="M8" s="29"/>
      <c r="N8" s="35">
        <f>sheet!E40/sheet!E27</f>
        <v>0.56266026293296434</v>
      </c>
      <c r="O8" s="35">
        <f>sheet!E51/sheet!E27</f>
        <v>0.43733973706703572</v>
      </c>
      <c r="P8" s="35">
        <f>sheet!E40/sheet!E51</f>
        <v>1.2865518845974873</v>
      </c>
      <c r="Q8" s="34">
        <f>Sheet1!E24/Sheet1!E26</f>
        <v>-8.056451612903226</v>
      </c>
      <c r="R8" s="34">
        <f>ABS(Sheet2!E20/(Sheet1!E26+Sheet2!E30))</f>
        <v>9.060483870967742</v>
      </c>
      <c r="S8" s="34">
        <f>sheet!E40/Sheet1!E43</f>
        <v>12.510407239819004</v>
      </c>
      <c r="T8" s="34">
        <f>Sheet2!E20/sheet!E40</f>
        <v>8.1271701388888895E-2</v>
      </c>
      <c r="U8" s="12"/>
      <c r="V8" s="34" t="e">
        <f>ABS(Sheet1!E15/sheet!E15)</f>
        <v>#DIV/0!</v>
      </c>
      <c r="W8" s="34">
        <f>Sheet1!E12/sheet!E14</f>
        <v>1.810718073491796</v>
      </c>
      <c r="X8" s="34">
        <f>Sheet1!E12/sheet!E27</f>
        <v>0.590663030648378</v>
      </c>
      <c r="Y8" s="34">
        <f>Sheet1!E12/(sheet!E18-sheet!E35)</f>
        <v>6.7325446532127113</v>
      </c>
      <c r="Z8" s="12"/>
      <c r="AA8" s="36" t="str">
        <f>Sheet1!E43</f>
        <v>221,000</v>
      </c>
      <c r="AB8" s="36" t="str">
        <f>Sheet3!E17</f>
        <v>17.8x</v>
      </c>
      <c r="AC8" s="36" t="str">
        <f>Sheet3!E18</f>
        <v>24.5x</v>
      </c>
      <c r="AD8" s="36" t="str">
        <f>Sheet3!E20</f>
        <v>60.4x</v>
      </c>
      <c r="AE8" s="36" t="str">
        <f>Sheet3!E21</f>
        <v>2.1x</v>
      </c>
      <c r="AF8" s="36" t="str">
        <f>Sheet3!E22</f>
        <v>1.5x</v>
      </c>
      <c r="AG8" s="36" t="str">
        <f>Sheet3!E24</f>
        <v>34.9x</v>
      </c>
      <c r="AH8" s="36" t="str">
        <f>Sheet3!E25</f>
        <v>2.4x</v>
      </c>
      <c r="AI8" s="36">
        <f>Sheet3!E31</f>
        <v>1.5586</v>
      </c>
      <c r="AK8" s="36">
        <f>Sheet3!E29</f>
        <v>5.6</v>
      </c>
      <c r="AL8" s="36">
        <f>Sheet3!E30</f>
        <v>3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>
        <f>sheet!F18/sheet!F35</f>
        <v>1.2631553303449621</v>
      </c>
      <c r="C9" s="31">
        <f>(sheet!F18-sheet!F15)/sheet!F35</f>
        <v>1.2631553303449621</v>
      </c>
      <c r="D9" s="31">
        <f>sheet!F12/sheet!F35</f>
        <v>9.9444552718768273E-2</v>
      </c>
      <c r="E9" s="31">
        <f>Sheet2!F20/sheet!F35</f>
        <v>9.9298382381602032E-2</v>
      </c>
      <c r="F9" s="31">
        <f>sheet!F18/sheet!F35</f>
        <v>1.2631553303449621</v>
      </c>
      <c r="G9" s="29"/>
      <c r="H9" s="32">
        <f>Sheet1!F33/sheet!F51</f>
        <v>6.4841844970292273E-2</v>
      </c>
      <c r="I9" s="32">
        <f>Sheet1!F33/Sheet1!F12</f>
        <v>3.1134564643799472E-2</v>
      </c>
      <c r="J9" s="32">
        <f>Sheet1!F12/sheet!F27</f>
        <v>0.98328225584148143</v>
      </c>
      <c r="K9" s="32">
        <f>Sheet1!F30/sheet!F27</f>
        <v>3.0581634804040796E-2</v>
      </c>
      <c r="L9" s="32">
        <f>Sheet1!F38</f>
        <v>2.0499999999999998</v>
      </c>
      <c r="M9" s="29"/>
      <c r="N9" s="32">
        <f>sheet!F40/sheet!F27</f>
        <v>0.52786560944366068</v>
      </c>
      <c r="O9" s="32">
        <f>sheet!F51/sheet!F27</f>
        <v>0.47213439055633927</v>
      </c>
      <c r="P9" s="32">
        <f>sheet!F40/sheet!F51</f>
        <v>1.118041006971872</v>
      </c>
      <c r="Q9" s="31">
        <f>Sheet1!F24/Sheet1!F26</f>
        <v>-8.6140350877192979</v>
      </c>
      <c r="R9" s="31">
        <f>ABS(Sheet2!F20/(Sheet1!F26+Sheet2!F30))</f>
        <v>1.8228980322003578</v>
      </c>
      <c r="S9" s="31">
        <f>sheet!F40/Sheet1!F43</f>
        <v>7.8746976294146105</v>
      </c>
      <c r="T9" s="31">
        <f>Sheet2!F20/sheet!F40</f>
        <v>6.2603673895681028E-2</v>
      </c>
      <c r="V9" s="31" t="e">
        <f>ABS(Sheet1!F15/sheet!F15)</f>
        <v>#DIV/0!</v>
      </c>
      <c r="W9" s="31">
        <f>Sheet1!F12/sheet!F14</f>
        <v>2.9517133956386292</v>
      </c>
      <c r="X9" s="31">
        <f>Sheet1!F12/sheet!F27</f>
        <v>0.98328225584148143</v>
      </c>
      <c r="Y9" s="31">
        <f>Sheet1!F12/(sheet!F18-sheet!F35)</f>
        <v>11.227550453619701</v>
      </c>
      <c r="AA9" s="17" t="str">
        <f>Sheet1!F43</f>
        <v>413,400</v>
      </c>
      <c r="AB9" s="17" t="str">
        <f>Sheet3!F17</f>
        <v>12.5x</v>
      </c>
      <c r="AC9" s="17" t="str">
        <f>Sheet3!F18</f>
        <v>17.9x</v>
      </c>
      <c r="AD9" s="17" t="str">
        <f>Sheet3!F20</f>
        <v>-53.9x</v>
      </c>
      <c r="AE9" s="17" t="str">
        <f>Sheet3!F21</f>
        <v>1.3x</v>
      </c>
      <c r="AF9" s="17" t="str">
        <f>Sheet3!F22</f>
        <v>0.8x</v>
      </c>
      <c r="AG9" s="17" t="str">
        <f>Sheet3!F24</f>
        <v>25.3x</v>
      </c>
      <c r="AH9" s="17" t="str">
        <f>Sheet3!F25</f>
        <v>1.5x</v>
      </c>
      <c r="AI9" s="17">
        <f>Sheet3!F31</f>
        <v>1.125</v>
      </c>
      <c r="AK9" s="17">
        <f>Sheet3!F29</f>
        <v>6</v>
      </c>
      <c r="AL9" s="17">
        <f>Sheet3!F30</f>
        <v>6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>
        <f>sheet!G18/sheet!G35</f>
        <v>1.3001452734253398</v>
      </c>
      <c r="C10" s="34">
        <f>(sheet!G18-sheet!G15)/sheet!G35</f>
        <v>1.3001452734253398</v>
      </c>
      <c r="D10" s="34">
        <f>sheet!G12/sheet!G35</f>
        <v>0.11974680917297914</v>
      </c>
      <c r="E10" s="34">
        <f>Sheet2!G20/sheet!G35</f>
        <v>0.20068486043374495</v>
      </c>
      <c r="F10" s="34">
        <f>sheet!G18/sheet!G35</f>
        <v>1.3001452734253398</v>
      </c>
      <c r="G10" s="29"/>
      <c r="H10" s="35">
        <f>Sheet1!G33/sheet!G51</f>
        <v>6.96032162209404E-2</v>
      </c>
      <c r="I10" s="35">
        <f>Sheet1!G33/Sheet1!G12</f>
        <v>3.1208853219637595E-2</v>
      </c>
      <c r="J10" s="35">
        <f>Sheet1!G12/sheet!G27</f>
        <v>1.0409385350890075</v>
      </c>
      <c r="K10" s="35">
        <f>Sheet1!G30/sheet!G27</f>
        <v>3.2421231256220734E-2</v>
      </c>
      <c r="L10" s="35">
        <f>Sheet1!G38</f>
        <v>1.97</v>
      </c>
      <c r="M10" s="29"/>
      <c r="N10" s="35">
        <f>sheet!G40/sheet!G27</f>
        <v>0.53326153996769299</v>
      </c>
      <c r="O10" s="35">
        <f>sheet!G51/sheet!G27</f>
        <v>0.46673846003230701</v>
      </c>
      <c r="P10" s="35">
        <f>sheet!G40/sheet!G51</f>
        <v>1.1425275301520714</v>
      </c>
      <c r="Q10" s="34">
        <f>Sheet1!G24/Sheet1!G26</f>
        <v>-9.3584905660377355</v>
      </c>
      <c r="R10" s="34">
        <f>ABS(Sheet2!G20/(Sheet1!G26+Sheet2!G30))</f>
        <v>11.276967930029155</v>
      </c>
      <c r="S10" s="34">
        <f>sheet!G40/Sheet1!G43</f>
        <v>6.9565772669220944</v>
      </c>
      <c r="T10" s="34">
        <f>Sheet2!G20/sheet!G40</f>
        <v>0.11835260999938804</v>
      </c>
      <c r="U10" s="12"/>
      <c r="V10" s="34" t="e">
        <f>ABS(Sheet1!G15/sheet!G15)</f>
        <v>#DIV/0!</v>
      </c>
      <c r="W10" s="34">
        <f>Sheet1!G12/sheet!G14</f>
        <v>3.2326323790220419</v>
      </c>
      <c r="X10" s="34">
        <f>Sheet1!G12/sheet!G27</f>
        <v>1.0409385350890075</v>
      </c>
      <c r="Y10" s="34">
        <f>Sheet1!G12/(sheet!G18-sheet!G35)</f>
        <v>11.027830596369922</v>
      </c>
      <c r="Z10" s="12"/>
      <c r="AA10" s="36" t="str">
        <f>Sheet1!G43</f>
        <v>469,800</v>
      </c>
      <c r="AB10" s="36" t="str">
        <f>Sheet3!G17</f>
        <v>11.8x</v>
      </c>
      <c r="AC10" s="36" t="str">
        <f>Sheet3!G18</f>
        <v>17.1x</v>
      </c>
      <c r="AD10" s="36" t="str">
        <f>Sheet3!G20</f>
        <v>22.6x</v>
      </c>
      <c r="AE10" s="36" t="str">
        <f>Sheet3!G21</f>
        <v>1.4x</v>
      </c>
      <c r="AF10" s="36" t="str">
        <f>Sheet3!G22</f>
        <v>0.9x</v>
      </c>
      <c r="AG10" s="36" t="str">
        <f>Sheet3!G24</f>
        <v>28.7x</v>
      </c>
      <c r="AH10" s="36" t="str">
        <f>Sheet3!G25</f>
        <v>1.6x</v>
      </c>
      <c r="AI10" s="36">
        <f>Sheet3!G31</f>
        <v>1.5</v>
      </c>
      <c r="AK10" s="36">
        <f>Sheet3!G29</f>
        <v>6.2</v>
      </c>
      <c r="AL10" s="36">
        <f>Sheet3!G30</f>
        <v>7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>
        <f>sheet!H18/sheet!H35</f>
        <v>1.1841731724627396</v>
      </c>
      <c r="C11" s="31">
        <f>(sheet!H18-sheet!H15)/sheet!H35</f>
        <v>1.1841731724627396</v>
      </c>
      <c r="D11" s="31">
        <f>sheet!H12/sheet!H35</f>
        <v>8.2106103619588366E-2</v>
      </c>
      <c r="E11" s="31">
        <f>Sheet2!H20/sheet!H35</f>
        <v>0.1753903477643719</v>
      </c>
      <c r="F11" s="31">
        <f>sheet!H18/sheet!H35</f>
        <v>1.1841731724627396</v>
      </c>
      <c r="G11" s="29"/>
      <c r="H11" s="32">
        <f>Sheet1!H33/sheet!H51</f>
        <v>7.2085163906725244E-2</v>
      </c>
      <c r="I11" s="32">
        <f>Sheet1!H33/Sheet1!H12</f>
        <v>3.0725130362133042E-2</v>
      </c>
      <c r="J11" s="32">
        <f>Sheet1!H12/sheet!H27</f>
        <v>1.0641670243423877</v>
      </c>
      <c r="K11" s="32">
        <f>Sheet1!H30/sheet!H27</f>
        <v>3.2696670550003068E-2</v>
      </c>
      <c r="L11" s="32">
        <f>Sheet1!H38</f>
        <v>2.08</v>
      </c>
      <c r="M11" s="29"/>
      <c r="N11" s="32">
        <f>sheet!H40/sheet!H27</f>
        <v>0.54641608927585994</v>
      </c>
      <c r="O11" s="32">
        <f>sheet!H51/sheet!H27</f>
        <v>0.45358391072414006</v>
      </c>
      <c r="P11" s="32">
        <f>sheet!H40/sheet!H51</f>
        <v>1.2046637377492395</v>
      </c>
      <c r="Q11" s="31">
        <f>Sheet1!H24/Sheet1!H26</f>
        <v>-9.7368421052631575</v>
      </c>
      <c r="R11" s="31">
        <f>ABS(Sheet2!H20/(Sheet1!H26+Sheet2!H30))</f>
        <v>7.72265625</v>
      </c>
      <c r="S11" s="31">
        <f>sheet!H40/Sheet1!H43</f>
        <v>6.9661911276138362</v>
      </c>
      <c r="T11" s="31">
        <f>Sheet2!H20/sheet!H40</f>
        <v>0.11092408685406498</v>
      </c>
      <c r="V11" s="31" t="e">
        <f>ABS(Sheet1!H15/sheet!H15)</f>
        <v>#DIV/0!</v>
      </c>
      <c r="W11" s="31">
        <f>Sheet1!H12/sheet!H14</f>
        <v>3.1385686513856865</v>
      </c>
      <c r="X11" s="31">
        <f>Sheet1!H12/sheet!H27</f>
        <v>1.0641670243423877</v>
      </c>
      <c r="Y11" s="31">
        <f>Sheet1!H12/(sheet!H18-sheet!H35)</f>
        <v>16.720134874759154</v>
      </c>
      <c r="AA11" s="17" t="str">
        <f>Sheet1!H43</f>
        <v>511,700</v>
      </c>
      <c r="AB11" s="17" t="str">
        <f>Sheet3!H17</f>
        <v>13.9x</v>
      </c>
      <c r="AC11" s="17" t="str">
        <f>Sheet3!H18</f>
        <v>19.3x</v>
      </c>
      <c r="AD11" s="17" t="str">
        <f>Sheet3!H20</f>
        <v>27.7x</v>
      </c>
      <c r="AE11" s="17" t="str">
        <f>Sheet3!H21</f>
        <v>1.8x</v>
      </c>
      <c r="AF11" s="17" t="str">
        <f>Sheet3!H22</f>
        <v>1.1x</v>
      </c>
      <c r="AG11" s="17" t="str">
        <f>Sheet3!H24</f>
        <v>25.9x</v>
      </c>
      <c r="AH11" s="17" t="str">
        <f>Sheet3!H25</f>
        <v>2.1x</v>
      </c>
      <c r="AI11" s="17">
        <f>Sheet3!H31</f>
        <v>1.5</v>
      </c>
      <c r="AK11" s="17">
        <f>Sheet3!H29</f>
        <v>5.8</v>
      </c>
      <c r="AL11" s="17">
        <f>Sheet3!H30</f>
        <v>5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>
        <f>sheet!I18/sheet!I35</f>
        <v>1.2787788362217376</v>
      </c>
      <c r="C12" s="34">
        <f>(sheet!I18-sheet!I15)/sheet!I35</f>
        <v>1.2787788362217376</v>
      </c>
      <c r="D12" s="34">
        <f>sheet!I12/sheet!I35</f>
        <v>9.7440605991047854E-2</v>
      </c>
      <c r="E12" s="34">
        <f>Sheet2!I20/sheet!I35</f>
        <v>0.25620719996939439</v>
      </c>
      <c r="F12" s="34">
        <f>sheet!I18/sheet!I35</f>
        <v>1.2787788362217376</v>
      </c>
      <c r="G12" s="29"/>
      <c r="H12" s="35">
        <f>Sheet1!I33/sheet!I51</f>
        <v>7.6111298585759421E-2</v>
      </c>
      <c r="I12" s="35">
        <f>Sheet1!I33/Sheet1!I12</f>
        <v>3.1372896144459476E-2</v>
      </c>
      <c r="J12" s="35">
        <f>Sheet1!I12/sheet!I27</f>
        <v>1.0182190405067855</v>
      </c>
      <c r="K12" s="35">
        <f>Sheet1!I30/sheet!I27</f>
        <v>3.2034609739139394E-2</v>
      </c>
      <c r="L12" s="35">
        <f>Sheet1!I38</f>
        <v>2.38</v>
      </c>
      <c r="M12" s="29"/>
      <c r="N12" s="35">
        <f>sheet!I40/sheet!I27</f>
        <v>0.58029253469986863</v>
      </c>
      <c r="O12" s="35">
        <f>sheet!I51/sheet!I27</f>
        <v>0.41970746530013131</v>
      </c>
      <c r="P12" s="35">
        <f>sheet!I40/sheet!I51</f>
        <v>1.3826118968003192</v>
      </c>
      <c r="Q12" s="34">
        <f>Sheet1!I24/Sheet1!I26</f>
        <v>-7.2843511450381682</v>
      </c>
      <c r="R12" s="34">
        <f>ABS(Sheet2!I20/(Sheet1!I26+Sheet2!I30))</f>
        <v>12.780534351145038</v>
      </c>
      <c r="S12" s="34">
        <f>sheet!I40/Sheet1!I43</f>
        <v>7.2656778977913916</v>
      </c>
      <c r="T12" s="34">
        <f>Sheet2!I20/sheet!I40</f>
        <v>0.14859437751004015</v>
      </c>
      <c r="U12" s="12"/>
      <c r="V12" s="34" t="e">
        <f>ABS(Sheet1!I15/sheet!I15)</f>
        <v>#DIV/0!</v>
      </c>
      <c r="W12" s="34">
        <f>Sheet1!I12/sheet!I14</f>
        <v>2.9603938157451428</v>
      </c>
      <c r="X12" s="34">
        <f>Sheet1!I12/sheet!I27</f>
        <v>1.0182190405067855</v>
      </c>
      <c r="Y12" s="34">
        <f>Sheet1!I12/(sheet!I18-sheet!I35)</f>
        <v>10.852339783175518</v>
      </c>
      <c r="Z12" s="12"/>
      <c r="AA12" s="36" t="str">
        <f>Sheet1!I43</f>
        <v>620,300</v>
      </c>
      <c r="AB12" s="36" t="str">
        <f>Sheet3!I17</f>
        <v>11.8x</v>
      </c>
      <c r="AC12" s="36" t="str">
        <f>Sheet3!I18</f>
        <v>16.4x</v>
      </c>
      <c r="AD12" s="36" t="str">
        <f>Sheet3!I20</f>
        <v>12.4x</v>
      </c>
      <c r="AE12" s="36" t="str">
        <f>Sheet3!I21</f>
        <v>1.7x</v>
      </c>
      <c r="AF12" s="36" t="str">
        <f>Sheet3!I22</f>
        <v>0.9x</v>
      </c>
      <c r="AG12" s="36" t="str">
        <f>Sheet3!I24</f>
        <v>26.1x</v>
      </c>
      <c r="AH12" s="36" t="str">
        <f>Sheet3!I25</f>
        <v>2.0x</v>
      </c>
      <c r="AI12" s="36">
        <f>Sheet3!I31</f>
        <v>1.5</v>
      </c>
      <c r="AK12" s="36">
        <f>Sheet3!I29</f>
        <v>6.2</v>
      </c>
      <c r="AL12" s="36">
        <f>Sheet3!I30</f>
        <v>6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>
        <f>sheet!J18/sheet!J35</f>
        <v>1.07266139657444</v>
      </c>
      <c r="C13" s="31">
        <f>(sheet!J18-sheet!J15)/sheet!J35</f>
        <v>1.07266139657444</v>
      </c>
      <c r="D13" s="31">
        <f>sheet!J12/sheet!J35</f>
        <v>8.4189723320158102E-2</v>
      </c>
      <c r="E13" s="31">
        <f>Sheet2!J20/sheet!J35</f>
        <v>0.26821475625823454</v>
      </c>
      <c r="F13" s="31">
        <f>sheet!J18/sheet!J35</f>
        <v>1.07266139657444</v>
      </c>
      <c r="G13" s="29"/>
      <c r="H13" s="32">
        <f>Sheet1!J33/sheet!J51</f>
        <v>8.598697439899157E-2</v>
      </c>
      <c r="I13" s="32">
        <f>Sheet1!J33/Sheet1!J12</f>
        <v>3.2132883211269503E-2</v>
      </c>
      <c r="J13" s="32">
        <f>Sheet1!J12/sheet!J27</f>
        <v>1.0276621984532222</v>
      </c>
      <c r="K13" s="32">
        <f>Sheet1!J30/sheet!J27</f>
        <v>3.2929542075356436E-2</v>
      </c>
      <c r="L13" s="32">
        <f>Sheet1!J38</f>
        <v>2.72</v>
      </c>
      <c r="M13" s="29"/>
      <c r="N13" s="32">
        <f>sheet!J40/sheet!J27</f>
        <v>0.61596800405712249</v>
      </c>
      <c r="O13" s="32">
        <f>sheet!J51/sheet!J27</f>
        <v>0.38403199594287757</v>
      </c>
      <c r="P13" s="32">
        <f>sheet!J40/sheet!J51</f>
        <v>1.6039496983702992</v>
      </c>
      <c r="Q13" s="31">
        <f>Sheet1!J24/Sheet1!J26</f>
        <v>-4.1493877551020404</v>
      </c>
      <c r="R13" s="31">
        <f>ABS(Sheet2!J20/(Sheet1!J26+Sheet2!J30))</f>
        <v>1.6971654856190079</v>
      </c>
      <c r="S13" s="31">
        <f>sheet!J40/Sheet1!J43</f>
        <v>7.3540663272326956</v>
      </c>
      <c r="T13" s="31">
        <f>Sheet2!J20/sheet!J40</f>
        <v>0.15237079450619362</v>
      </c>
      <c r="V13" s="31" t="e">
        <f>ABS(Sheet1!J15/sheet!J15)</f>
        <v>#DIV/0!</v>
      </c>
      <c r="W13" s="31">
        <f>Sheet1!J12/sheet!J14</f>
        <v>3.5053074382764584</v>
      </c>
      <c r="X13" s="31">
        <f>Sheet1!J12/sheet!J27</f>
        <v>1.0276621984532222</v>
      </c>
      <c r="Y13" s="31">
        <f>Sheet1!J12/(sheet!J18-sheet!J35)</f>
        <v>40.417497733454219</v>
      </c>
      <c r="AA13" s="17" t="str">
        <f>Sheet1!J43</f>
        <v>726,700</v>
      </c>
      <c r="AB13" s="17" t="str">
        <f>Sheet3!J17</f>
        <v>16.7x</v>
      </c>
      <c r="AC13" s="17" t="str">
        <f>Sheet3!J18</f>
        <v>22.0x</v>
      </c>
      <c r="AD13" s="17" t="str">
        <f>Sheet3!J20</f>
        <v>30.6x</v>
      </c>
      <c r="AE13" s="17" t="str">
        <f>Sheet3!J21</f>
        <v>2.0x</v>
      </c>
      <c r="AF13" s="17" t="str">
        <f>Sheet3!J22</f>
        <v>1.3x</v>
      </c>
      <c r="AG13" s="17" t="str">
        <f>Sheet3!J24</f>
        <v>32.5x</v>
      </c>
      <c r="AH13" s="17" t="str">
        <f>Sheet3!J25</f>
        <v>2.9x</v>
      </c>
      <c r="AI13" s="17">
        <f>Sheet3!J31</f>
        <v>1.5</v>
      </c>
      <c r="AK13" s="17">
        <f>Sheet3!J29</f>
        <v>5.2</v>
      </c>
      <c r="AL13" s="17">
        <f>Sheet3!J30</f>
        <v>5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>
        <f>sheet!K18/sheet!K35</f>
        <v>1.0347995109257924</v>
      </c>
      <c r="C14" s="34">
        <f>(sheet!K18-sheet!K15)/sheet!K35</f>
        <v>1.0347995109257924</v>
      </c>
      <c r="D14" s="34">
        <f>sheet!K12/sheet!K35</f>
        <v>0.13703483086183654</v>
      </c>
      <c r="E14" s="34">
        <f>Sheet2!K20/sheet!K35</f>
        <v>0.35272909678026149</v>
      </c>
      <c r="F14" s="34">
        <f>sheet!K18/sheet!K35</f>
        <v>1.0347995109257924</v>
      </c>
      <c r="G14" s="29"/>
      <c r="H14" s="35">
        <f>Sheet1!K33/sheet!K51</f>
        <v>6.7623854559709901E-2</v>
      </c>
      <c r="I14" s="35">
        <f>Sheet1!K33/Sheet1!K12</f>
        <v>3.134974272765479E-2</v>
      </c>
      <c r="J14" s="35">
        <f>Sheet1!K12/sheet!K27</f>
        <v>0.99620929232579714</v>
      </c>
      <c r="K14" s="35">
        <f>Sheet1!K30/sheet!K27</f>
        <v>3.1389322651458572E-2</v>
      </c>
      <c r="L14" s="35">
        <f>Sheet1!K38</f>
        <v>2.5099999999999998</v>
      </c>
      <c r="M14" s="29"/>
      <c r="N14" s="35">
        <f>sheet!K40/sheet!K27</f>
        <v>0.53816733428383912</v>
      </c>
      <c r="O14" s="35">
        <f>sheet!K51/sheet!K27</f>
        <v>0.46183266571616088</v>
      </c>
      <c r="P14" s="35">
        <f>sheet!K40/sheet!K51</f>
        <v>1.1652864213260157</v>
      </c>
      <c r="Q14" s="34">
        <f>Sheet1!K24/Sheet1!K26</f>
        <v>-5.3506200676437432</v>
      </c>
      <c r="R14" s="34">
        <f>ABS(Sheet2!K20/(Sheet1!K26+Sheet2!K30))</f>
        <v>0.90217304145617838</v>
      </c>
      <c r="S14" s="34">
        <f>sheet!K40/Sheet1!K43</f>
        <v>6.5115005476451255</v>
      </c>
      <c r="T14" s="34">
        <f>Sheet2!K20/sheet!K40</f>
        <v>0.23656433978132885</v>
      </c>
      <c r="U14" s="12"/>
      <c r="V14" s="34" t="e">
        <f>ABS(Sheet1!K15/sheet!K15)</f>
        <v>#DIV/0!</v>
      </c>
      <c r="W14" s="34">
        <f>Sheet1!K12/sheet!K14</f>
        <v>3.8926029093160013</v>
      </c>
      <c r="X14" s="34">
        <f>Sheet1!K12/sheet!K27</f>
        <v>0.99620929232579714</v>
      </c>
      <c r="Y14" s="34">
        <f>Sheet1!K12/(sheet!K18-sheet!K35)</f>
        <v>79.314414414414415</v>
      </c>
      <c r="Z14" s="12"/>
      <c r="AA14" s="36" t="str">
        <f>Sheet1!K43</f>
        <v>730,400</v>
      </c>
      <c r="AB14" s="36" t="str">
        <f>Sheet3!K17</f>
        <v>20.3x</v>
      </c>
      <c r="AC14" s="36" t="str">
        <f>Sheet3!K18</f>
        <v>27.4x</v>
      </c>
      <c r="AD14" s="36" t="str">
        <f>Sheet3!K20</f>
        <v>18.2x</v>
      </c>
      <c r="AE14" s="36" t="str">
        <f>Sheet3!K21</f>
        <v>2.5x</v>
      </c>
      <c r="AF14" s="36" t="str">
        <f>Sheet3!K22</f>
        <v>1.7x</v>
      </c>
      <c r="AG14" s="36" t="str">
        <f>Sheet3!K24</f>
        <v>55.3x</v>
      </c>
      <c r="AH14" s="36" t="str">
        <f>Sheet3!K25</f>
        <v>3.4x</v>
      </c>
      <c r="AI14" s="36">
        <f>Sheet3!K31</f>
        <v>1.5</v>
      </c>
      <c r="AK14" s="36">
        <f>Sheet3!K29</f>
        <v>5.3</v>
      </c>
      <c r="AL14" s="36">
        <f>Sheet3!K30</f>
        <v>4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>
        <f>sheet!L18/sheet!L35</f>
        <v>1.1448766978768297</v>
      </c>
      <c r="C15" s="31">
        <f>(sheet!L18-sheet!L15)/sheet!L35</f>
        <v>1.1448766978768297</v>
      </c>
      <c r="D15" s="31">
        <f>sheet!L12/sheet!L35</f>
        <v>0.24459976262692865</v>
      </c>
      <c r="E15" s="31">
        <f>Sheet2!L20/sheet!L35</f>
        <v>0.27959910325728604</v>
      </c>
      <c r="F15" s="31">
        <f>sheet!L18/sheet!L35</f>
        <v>1.1448766978768297</v>
      </c>
      <c r="G15" s="29"/>
      <c r="H15" s="32">
        <f>Sheet1!L33/sheet!L51</f>
        <v>0.10151761982337305</v>
      </c>
      <c r="I15" s="32">
        <f>Sheet1!L33/Sheet1!L12</f>
        <v>4.6074072632818049E-2</v>
      </c>
      <c r="J15" s="32">
        <f>Sheet1!L12/sheet!L27</f>
        <v>0.91366529190073242</v>
      </c>
      <c r="K15" s="32">
        <f>Sheet1!L30/sheet!L27</f>
        <v>4.2140723885372967E-2</v>
      </c>
      <c r="L15" s="32">
        <f>Sheet1!L38</f>
        <v>4.07</v>
      </c>
      <c r="M15" s="29"/>
      <c r="N15" s="32">
        <f>sheet!L40/sheet!L27</f>
        <v>0.58533029936713366</v>
      </c>
      <c r="O15" s="32">
        <f>sheet!L51/sheet!L27</f>
        <v>0.4146697006328664</v>
      </c>
      <c r="P15" s="32">
        <f>sheet!L40/sheet!L51</f>
        <v>1.4115579182028637</v>
      </c>
      <c r="Q15" s="31">
        <f>Sheet1!L24/Sheet1!L26</f>
        <v>-9.249360613810742</v>
      </c>
      <c r="R15" s="31">
        <f>ABS(Sheet2!L20/(Sheet1!L26+Sheet2!L30))</f>
        <v>0.90761986301369868</v>
      </c>
      <c r="S15" s="31">
        <f>sheet!L40/Sheet1!L43</f>
        <v>6.8631578947368421</v>
      </c>
      <c r="T15" s="31">
        <f>Sheet2!L20/sheet!L40</f>
        <v>0.16098220251473</v>
      </c>
      <c r="V15" s="31" t="e">
        <f>ABS(Sheet1!L15/sheet!L15)</f>
        <v>#DIV/0!</v>
      </c>
      <c r="W15" s="31">
        <f>Sheet1!L12/sheet!L14</f>
        <v>3.7087242026266418</v>
      </c>
      <c r="X15" s="31">
        <f>Sheet1!L12/sheet!L27</f>
        <v>0.91366529190073242</v>
      </c>
      <c r="Y15" s="31">
        <f>Sheet1!L12/(sheet!L18-sheet!L35)</f>
        <v>18.713089386491898</v>
      </c>
      <c r="AA15" s="17" t="str">
        <f>Sheet1!L43</f>
        <v>959,500</v>
      </c>
      <c r="AB15" s="17" t="str">
        <f>Sheet3!L17</f>
        <v>27.3x</v>
      </c>
      <c r="AC15" s="17" t="str">
        <f>Sheet3!L18</f>
        <v>35.3x</v>
      </c>
      <c r="AD15" s="17" t="str">
        <f>Sheet3!L20</f>
        <v>48.0x</v>
      </c>
      <c r="AE15" s="17" t="str">
        <f>Sheet3!L21</f>
        <v>3.2x</v>
      </c>
      <c r="AF15" s="17" t="str">
        <f>Sheet3!L22</f>
        <v>2.5x</v>
      </c>
      <c r="AG15" s="17" t="str">
        <f>Sheet3!L24</f>
        <v>52.0x</v>
      </c>
      <c r="AH15" s="17" t="str">
        <f>Sheet3!L25</f>
        <v>4.7x</v>
      </c>
      <c r="AI15" s="17">
        <f>Sheet3!L31</f>
        <v>1.5</v>
      </c>
      <c r="AK15" s="17">
        <f>Sheet3!L29</f>
        <v>5.8</v>
      </c>
      <c r="AL15" s="17">
        <f>Sheet3!L30</f>
        <v>6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>
        <f>sheet!M18/sheet!M35</f>
        <v>1.0907869648119257</v>
      </c>
      <c r="C16" s="34">
        <f>(sheet!M18-sheet!M15)/sheet!M35</f>
        <v>1.0907869648119257</v>
      </c>
      <c r="D16" s="34">
        <f>sheet!M12/sheet!M35</f>
        <v>0.10738429537181488</v>
      </c>
      <c r="E16" s="34">
        <f>Sheet2!M20/sheet!M35</f>
        <v>0.17654706188247529</v>
      </c>
      <c r="F16" s="34">
        <f>sheet!M18/sheet!M35</f>
        <v>1.0907869648119257</v>
      </c>
      <c r="G16" s="29"/>
      <c r="H16" s="35">
        <f>Sheet1!M33/sheet!M51</f>
        <v>7.1857682514852472E-2</v>
      </c>
      <c r="I16" s="35">
        <f>Sheet1!M33/Sheet1!M12</f>
        <v>3.6185671546732141E-2</v>
      </c>
      <c r="J16" s="35">
        <f>Sheet1!M12/sheet!M27</f>
        <v>0.80401166982219019</v>
      </c>
      <c r="K16" s="35">
        <f>Sheet1!M30/sheet!M27</f>
        <v>2.9289097610112048E-2</v>
      </c>
      <c r="L16" s="35">
        <f>Sheet1!M38</f>
        <v>3.59</v>
      </c>
      <c r="M16" s="29"/>
      <c r="N16" s="35">
        <f>sheet!M40/sheet!M27</f>
        <v>0.59512050506343617</v>
      </c>
      <c r="O16" s="35">
        <f>sheet!M51/sheet!M27</f>
        <v>0.40487949493656389</v>
      </c>
      <c r="P16" s="35">
        <f>sheet!M40/sheet!M51</f>
        <v>1.4698706961108985</v>
      </c>
      <c r="Q16" s="34">
        <f>Sheet1!M24/Sheet1!M26</f>
        <v>-6.171654929577465</v>
      </c>
      <c r="R16" s="34">
        <f>ABS(Sheet2!M20/(Sheet1!M26+Sheet2!M30))</f>
        <v>0.47485284690250013</v>
      </c>
      <c r="S16" s="34">
        <f>sheet!M40/Sheet1!M43</f>
        <v>7.8130030959752323</v>
      </c>
      <c r="T16" s="34">
        <f>Sheet2!M20/sheet!M40</f>
        <v>9.2249167855444597E-2</v>
      </c>
      <c r="U16" s="12"/>
      <c r="V16" s="34" t="e">
        <f>ABS(Sheet1!M15/sheet!M15)</f>
        <v>#DIV/0!</v>
      </c>
      <c r="W16" s="34">
        <f>Sheet1!M12/sheet!M14</f>
        <v>3.0923862340624027</v>
      </c>
      <c r="X16" s="34">
        <f>Sheet1!M12/sheet!M27</f>
        <v>0.80401166982219019</v>
      </c>
      <c r="Y16" s="34">
        <f>Sheet1!M12/(sheet!M18-sheet!M35)</f>
        <v>28.479474940334129</v>
      </c>
      <c r="Z16" s="12"/>
      <c r="AA16" s="36" t="str">
        <f>Sheet1!M43</f>
        <v>1,130,500</v>
      </c>
      <c r="AB16" s="36" t="str">
        <f>Sheet3!M17</f>
        <v>23.0x</v>
      </c>
      <c r="AC16" s="36" t="str">
        <f>Sheet3!M18</f>
        <v>28.7x</v>
      </c>
      <c r="AD16" s="36" t="str">
        <f>Sheet3!M20</f>
        <v>46.6x</v>
      </c>
      <c r="AE16" s="36" t="str">
        <f>Sheet3!M21</f>
        <v>2.6x</v>
      </c>
      <c r="AF16" s="36" t="str">
        <f>Sheet3!M22</f>
        <v>2.2x</v>
      </c>
      <c r="AG16" s="36" t="str">
        <f>Sheet3!M24</f>
        <v>51.8x</v>
      </c>
      <c r="AH16" s="36" t="str">
        <f>Sheet3!M25</f>
        <v>3.7x</v>
      </c>
      <c r="AI16" s="36">
        <f>Sheet3!M31</f>
        <v>1.5</v>
      </c>
      <c r="AK16" s="36">
        <f>Sheet3!M29</f>
        <v>5.7</v>
      </c>
      <c r="AL16" s="36">
        <f>Sheet3!M30</f>
        <v>3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2023-04-28T01:29:39Z</dcterms:created>
  <dcterms:modified xsi:type="dcterms:W3CDTF">2023-05-06T15:43:53Z</dcterms:modified>
  <cp:category/>
  <dc:identifier/>
  <cp:version/>
</cp:coreProperties>
</file>