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Real State/"/>
    </mc:Choice>
  </mc:AlternateContent>
  <xr:revisionPtr revIDLastSave="16" documentId="8_{DC3BB676-9AC0-461B-B5E0-D5E408C74D8E}" xr6:coauthVersionLast="47" xr6:coauthVersionMax="47" xr10:uidLastSave="{E29ED17F-4863-418D-BD50-07266E73C58E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<sst xmlns="http://schemas.openxmlformats.org/spreadsheetml/2006/main" count="1246" uniqueCount="817">
  <si>
    <t>Canadian Apartment Properties REIT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</si>
  <si>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</si>
  <si>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</si>
  <si>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</si>
  <si>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</si>
  <si>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</si>
  <si>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</si>
  <si>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</si>
  <si>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</si>
  <si>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</si>
  <si>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</si>
  <si>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</si>
  <si>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</si>
  <si>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</si>
  <si>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</si>
  <si>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</si>
  <si>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</si>
  <si>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</si>
  <si>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</si>
  <si>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</si>
  <si>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</si>
  <si>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</si>
  <si>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</si>
  <si>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</si>
  <si>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</si>
  <si>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</si>
  <si>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/>
  </si>
  <si>
    <t>23,786</t>
  </si>
  <si>
    <t>25,713</t>
  </si>
  <si>
    <t>477,328</t>
  </si>
  <si>
    <t>121,722</t>
  </si>
  <si>
    <t>73,411</t>
  </si>
  <si>
    <t>47,303</t>
  </si>
  <si>
    <t>Short Term Investments</t>
  </si>
  <si>
    <t>Accounts Receivable, Net</t>
  </si>
  <si>
    <t>Inventory</t>
  </si>
  <si>
    <t>Prepaid Expenses</t>
  </si>
  <si>
    <t>Other Current Assets</t>
  </si>
  <si>
    <t>17,453</t>
  </si>
  <si>
    <t>30,009</t>
  </si>
  <si>
    <t>33,749</t>
  </si>
  <si>
    <t>28,905</t>
  </si>
  <si>
    <t>32,611</t>
  </si>
  <si>
    <t>35,631</t>
  </si>
  <si>
    <t>58,760</t>
  </si>
  <si>
    <t>45,020</t>
  </si>
  <si>
    <t>63,771</t>
  </si>
  <si>
    <t>197,907</t>
  </si>
  <si>
    <t>Total Current Assets</t>
  </si>
  <si>
    <t>56,397</t>
  </si>
  <si>
    <t>61,344</t>
  </si>
  <si>
    <t>536,088</t>
  </si>
  <si>
    <t>166,742</t>
  </si>
  <si>
    <t>137,182</t>
  </si>
  <si>
    <t>245,210</t>
  </si>
  <si>
    <t>Property Plant And Equipment, Net</t>
  </si>
  <si>
    <t>5,465,429</t>
  </si>
  <si>
    <t>5,755,425</t>
  </si>
  <si>
    <t>6,872,381</t>
  </si>
  <si>
    <t>7,655,178</t>
  </si>
  <si>
    <t>8,901,223</t>
  </si>
  <si>
    <t>10,488,938</t>
  </si>
  <si>
    <t>13,113,143</t>
  </si>
  <si>
    <t>15,018,252</t>
  </si>
  <si>
    <t>17,119,108</t>
  </si>
  <si>
    <t>17,169,367</t>
  </si>
  <si>
    <t>Real Estate Owned</t>
  </si>
  <si>
    <t>Capitalized / Purchased Software</t>
  </si>
  <si>
    <t>Long-term Investments</t>
  </si>
  <si>
    <t>26,375</t>
  </si>
  <si>
    <t>83,133</t>
  </si>
  <si>
    <t>128,810</t>
  </si>
  <si>
    <t>133,392</t>
  </si>
  <si>
    <t>153,257</t>
  </si>
  <si>
    <t>216,104</t>
  </si>
  <si>
    <t>269,973</t>
  </si>
  <si>
    <t>295,186</t>
  </si>
  <si>
    <t>320,211</t>
  </si>
  <si>
    <t>270,874</t>
  </si>
  <si>
    <t>Goodwill</t>
  </si>
  <si>
    <t>15,848</t>
  </si>
  <si>
    <t>16,468</t>
  </si>
  <si>
    <t>15,133</t>
  </si>
  <si>
    <t>Other Intangibles</t>
  </si>
  <si>
    <t>Other Long-term Assets</t>
  </si>
  <si>
    <t>49,677</t>
  </si>
  <si>
    <t>57,594</t>
  </si>
  <si>
    <t>67,888</t>
  </si>
  <si>
    <t>75,519</t>
  </si>
  <si>
    <t>76,293</t>
  </si>
  <si>
    <t>75,877</t>
  </si>
  <si>
    <t>3,130</t>
  </si>
  <si>
    <t>2,483</t>
  </si>
  <si>
    <t>121,339</t>
  </si>
  <si>
    <t>56,437</t>
  </si>
  <si>
    <t>Total Assets</t>
  </si>
  <si>
    <t>5,558,934</t>
  </si>
  <si>
    <t>5,926,161</t>
  </si>
  <si>
    <t>7,102,828</t>
  </si>
  <si>
    <t>7,892,994</t>
  </si>
  <si>
    <t>9,187,170</t>
  </si>
  <si>
    <t>10,842,263</t>
  </si>
  <si>
    <t>13,938,182</t>
  </si>
  <si>
    <t>15,499,131</t>
  </si>
  <si>
    <t>17,712,973</t>
  </si>
  <si>
    <t>17,741,888</t>
  </si>
  <si>
    <t>Accounts Payable</t>
  </si>
  <si>
    <t>77,432</t>
  </si>
  <si>
    <t>70,941</t>
  </si>
  <si>
    <t>72,412</t>
  </si>
  <si>
    <t>92,704</t>
  </si>
  <si>
    <t>81,411</t>
  </si>
  <si>
    <t>53,214</t>
  </si>
  <si>
    <t>47,096</t>
  </si>
  <si>
    <t>58,378</t>
  </si>
  <si>
    <t>56,835</t>
  </si>
  <si>
    <t>55,313</t>
  </si>
  <si>
    <t>Accrued Expenses</t>
  </si>
  <si>
    <t>38,010</t>
  </si>
  <si>
    <t>50,804</t>
  </si>
  <si>
    <t>47,191</t>
  </si>
  <si>
    <t>56,025</t>
  </si>
  <si>
    <t>64,209</t>
  </si>
  <si>
    <t>72,468</t>
  </si>
  <si>
    <t>82,493</t>
  </si>
  <si>
    <t>81,913</t>
  </si>
  <si>
    <t>102,399</t>
  </si>
  <si>
    <t>90,465</t>
  </si>
  <si>
    <t>Short-term Borrowings</t>
  </si>
  <si>
    <t>Current Portion of LT Debt</t>
  </si>
  <si>
    <t>441,105</t>
  </si>
  <si>
    <t>288,500</t>
  </si>
  <si>
    <t>239,151</t>
  </si>
  <si>
    <t>227,454</t>
  </si>
  <si>
    <t>233,288</t>
  </si>
  <si>
    <t>403,952</t>
  </si>
  <si>
    <t>440,181</t>
  </si>
  <si>
    <t>619,180</t>
  </si>
  <si>
    <t>646,276</t>
  </si>
  <si>
    <t>623,902</t>
  </si>
  <si>
    <t>Current Portion of Capital Lease Obligations</t>
  </si>
  <si>
    <t>1,121</t>
  </si>
  <si>
    <t>1,177</t>
  </si>
  <si>
    <t>1,119</t>
  </si>
  <si>
    <t>1,190</t>
  </si>
  <si>
    <t>Other Current Liabilities</t>
  </si>
  <si>
    <t>38,918</t>
  </si>
  <si>
    <t>40,891</t>
  </si>
  <si>
    <t>44,452</t>
  </si>
  <si>
    <t>49,159</t>
  </si>
  <si>
    <t>51,942</t>
  </si>
  <si>
    <t>63,493</t>
  </si>
  <si>
    <t>94,378</t>
  </si>
  <si>
    <t>101,630</t>
  </si>
  <si>
    <t>184,573</t>
  </si>
  <si>
    <t>196,139</t>
  </si>
  <si>
    <t>Total Current Liabilities</t>
  </si>
  <si>
    <t>595,465</t>
  </si>
  <si>
    <t>451,136</t>
  </si>
  <si>
    <t>403,206</t>
  </si>
  <si>
    <t>425,342</t>
  </si>
  <si>
    <t>430,850</t>
  </si>
  <si>
    <t>593,127</t>
  </si>
  <si>
    <t>665,269</t>
  </si>
  <si>
    <t>862,278</t>
  </si>
  <si>
    <t>991,202</t>
  </si>
  <si>
    <t>967,009</t>
  </si>
  <si>
    <t>Long-term Debt</t>
  </si>
  <si>
    <t>2,204,228</t>
  </si>
  <si>
    <t>2,486,514</t>
  </si>
  <si>
    <t>3,032,689</t>
  </si>
  <si>
    <t>3,296,003</t>
  </si>
  <si>
    <t>3,809,179</t>
  </si>
  <si>
    <t>3,892,672</t>
  </si>
  <si>
    <t>4,419,612</t>
  </si>
  <si>
    <t>4,923,964</t>
  </si>
  <si>
    <t>5,768,628</t>
  </si>
  <si>
    <t>6,352,795</t>
  </si>
  <si>
    <t>Capital Leases</t>
  </si>
  <si>
    <t>37,775</t>
  </si>
  <si>
    <t>36,565</t>
  </si>
  <si>
    <t>48,316</t>
  </si>
  <si>
    <t>47,460</t>
  </si>
  <si>
    <t>Other Non-current Liabilities</t>
  </si>
  <si>
    <t>1,772</t>
  </si>
  <si>
    <t>5,406</t>
  </si>
  <si>
    <t>6,980</t>
  </si>
  <si>
    <t>13,500</t>
  </si>
  <si>
    <t>23,735</t>
  </si>
  <si>
    <t>39,764</t>
  </si>
  <si>
    <t>411,631</t>
  </si>
  <si>
    <t>402,622</t>
  </si>
  <si>
    <t>504,941</t>
  </si>
  <si>
    <t>370,929</t>
  </si>
  <si>
    <t>Total Liabilities</t>
  </si>
  <si>
    <t>2,801,465</t>
  </si>
  <si>
    <t>2,943,056</t>
  </si>
  <si>
    <t>3,442,875</t>
  </si>
  <si>
    <t>3,734,845</t>
  </si>
  <si>
    <t>4,263,764</t>
  </si>
  <si>
    <t>4,525,563</t>
  </si>
  <si>
    <t>5,534,287</t>
  </si>
  <si>
    <t>6,225,429</t>
  </si>
  <si>
    <t>7,313,087</t>
  </si>
  <si>
    <t>7,738,193</t>
  </si>
  <si>
    <t>Common Stock</t>
  </si>
  <si>
    <t>1,720,066</t>
  </si>
  <si>
    <t>1,761,313</t>
  </si>
  <si>
    <t>2,222,747</t>
  </si>
  <si>
    <t>2,441,002</t>
  </si>
  <si>
    <t>2,523,419</t>
  </si>
  <si>
    <t>2,855,701</t>
  </si>
  <si>
    <t>4,013,941</t>
  </si>
  <si>
    <t>4,103,912</t>
  </si>
  <si>
    <t>4,194,093</t>
  </si>
  <si>
    <t>4,183,171</t>
  </si>
  <si>
    <t>Additional Paid In Capital</t>
  </si>
  <si>
    <t>Retained Earnings</t>
  </si>
  <si>
    <t>1,058,597</t>
  </si>
  <si>
    <t>1,249,076</t>
  </si>
  <si>
    <t>1,451,736</t>
  </si>
  <si>
    <t>1,729,733</t>
  </si>
  <si>
    <t>2,393,472</t>
  </si>
  <si>
    <t>3,432,153</t>
  </si>
  <si>
    <t>4,409,464</t>
  </si>
  <si>
    <t>5,099,743</t>
  </si>
  <si>
    <t>6,249,190</t>
  </si>
  <si>
    <t>5,846,397</t>
  </si>
  <si>
    <t>Treasury Stock</t>
  </si>
  <si>
    <t>Other Common Equity Adj</t>
  </si>
  <si>
    <t>-21,194</t>
  </si>
  <si>
    <t>-27,284</t>
  </si>
  <si>
    <t>-14,530</t>
  </si>
  <si>
    <t>-12,586</t>
  </si>
  <si>
    <t>6,515</t>
  </si>
  <si>
    <t>28,846</t>
  </si>
  <si>
    <t>-19,510</t>
  </si>
  <si>
    <t>70,047</t>
  </si>
  <si>
    <t>-43,397</t>
  </si>
  <si>
    <t>-25,873</t>
  </si>
  <si>
    <t>Common Equity</t>
  </si>
  <si>
    <t>2,757,469</t>
  </si>
  <si>
    <t>2,983,105</t>
  </si>
  <si>
    <t>3,659,953</t>
  </si>
  <si>
    <t>4,158,149</t>
  </si>
  <si>
    <t>4,923,406</t>
  </si>
  <si>
    <t>6,316,700</t>
  </si>
  <si>
    <t>8,403,895</t>
  </si>
  <si>
    <t>9,273,702</t>
  </si>
  <si>
    <t>10,399,886</t>
  </si>
  <si>
    <t>10,003,695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</si>
  <si>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</si>
  <si>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</si>
  <si>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</si>
  <si>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</si>
  <si>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</si>
  <si>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</si>
  <si>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121,777</t>
  </si>
  <si>
    <t>81,917</t>
  </si>
  <si>
    <t>Total Debt</t>
  </si>
  <si>
    <t>2,645,333</t>
  </si>
  <si>
    <t>2,775,014</t>
  </si>
  <si>
    <t>3,271,840</t>
  </si>
  <si>
    <t>3,523,457</t>
  </si>
  <si>
    <t>4,042,467</t>
  </si>
  <si>
    <t>4,296,624</t>
  </si>
  <si>
    <t>4,898,689</t>
  </si>
  <si>
    <t>5,580,886</t>
  </si>
  <si>
    <t>6,464,339</t>
  </si>
  <si>
    <t>7,025,347</t>
  </si>
  <si>
    <t>Income Statement</t>
  </si>
  <si>
    <t>Revenue</t>
  </si>
  <si>
    <t>477,023</t>
  </si>
  <si>
    <t>506,411</t>
  </si>
  <si>
    <t>533,798</t>
  </si>
  <si>
    <t>596,831</t>
  </si>
  <si>
    <t>638,842</t>
  </si>
  <si>
    <t>688,585</t>
  </si>
  <si>
    <t>780,780</t>
  </si>
  <si>
    <t>882,643</t>
  </si>
  <si>
    <t>933,137</t>
  </si>
  <si>
    <t>1,007,268</t>
  </si>
  <si>
    <t>Revenue Growth (YoY)</t>
  </si>
  <si>
    <t>15.7%</t>
  </si>
  <si>
    <t>6.2%</t>
  </si>
  <si>
    <t>5.4%</t>
  </si>
  <si>
    <t>11.8%</t>
  </si>
  <si>
    <t>7.0%</t>
  </si>
  <si>
    <t>7.8%</t>
  </si>
  <si>
    <t>13.4%</t>
  </si>
  <si>
    <t>13.0%</t>
  </si>
  <si>
    <t>5.7%</t>
  </si>
  <si>
    <t>7.9%</t>
  </si>
  <si>
    <t>Cost of Revenues</t>
  </si>
  <si>
    <t>-203,169</t>
  </si>
  <si>
    <t>-202,526</t>
  </si>
  <si>
    <t>-209,184</t>
  </si>
  <si>
    <t>-229,884</t>
  </si>
  <si>
    <t>-245,584</t>
  </si>
  <si>
    <t>-249,529</t>
  </si>
  <si>
    <t>-272,630</t>
  </si>
  <si>
    <t>-304,472</t>
  </si>
  <si>
    <t>-323,144</t>
  </si>
  <si>
    <t>-356,859</t>
  </si>
  <si>
    <t>Gross Profit</t>
  </si>
  <si>
    <t>273,854</t>
  </si>
  <si>
    <t>303,885</t>
  </si>
  <si>
    <t>324,614</t>
  </si>
  <si>
    <t>366,947</t>
  </si>
  <si>
    <t>393,258</t>
  </si>
  <si>
    <t>439,056</t>
  </si>
  <si>
    <t>508,150</t>
  </si>
  <si>
    <t>578,171</t>
  </si>
  <si>
    <t>609,993</t>
  </si>
  <si>
    <t>650,409</t>
  </si>
  <si>
    <t>Gross Profit Margin</t>
  </si>
  <si>
    <t>57.4%</t>
  </si>
  <si>
    <t>60.0%</t>
  </si>
  <si>
    <t>60.8%</t>
  </si>
  <si>
    <t>61.5%</t>
  </si>
  <si>
    <t>61.6%</t>
  </si>
  <si>
    <t>63.8%</t>
  </si>
  <si>
    <t>65.1%</t>
  </si>
  <si>
    <t>65.5%</t>
  </si>
  <si>
    <t>65.4%</t>
  </si>
  <si>
    <t>64.6%</t>
  </si>
  <si>
    <t>R&amp;D Expenses</t>
  </si>
  <si>
    <t>Selling and Marketing Expense</t>
  </si>
  <si>
    <t>General &amp; Admin Expenses</t>
  </si>
  <si>
    <t>-19,280</t>
  </si>
  <si>
    <t>-18,668</t>
  </si>
  <si>
    <t>-21,765</t>
  </si>
  <si>
    <t>-31,087</t>
  </si>
  <si>
    <t>-32,569</t>
  </si>
  <si>
    <t>-35,215</t>
  </si>
  <si>
    <t>-44,844</t>
  </si>
  <si>
    <t>-42,468</t>
  </si>
  <si>
    <t>-51,366</t>
  </si>
  <si>
    <t>-52,265</t>
  </si>
  <si>
    <t>Other Inc / (Exp)</t>
  </si>
  <si>
    <t>111,156</t>
  </si>
  <si>
    <t>134,289</t>
  </si>
  <si>
    <t>146,547</t>
  </si>
  <si>
    <t>216,153</t>
  </si>
  <si>
    <t>599,622</t>
  </si>
  <si>
    <t>952,515</t>
  </si>
  <si>
    <t>931,528</t>
  </si>
  <si>
    <t>537,205</t>
  </si>
  <si>
    <t>1,102,151</t>
  </si>
  <si>
    <t>-540,031</t>
  </si>
  <si>
    <t>Operating Expenses</t>
  </si>
  <si>
    <t>91,876</t>
  </si>
  <si>
    <t>115,621</t>
  </si>
  <si>
    <t>124,782</t>
  </si>
  <si>
    <t>185,066</t>
  </si>
  <si>
    <t>567,053</t>
  </si>
  <si>
    <t>917,300</t>
  </si>
  <si>
    <t>886,684</t>
  </si>
  <si>
    <t>494,737</t>
  </si>
  <si>
    <t>1,050,785</t>
  </si>
  <si>
    <t>-592,296</t>
  </si>
  <si>
    <t>Operating Income</t>
  </si>
  <si>
    <t>365,730</t>
  </si>
  <si>
    <t>419,506</t>
  </si>
  <si>
    <t>449,396</t>
  </si>
  <si>
    <t>552,013</t>
  </si>
  <si>
    <t>960,311</t>
  </si>
  <si>
    <t>1,356,356</t>
  </si>
  <si>
    <t>1,394,834</t>
  </si>
  <si>
    <t>1,072,908</t>
  </si>
  <si>
    <t>1,660,778</t>
  </si>
  <si>
    <t>58,113</t>
  </si>
  <si>
    <t>Net Interest Expenses</t>
  </si>
  <si>
    <t>-98,052</t>
  </si>
  <si>
    <t>-101,531</t>
  </si>
  <si>
    <t>-103,763</t>
  </si>
  <si>
    <t>-112,526</t>
  </si>
  <si>
    <t>-116,091</t>
  </si>
  <si>
    <t>-119,877</t>
  </si>
  <si>
    <t>-129,968</t>
  </si>
  <si>
    <t>-142,895</t>
  </si>
  <si>
    <t>-148,151</t>
  </si>
  <si>
    <t>-159,332</t>
  </si>
  <si>
    <t>EBT, Incl. Unusual Items</t>
  </si>
  <si>
    <t>267,678</t>
  </si>
  <si>
    <t>317,975</t>
  </si>
  <si>
    <t>345,633</t>
  </si>
  <si>
    <t>439,487</t>
  </si>
  <si>
    <t>844,220</t>
  </si>
  <si>
    <t>1,236,479</t>
  </si>
  <si>
    <t>1,264,866</t>
  </si>
  <si>
    <t>930,013</t>
  </si>
  <si>
    <t>1,512,627</t>
  </si>
  <si>
    <t>-101,219</t>
  </si>
  <si>
    <t>Earnings of Discontinued Ops.</t>
  </si>
  <si>
    <t>Income Tax Expense</t>
  </si>
  <si>
    <t>-7,409</t>
  </si>
  <si>
    <t>-18,808</t>
  </si>
  <si>
    <t>-22,361</t>
  </si>
  <si>
    <t>-28,563</t>
  </si>
  <si>
    <t>-81,181</t>
  </si>
  <si>
    <t>10,034</t>
  </si>
  <si>
    <t>Net Income to Company</t>
  </si>
  <si>
    <t>439,480</t>
  </si>
  <si>
    <t>836,811</t>
  </si>
  <si>
    <t>1,217,671</t>
  </si>
  <si>
    <t>1,242,505</t>
  </si>
  <si>
    <t>901,450</t>
  </si>
  <si>
    <t>1,431,446</t>
  </si>
  <si>
    <t>-91,185</t>
  </si>
  <si>
    <t>Minority Interest in Earnings</t>
  </si>
  <si>
    <t>-47,058</t>
  </si>
  <si>
    <t>24,478</t>
  </si>
  <si>
    <t>-38,651</t>
  </si>
  <si>
    <t>104,822</t>
  </si>
  <si>
    <t>Net Income to Stockholders</t>
  </si>
  <si>
    <t>1,195,447</t>
  </si>
  <si>
    <t>925,928</t>
  </si>
  <si>
    <t>1,392,795</t>
  </si>
  <si>
    <t>13,637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</si>
  <si>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</si>
  <si>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</si>
  <si>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</si>
  <si>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</si>
  <si>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</si>
  <si>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102,064</t>
  </si>
  <si>
    <t>109,456</t>
  </si>
  <si>
    <t>118,220</t>
  </si>
  <si>
    <t>130,794</t>
  </si>
  <si>
    <t>135,962</t>
  </si>
  <si>
    <t>142,974</t>
  </si>
  <si>
    <t>158,553</t>
  </si>
  <si>
    <t>171,123</t>
  </si>
  <si>
    <t>173,508</t>
  </si>
  <si>
    <t>174,370</t>
  </si>
  <si>
    <t>Weighted Average Diluted Shares Out.</t>
  </si>
  <si>
    <t>103,457</t>
  </si>
  <si>
    <t>111,027</t>
  </si>
  <si>
    <t>119,926</t>
  </si>
  <si>
    <t>132,482</t>
  </si>
  <si>
    <t>137,828</t>
  </si>
  <si>
    <t>144,175</t>
  </si>
  <si>
    <t>159,115</t>
  </si>
  <si>
    <t>171,694</t>
  </si>
  <si>
    <t>174,041</t>
  </si>
  <si>
    <t>174,816</t>
  </si>
  <si>
    <t>EBITDA</t>
  </si>
  <si>
    <t>260,542</t>
  </si>
  <si>
    <t>267,863</t>
  </si>
  <si>
    <t>288,490</t>
  </si>
  <si>
    <t>314,928</t>
  </si>
  <si>
    <t>334,615</t>
  </si>
  <si>
    <t>369,170</t>
  </si>
  <si>
    <t>447,750</t>
  </si>
  <si>
    <t>529,907</t>
  </si>
  <si>
    <t>543,494</t>
  </si>
  <si>
    <t>601,559</t>
  </si>
  <si>
    <t>EBIT</t>
  </si>
  <si>
    <t>258,364</t>
  </si>
  <si>
    <t>265,463</t>
  </si>
  <si>
    <t>285,691</t>
  </si>
  <si>
    <t>310,679</t>
  </si>
  <si>
    <t>330,181</t>
  </si>
  <si>
    <t>364,193</t>
  </si>
  <si>
    <t>442,178</t>
  </si>
  <si>
    <t>522,875</t>
  </si>
  <si>
    <t>535,266</t>
  </si>
  <si>
    <t>594,096</t>
  </si>
  <si>
    <t>Revenue (Reported)</t>
  </si>
  <si>
    <t>Operating Income (Reported)</t>
  </si>
  <si>
    <t>364,023</t>
  </si>
  <si>
    <t>414,960</t>
  </si>
  <si>
    <t>Operating Income (Adjusted)</t>
  </si>
  <si>
    <t>Cash Flow Statement</t>
  </si>
  <si>
    <t>Depreciation &amp; Amortization (CF)</t>
  </si>
  <si>
    <t>2,178</t>
  </si>
  <si>
    <t>2,400</t>
  </si>
  <si>
    <t>2,799</t>
  </si>
  <si>
    <t>4,249</t>
  </si>
  <si>
    <t>4,434</t>
  </si>
  <si>
    <t>4,977</t>
  </si>
  <si>
    <t>6,298</t>
  </si>
  <si>
    <t>7,668</t>
  </si>
  <si>
    <t>8,228</t>
  </si>
  <si>
    <t>7,463</t>
  </si>
  <si>
    <t>Amortization of Deferred Charges (CF)</t>
  </si>
  <si>
    <t>2,751</t>
  </si>
  <si>
    <t>3,612</t>
  </si>
  <si>
    <t>4,675</t>
  </si>
  <si>
    <t>5,689</t>
  </si>
  <si>
    <t>6,464</t>
  </si>
  <si>
    <t>8,601</t>
  </si>
  <si>
    <t>23,725</t>
  </si>
  <si>
    <t>14,574</t>
  </si>
  <si>
    <t>17,469</t>
  </si>
  <si>
    <t>Stock-Based Comp</t>
  </si>
  <si>
    <t>-5,968</t>
  </si>
  <si>
    <t>16,478</t>
  </si>
  <si>
    <t>13,417</t>
  </si>
  <si>
    <t>19,897</t>
  </si>
  <si>
    <t>26,074</t>
  </si>
  <si>
    <t>34,672</t>
  </si>
  <si>
    <t>14,838</t>
  </si>
  <si>
    <t>5,160</t>
  </si>
  <si>
    <t>15,111</t>
  </si>
  <si>
    <t>-3,414</t>
  </si>
  <si>
    <t>Change In Accounts Receivable</t>
  </si>
  <si>
    <t>-3,438</t>
  </si>
  <si>
    <t>-8,360</t>
  </si>
  <si>
    <t>2,002</t>
  </si>
  <si>
    <t>3,948</t>
  </si>
  <si>
    <t>-1,945</t>
  </si>
  <si>
    <t>Change In Inventories</t>
  </si>
  <si>
    <t>-8,138</t>
  </si>
  <si>
    <t>-8,069</t>
  </si>
  <si>
    <t>Change in Other Net Operating Assets</t>
  </si>
  <si>
    <t>-5,127</t>
  </si>
  <si>
    <t>-11,419</t>
  </si>
  <si>
    <t>-3,980</t>
  </si>
  <si>
    <t>5,905</t>
  </si>
  <si>
    <t>2,722</t>
  </si>
  <si>
    <t>2,859</t>
  </si>
  <si>
    <t>-39,961</t>
  </si>
  <si>
    <t>-4,607</t>
  </si>
  <si>
    <t>19,052</t>
  </si>
  <si>
    <t>Other Operating Activities</t>
  </si>
  <si>
    <t>5,952</t>
  </si>
  <si>
    <t>-44,902</t>
  </si>
  <si>
    <t>-60,297</t>
  </si>
  <si>
    <t>-112,751</t>
  </si>
  <si>
    <t>-523,920</t>
  </si>
  <si>
    <t>-834,518</t>
  </si>
  <si>
    <t>-767,534</t>
  </si>
  <si>
    <t>-440,550</t>
  </si>
  <si>
    <t>-865,666</t>
  </si>
  <si>
    <t>551,399</t>
  </si>
  <si>
    <t>Cash from Operations</t>
  </si>
  <si>
    <t>260,280</t>
  </si>
  <si>
    <t>283,982</t>
  </si>
  <si>
    <t>292,824</t>
  </si>
  <si>
    <t>357,360</t>
  </si>
  <si>
    <t>358,941</t>
  </si>
  <si>
    <t>431,177</t>
  </si>
  <si>
    <t>458,564</t>
  </si>
  <si>
    <t>481,356</t>
  </si>
  <si>
    <t>551,433</t>
  </si>
  <si>
    <t>598,027</t>
  </si>
  <si>
    <t>Capital Expenditures</t>
  </si>
  <si>
    <t>Cash Acquisitions</t>
  </si>
  <si>
    <t>9,069</t>
  </si>
  <si>
    <t>Other Investing Activities</t>
  </si>
  <si>
    <t>-509,255</t>
  </si>
  <si>
    <t>-189,161</t>
  </si>
  <si>
    <t>-1,114,696</t>
  </si>
  <si>
    <t>-545,282</t>
  </si>
  <si>
    <t>-609,967</t>
  </si>
  <si>
    <t>-623,110</t>
  </si>
  <si>
    <t>-1,616,067</t>
  </si>
  <si>
    <t>-1,021,370</t>
  </si>
  <si>
    <t>-1,107,986</t>
  </si>
  <si>
    <t>-502,974</t>
  </si>
  <si>
    <t>Cash from Investing</t>
  </si>
  <si>
    <t>-1,606,998</t>
  </si>
  <si>
    <t>Dividends Paid (Ex Special Dividends)</t>
  </si>
  <si>
    <t>-87,966</t>
  </si>
  <si>
    <t>-86,920</t>
  </si>
  <si>
    <t>-96,739</t>
  </si>
  <si>
    <t>-109,398</t>
  </si>
  <si>
    <t>-120,749</t>
  </si>
  <si>
    <t>-134,929</t>
  </si>
  <si>
    <t>-149,624</t>
  </si>
  <si>
    <t>-179,151</t>
  </si>
  <si>
    <t>-177,774</t>
  </si>
  <si>
    <t>-219,761</t>
  </si>
  <si>
    <t>Special Dividend Paid</t>
  </si>
  <si>
    <t>Long-Term Debt Issued</t>
  </si>
  <si>
    <t>715,723</t>
  </si>
  <si>
    <t>589,107</t>
  </si>
  <si>
    <t>863,620</t>
  </si>
  <si>
    <t>635,768</t>
  </si>
  <si>
    <t>892,441</t>
  </si>
  <si>
    <t>477,215</t>
  </si>
  <si>
    <t>915,507</t>
  </si>
  <si>
    <t>1,529,964</t>
  </si>
  <si>
    <t>1,530,270</t>
  </si>
  <si>
    <t>1,154,470</t>
  </si>
  <si>
    <t>Long-Term Debt Repaid</t>
  </si>
  <si>
    <t>-410,000</t>
  </si>
  <si>
    <t>-486,048</t>
  </si>
  <si>
    <t>-228,218</t>
  </si>
  <si>
    <t>-375,135</t>
  </si>
  <si>
    <t>-386,033</t>
  </si>
  <si>
    <t>-220,611</t>
  </si>
  <si>
    <t>-361,640</t>
  </si>
  <si>
    <t>-994,500</t>
  </si>
  <si>
    <t>-677,478</t>
  </si>
  <si>
    <t>-647,625</t>
  </si>
  <si>
    <t>Repurchase of Common Stock</t>
  </si>
  <si>
    <t>-237,772</t>
  </si>
  <si>
    <t>Other Financing Activities</t>
  </si>
  <si>
    <t>31,218</t>
  </si>
  <si>
    <t>-110,960</t>
  </si>
  <si>
    <t>283,209</t>
  </si>
  <si>
    <t>36,687</t>
  </si>
  <si>
    <t>-110,847</t>
  </si>
  <si>
    <t>72,185</t>
  </si>
  <si>
    <t>1,189,999</t>
  </si>
  <si>
    <t>-170,861</t>
  </si>
  <si>
    <t>-162,521</t>
  </si>
  <si>
    <t>-181,636</t>
  </si>
  <si>
    <t>Cash from Financing</t>
  </si>
  <si>
    <t>248,975</t>
  </si>
  <si>
    <t>-94,821</t>
  </si>
  <si>
    <t>821,872</t>
  </si>
  <si>
    <t>187,922</t>
  </si>
  <si>
    <t>274,812</t>
  </si>
  <si>
    <t>193,860</t>
  </si>
  <si>
    <t>1,594,242</t>
  </si>
  <si>
    <t>185,452</t>
  </si>
  <si>
    <t>512,497</t>
  </si>
  <si>
    <t>-132,324</t>
  </si>
  <si>
    <t>Beginning Cash (CF)</t>
  </si>
  <si>
    <t>27,913</t>
  </si>
  <si>
    <t>Foreign Exchange Rate Adjustments</t>
  </si>
  <si>
    <t>2,200</t>
  </si>
  <si>
    <t>5,807</t>
  </si>
  <si>
    <t>-1,044</t>
  </si>
  <si>
    <t>-4,255</t>
  </si>
  <si>
    <t>11,163</t>
  </si>
  <si>
    <t>Additions / Reductions</t>
  </si>
  <si>
    <t>1,927</t>
  </si>
  <si>
    <t>443,608</t>
  </si>
  <si>
    <t>-354,562</t>
  </si>
  <si>
    <t>-44,056</t>
  </si>
  <si>
    <t>-37,271</t>
  </si>
  <si>
    <t>Ending Cash (CF)</t>
  </si>
  <si>
    <t>Levered Free Cash Flow</t>
  </si>
  <si>
    <t>Cash Interest Paid</t>
  </si>
  <si>
    <t>94,905</t>
  </si>
  <si>
    <t>98,124</t>
  </si>
  <si>
    <t>100,467</t>
  </si>
  <si>
    <t>109,097</t>
  </si>
  <si>
    <t>111,138</t>
  </si>
  <si>
    <t>114,271</t>
  </si>
  <si>
    <t>123,783</t>
  </si>
  <si>
    <t>133,295</t>
  </si>
  <si>
    <t>139,645</t>
  </si>
  <si>
    <t>163,704</t>
  </si>
  <si>
    <t>Valuation Ratios</t>
  </si>
  <si>
    <t>Price Close (Split Adjusted)</t>
  </si>
  <si>
    <t>Market Cap</t>
  </si>
  <si>
    <t>2,293,585.961</t>
  </si>
  <si>
    <t>2,757,973.849</t>
  </si>
  <si>
    <t>3,402,715.91</t>
  </si>
  <si>
    <t>4,214,358.982</t>
  </si>
  <si>
    <t>5,097,121.711</t>
  </si>
  <si>
    <t>6,462,544.159</t>
  </si>
  <si>
    <t>8,986,464.695</t>
  </si>
  <si>
    <t>8,597,454.565</t>
  </si>
  <si>
    <t>10,501,673.094</t>
  </si>
  <si>
    <t>7,342,917.347</t>
  </si>
  <si>
    <t>Total Enterprise Value (TEV)</t>
  </si>
  <si>
    <t>4,948,870.961</t>
  </si>
  <si>
    <t>5,498,648.849</t>
  </si>
  <si>
    <t>6,838,749.91</t>
  </si>
  <si>
    <t>7,637,686.982</t>
  </si>
  <si>
    <t>8,992,541.711</t>
  </si>
  <si>
    <t>10,404,897.159</t>
  </si>
  <si>
    <t>13,691,232.695</t>
  </si>
  <si>
    <t>13,846,013.565</t>
  </si>
  <si>
    <t>16,757,746.094</t>
  </si>
  <si>
    <t>14,164,383.347</t>
  </si>
  <si>
    <t>Enterprise Value (EV)</t>
  </si>
  <si>
    <t>4,921,800.961</t>
  </si>
  <si>
    <t>5,414,303.849</t>
  </si>
  <si>
    <t>6,714,643.91</t>
  </si>
  <si>
    <t>7,503,525.982</t>
  </si>
  <si>
    <t>8,850,670.711</t>
  </si>
  <si>
    <t>10,208,450.159</t>
  </si>
  <si>
    <t>13,435,258.695</t>
  </si>
  <si>
    <t>13,575,539.565</t>
  </si>
  <si>
    <t>16,448,571.094</t>
  </si>
  <si>
    <t>15,050,835.426</t>
  </si>
  <si>
    <t>EV/EBITDA</t>
  </si>
  <si>
    <t>19.0x</t>
  </si>
  <si>
    <t>20.9x</t>
  </si>
  <si>
    <t>24.7x</t>
  </si>
  <si>
    <t>23.7x</t>
  </si>
  <si>
    <t>26.2x</t>
  </si>
  <si>
    <t>28.9x</t>
  </si>
  <si>
    <t>31.9x</t>
  </si>
  <si>
    <t>26.3x</t>
  </si>
  <si>
    <t>30.3x</t>
  </si>
  <si>
    <t>25.0x</t>
  </si>
  <si>
    <t>EV / EBIT</t>
  </si>
  <si>
    <t>19.1x</t>
  </si>
  <si>
    <t>21.1x</t>
  </si>
  <si>
    <t>24.0x</t>
  </si>
  <si>
    <t>26.6x</t>
  </si>
  <si>
    <t>29.3x</t>
  </si>
  <si>
    <t>32.3x</t>
  </si>
  <si>
    <t>30.8x</t>
  </si>
  <si>
    <t>25.3x</t>
  </si>
  <si>
    <t>EV / LTM EBITDA - CAPEX</t>
  </si>
  <si>
    <t>NA</t>
  </si>
  <si>
    <t>EV / Free Cash Flow</t>
  </si>
  <si>
    <t>20.2x</t>
  </si>
  <si>
    <t>20.8x</t>
  </si>
  <si>
    <t>25.7x</t>
  </si>
  <si>
    <t>27.0x</t>
  </si>
  <si>
    <t>31.1x</t>
  </si>
  <si>
    <t>26.8x</t>
  </si>
  <si>
    <t>31.7x</t>
  </si>
  <si>
    <t>35.5x</t>
  </si>
  <si>
    <t>EV / Invested Capital</t>
  </si>
  <si>
    <t>1.0x</t>
  </si>
  <si>
    <t>1.1x</t>
  </si>
  <si>
    <t>0.9x</t>
  </si>
  <si>
    <t>EV / Revenue</t>
  </si>
  <si>
    <t>10.6x</t>
  </si>
  <si>
    <t>10.8x</t>
  </si>
  <si>
    <t>12.9x</t>
  </si>
  <si>
    <t>12.8x</t>
  </si>
  <si>
    <t>14.1x</t>
  </si>
  <si>
    <t>15.1x</t>
  </si>
  <si>
    <t>17.9x</t>
  </si>
  <si>
    <t>15.7x</t>
  </si>
  <si>
    <t>14.9x</t>
  </si>
  <si>
    <t>P/E Ratio</t>
  </si>
  <si>
    <t>6.7x</t>
  </si>
  <si>
    <t>8.5x</t>
  </si>
  <si>
    <t>11.7x</t>
  </si>
  <si>
    <t>9.3x</t>
  </si>
  <si>
    <t>8.7x</t>
  </si>
  <si>
    <t>7.5x</t>
  </si>
  <si>
    <t>6.2x</t>
  </si>
  <si>
    <t>9.2x</t>
  </si>
  <si>
    <t>611.8x</t>
  </si>
  <si>
    <t>Price/Book</t>
  </si>
  <si>
    <t>1.2x</t>
  </si>
  <si>
    <t>0.8x</t>
  </si>
  <si>
    <t>Price / Operating Cash Flow</t>
  </si>
  <si>
    <t>9.5x</t>
  </si>
  <si>
    <t>11.8x</t>
  </si>
  <si>
    <t>13.1x</t>
  </si>
  <si>
    <t>16.3x</t>
  </si>
  <si>
    <t>20.1x</t>
  </si>
  <si>
    <t>16.1x</t>
  </si>
  <si>
    <t>14.0x</t>
  </si>
  <si>
    <t>Price / LTM Sales</t>
  </si>
  <si>
    <t>4.9x</t>
  </si>
  <si>
    <t>5.5x</t>
  </si>
  <si>
    <t>6.6x</t>
  </si>
  <si>
    <t>7.2x</t>
  </si>
  <si>
    <t>8.1x</t>
  </si>
  <si>
    <t>9.6x</t>
  </si>
  <si>
    <t>12.0x</t>
  </si>
  <si>
    <t>9.9x</t>
  </si>
  <si>
    <t>11.4x</t>
  </si>
  <si>
    <t>8.3x</t>
  </si>
  <si>
    <t>Altman Z-Score</t>
  </si>
  <si>
    <t>Piotroski Score</t>
  </si>
  <si>
    <t>Dividend Per Share</t>
  </si>
  <si>
    <t>Dividend Yield</t>
  </si>
  <si>
    <t>4.4%</t>
  </si>
  <si>
    <t>4.8%</t>
  </si>
  <si>
    <t>4.0%</t>
  </si>
  <si>
    <t>3.4%</t>
  </si>
  <si>
    <t>2.9%</t>
  </si>
  <si>
    <t>2.5%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</si>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</sst>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78742B22-F1A3-6CF9-A273-79C987990E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N27" sqref="N27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33" t="s">
        <v>0</v>
      </c>
      <c r="D2" s="34"/>
      <c r="E2" s="34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35" t="s">
        <v>2</v>
      </c>
      <c r="D6" s="36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0</v>
      </c>
      <c r="E12" s="3">
        <v>0</v>
      </c>
      <c r="F12" s="3">
        <v>0</v>
      </c>
      <c r="G12" s="3">
        <v>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</row>
    <row r="13" spans="3:13" ht="12.75" x14ac:dyDescent="0.2">
      <c r="C13" s="3" t="s">
        <v>33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</row>
    <row r="14" spans="3:13" ht="12.75" x14ac:dyDescent="0.2">
      <c r="C14" s="3" t="s">
        <v>34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3:13" ht="12.75" x14ac:dyDescent="0.2">
      <c r="C15" s="3" t="s">
        <v>35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3:13" ht="12.75" x14ac:dyDescent="0.2">
      <c r="C16" s="3" t="s">
        <v>36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</row>
    <row r="17" spans="3:13" ht="12.75" x14ac:dyDescent="0.2">
      <c r="C17" s="3" t="s">
        <v>37</v>
      </c>
      <c r="D17" s="3" t="s">
        <v>38</v>
      </c>
      <c r="E17" s="3" t="s">
        <v>39</v>
      </c>
      <c r="F17" s="3" t="s">
        <v>40</v>
      </c>
      <c r="G17" s="3" t="s">
        <v>41</v>
      </c>
      <c r="H17" s="3" t="s">
        <v>42</v>
      </c>
      <c r="I17" s="3" t="s">
        <v>43</v>
      </c>
      <c r="J17" s="3" t="s">
        <v>44</v>
      </c>
      <c r="K17" s="3" t="s">
        <v>45</v>
      </c>
      <c r="L17" s="3" t="s">
        <v>46</v>
      </c>
      <c r="M17" s="3" t="s">
        <v>47</v>
      </c>
    </row>
    <row r="18" spans="3:13" ht="12.75" x14ac:dyDescent="0.2">
      <c r="C18" s="3" t="s">
        <v>48</v>
      </c>
      <c r="D18" s="3" t="s">
        <v>38</v>
      </c>
      <c r="E18" s="3" t="s">
        <v>39</v>
      </c>
      <c r="F18" s="3" t="s">
        <v>40</v>
      </c>
      <c r="G18" s="3" t="s">
        <v>41</v>
      </c>
      <c r="H18" s="3" t="s">
        <v>49</v>
      </c>
      <c r="I18" s="3" t="s">
        <v>50</v>
      </c>
      <c r="J18" s="3" t="s">
        <v>51</v>
      </c>
      <c r="K18" s="3" t="s">
        <v>52</v>
      </c>
      <c r="L18" s="3" t="s">
        <v>53</v>
      </c>
      <c r="M18" s="3" t="s">
        <v>54</v>
      </c>
    </row>
    <row r="19" spans="3:13" ht="12.75" x14ac:dyDescent="0.2"/>
    <row r="20" spans="3:13" ht="12.75" x14ac:dyDescent="0.2">
      <c r="C20" s="3" t="s">
        <v>55</v>
      </c>
      <c r="D20" s="3" t="s">
        <v>56</v>
      </c>
      <c r="E20" s="3" t="s">
        <v>57</v>
      </c>
      <c r="F20" s="3" t="s">
        <v>58</v>
      </c>
      <c r="G20" s="3" t="s">
        <v>59</v>
      </c>
      <c r="H20" s="3" t="s">
        <v>60</v>
      </c>
      <c r="I20" s="3" t="s">
        <v>61</v>
      </c>
      <c r="J20" s="3" t="s">
        <v>62</v>
      </c>
      <c r="K20" s="3" t="s">
        <v>63</v>
      </c>
      <c r="L20" s="3" t="s">
        <v>64</v>
      </c>
      <c r="M20" s="3" t="s">
        <v>65</v>
      </c>
    </row>
    <row r="21" spans="3:13" ht="12.75" x14ac:dyDescent="0.2">
      <c r="C21" s="3" t="s">
        <v>66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</row>
    <row r="22" spans="3:13" ht="12.75" x14ac:dyDescent="0.2">
      <c r="C22" s="3" t="s">
        <v>67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</row>
    <row r="23" spans="3:13" ht="12.75" x14ac:dyDescent="0.2">
      <c r="C23" s="3" t="s">
        <v>68</v>
      </c>
      <c r="D23" s="3" t="s">
        <v>69</v>
      </c>
      <c r="E23" s="3" t="s">
        <v>70</v>
      </c>
      <c r="F23" s="3" t="s">
        <v>71</v>
      </c>
      <c r="G23" s="3" t="s">
        <v>72</v>
      </c>
      <c r="H23" s="3" t="s">
        <v>73</v>
      </c>
      <c r="I23" s="3" t="s">
        <v>74</v>
      </c>
      <c r="J23" s="3" t="s">
        <v>75</v>
      </c>
      <c r="K23" s="3" t="s">
        <v>76</v>
      </c>
      <c r="L23" s="3" t="s">
        <v>77</v>
      </c>
      <c r="M23" s="3" t="s">
        <v>78</v>
      </c>
    </row>
    <row r="24" spans="3:13" ht="12.75" x14ac:dyDescent="0.2">
      <c r="C24" s="3" t="s">
        <v>79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80</v>
      </c>
      <c r="K24" s="3" t="s">
        <v>81</v>
      </c>
      <c r="L24" s="3" t="s">
        <v>82</v>
      </c>
      <c r="M24" s="3" t="s">
        <v>26</v>
      </c>
    </row>
    <row r="25" spans="3:13" ht="12.75" x14ac:dyDescent="0.2">
      <c r="C25" s="3" t="s">
        <v>83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</row>
    <row r="26" spans="3:13" ht="12.75" x14ac:dyDescent="0.2">
      <c r="C26" s="3" t="s">
        <v>84</v>
      </c>
      <c r="D26" s="3" t="s">
        <v>85</v>
      </c>
      <c r="E26" s="3" t="s">
        <v>86</v>
      </c>
      <c r="F26" s="3" t="s">
        <v>87</v>
      </c>
      <c r="G26" s="3" t="s">
        <v>88</v>
      </c>
      <c r="H26" s="3" t="s">
        <v>89</v>
      </c>
      <c r="I26" s="3" t="s">
        <v>90</v>
      </c>
      <c r="J26" s="3" t="s">
        <v>91</v>
      </c>
      <c r="K26" s="3" t="s">
        <v>92</v>
      </c>
      <c r="L26" s="3" t="s">
        <v>93</v>
      </c>
      <c r="M26" s="3" t="s">
        <v>94</v>
      </c>
    </row>
    <row r="27" spans="3:13" ht="12.75" x14ac:dyDescent="0.2">
      <c r="C27" s="3" t="s">
        <v>95</v>
      </c>
      <c r="D27" s="3" t="s">
        <v>96</v>
      </c>
      <c r="E27" s="3" t="s">
        <v>97</v>
      </c>
      <c r="F27" s="3" t="s">
        <v>98</v>
      </c>
      <c r="G27" s="3" t="s">
        <v>99</v>
      </c>
      <c r="H27" s="3" t="s">
        <v>100</v>
      </c>
      <c r="I27" s="3" t="s">
        <v>101</v>
      </c>
      <c r="J27" s="3" t="s">
        <v>102</v>
      </c>
      <c r="K27" s="3" t="s">
        <v>103</v>
      </c>
      <c r="L27" s="3" t="s">
        <v>104</v>
      </c>
      <c r="M27" s="3" t="s">
        <v>105</v>
      </c>
    </row>
    <row r="28" spans="3:13" ht="12.75" x14ac:dyDescent="0.2"/>
    <row r="29" spans="3:13" ht="12.75" x14ac:dyDescent="0.2">
      <c r="C29" s="3" t="s">
        <v>106</v>
      </c>
      <c r="D29" s="3" t="s">
        <v>107</v>
      </c>
      <c r="E29" s="3" t="s">
        <v>108</v>
      </c>
      <c r="F29" s="3" t="s">
        <v>109</v>
      </c>
      <c r="G29" s="3" t="s">
        <v>110</v>
      </c>
      <c r="H29" s="3" t="s">
        <v>111</v>
      </c>
      <c r="I29" s="3" t="s">
        <v>112</v>
      </c>
      <c r="J29" s="3" t="s">
        <v>113</v>
      </c>
      <c r="K29" s="3" t="s">
        <v>114</v>
      </c>
      <c r="L29" s="3" t="s">
        <v>115</v>
      </c>
      <c r="M29" s="3" t="s">
        <v>116</v>
      </c>
    </row>
    <row r="30" spans="3:13" ht="12.75" x14ac:dyDescent="0.2">
      <c r="C30" s="3" t="s">
        <v>117</v>
      </c>
      <c r="D30" s="3" t="s">
        <v>118</v>
      </c>
      <c r="E30" s="3" t="s">
        <v>119</v>
      </c>
      <c r="F30" s="3" t="s">
        <v>120</v>
      </c>
      <c r="G30" s="3" t="s">
        <v>121</v>
      </c>
      <c r="H30" s="3" t="s">
        <v>122</v>
      </c>
      <c r="I30" s="3" t="s">
        <v>123</v>
      </c>
      <c r="J30" s="3" t="s">
        <v>124</v>
      </c>
      <c r="K30" s="3" t="s">
        <v>125</v>
      </c>
      <c r="L30" s="3" t="s">
        <v>126</v>
      </c>
      <c r="M30" s="3" t="s">
        <v>127</v>
      </c>
    </row>
    <row r="31" spans="3:13" ht="12.75" x14ac:dyDescent="0.2">
      <c r="C31" s="3" t="s">
        <v>128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</row>
    <row r="32" spans="3:13" ht="12.75" x14ac:dyDescent="0.2">
      <c r="C32" s="3" t="s">
        <v>129</v>
      </c>
      <c r="D32" s="3" t="s">
        <v>130</v>
      </c>
      <c r="E32" s="3" t="s">
        <v>131</v>
      </c>
      <c r="F32" s="3" t="s">
        <v>132</v>
      </c>
      <c r="G32" s="3" t="s">
        <v>133</v>
      </c>
      <c r="H32" s="3" t="s">
        <v>134</v>
      </c>
      <c r="I32" s="3" t="s">
        <v>135</v>
      </c>
      <c r="J32" s="3" t="s">
        <v>136</v>
      </c>
      <c r="K32" s="3" t="s">
        <v>137</v>
      </c>
      <c r="L32" s="3" t="s">
        <v>138</v>
      </c>
      <c r="M32" s="3" t="s">
        <v>139</v>
      </c>
    </row>
    <row r="33" spans="3:13" ht="12.75" x14ac:dyDescent="0.2">
      <c r="C33" s="3" t="s">
        <v>140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141</v>
      </c>
      <c r="K33" s="3" t="s">
        <v>142</v>
      </c>
      <c r="L33" s="3" t="s">
        <v>143</v>
      </c>
      <c r="M33" s="3" t="s">
        <v>144</v>
      </c>
    </row>
    <row r="34" spans="3:13" ht="12.75" x14ac:dyDescent="0.2">
      <c r="C34" s="3" t="s">
        <v>145</v>
      </c>
      <c r="D34" s="3" t="s">
        <v>146</v>
      </c>
      <c r="E34" s="3" t="s">
        <v>147</v>
      </c>
      <c r="F34" s="3" t="s">
        <v>148</v>
      </c>
      <c r="G34" s="3" t="s">
        <v>149</v>
      </c>
      <c r="H34" s="3" t="s">
        <v>150</v>
      </c>
      <c r="I34" s="3" t="s">
        <v>151</v>
      </c>
      <c r="J34" s="3" t="s">
        <v>152</v>
      </c>
      <c r="K34" s="3" t="s">
        <v>153</v>
      </c>
      <c r="L34" s="3" t="s">
        <v>154</v>
      </c>
      <c r="M34" s="3" t="s">
        <v>155</v>
      </c>
    </row>
    <row r="35" spans="3:13" ht="12.75" x14ac:dyDescent="0.2">
      <c r="C35" s="3" t="s">
        <v>156</v>
      </c>
      <c r="D35" s="3" t="s">
        <v>157</v>
      </c>
      <c r="E35" s="3" t="s">
        <v>158</v>
      </c>
      <c r="F35" s="3" t="s">
        <v>159</v>
      </c>
      <c r="G35" s="3" t="s">
        <v>160</v>
      </c>
      <c r="H35" s="3" t="s">
        <v>161</v>
      </c>
      <c r="I35" s="3" t="s">
        <v>162</v>
      </c>
      <c r="J35" s="3" t="s">
        <v>163</v>
      </c>
      <c r="K35" s="3" t="s">
        <v>164</v>
      </c>
      <c r="L35" s="3" t="s">
        <v>165</v>
      </c>
      <c r="M35" s="3" t="s">
        <v>166</v>
      </c>
    </row>
    <row r="36" spans="3:13" ht="12.75" x14ac:dyDescent="0.2"/>
    <row r="37" spans="3:13" ht="12.75" x14ac:dyDescent="0.2">
      <c r="C37" s="3" t="s">
        <v>167</v>
      </c>
      <c r="D37" s="3" t="s">
        <v>168</v>
      </c>
      <c r="E37" s="3" t="s">
        <v>169</v>
      </c>
      <c r="F37" s="3" t="s">
        <v>170</v>
      </c>
      <c r="G37" s="3" t="s">
        <v>171</v>
      </c>
      <c r="H37" s="3" t="s">
        <v>172</v>
      </c>
      <c r="I37" s="3" t="s">
        <v>173</v>
      </c>
      <c r="J37" s="3" t="s">
        <v>174</v>
      </c>
      <c r="K37" s="3" t="s">
        <v>175</v>
      </c>
      <c r="L37" s="3" t="s">
        <v>176</v>
      </c>
      <c r="M37" s="3" t="s">
        <v>177</v>
      </c>
    </row>
    <row r="38" spans="3:13" ht="12.75" x14ac:dyDescent="0.2">
      <c r="C38" s="3" t="s">
        <v>178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26</v>
      </c>
      <c r="I38" s="3" t="s">
        <v>26</v>
      </c>
      <c r="J38" s="3" t="s">
        <v>179</v>
      </c>
      <c r="K38" s="3" t="s">
        <v>180</v>
      </c>
      <c r="L38" s="3" t="s">
        <v>181</v>
      </c>
      <c r="M38" s="3" t="s">
        <v>182</v>
      </c>
    </row>
    <row r="39" spans="3:13" ht="12.75" x14ac:dyDescent="0.2">
      <c r="C39" s="3" t="s">
        <v>183</v>
      </c>
      <c r="D39" s="3" t="s">
        <v>184</v>
      </c>
      <c r="E39" s="3" t="s">
        <v>185</v>
      </c>
      <c r="F39" s="3" t="s">
        <v>186</v>
      </c>
      <c r="G39" s="3" t="s">
        <v>187</v>
      </c>
      <c r="H39" s="3" t="s">
        <v>188</v>
      </c>
      <c r="I39" s="3" t="s">
        <v>189</v>
      </c>
      <c r="J39" s="3" t="s">
        <v>190</v>
      </c>
      <c r="K39" s="3" t="s">
        <v>191</v>
      </c>
      <c r="L39" s="3" t="s">
        <v>192</v>
      </c>
      <c r="M39" s="3" t="s">
        <v>193</v>
      </c>
    </row>
    <row r="40" spans="3:13" ht="12.75" x14ac:dyDescent="0.2">
      <c r="C40" s="3" t="s">
        <v>194</v>
      </c>
      <c r="D40" s="3" t="s">
        <v>195</v>
      </c>
      <c r="E40" s="3" t="s">
        <v>196</v>
      </c>
      <c r="F40" s="3" t="s">
        <v>197</v>
      </c>
      <c r="G40" s="3" t="s">
        <v>198</v>
      </c>
      <c r="H40" s="3" t="s">
        <v>199</v>
      </c>
      <c r="I40" s="3" t="s">
        <v>200</v>
      </c>
      <c r="J40" s="3" t="s">
        <v>201</v>
      </c>
      <c r="K40" s="3" t="s">
        <v>202</v>
      </c>
      <c r="L40" s="3" t="s">
        <v>203</v>
      </c>
      <c r="M40" s="3" t="s">
        <v>204</v>
      </c>
    </row>
    <row r="41" spans="3:13" ht="12.75" x14ac:dyDescent="0.2"/>
    <row r="42" spans="3:13" ht="12.75" x14ac:dyDescent="0.2">
      <c r="C42" s="3" t="s">
        <v>205</v>
      </c>
      <c r="D42" s="3" t="s">
        <v>206</v>
      </c>
      <c r="E42" s="3" t="s">
        <v>207</v>
      </c>
      <c r="F42" s="3" t="s">
        <v>208</v>
      </c>
      <c r="G42" s="3" t="s">
        <v>209</v>
      </c>
      <c r="H42" s="3" t="s">
        <v>210</v>
      </c>
      <c r="I42" s="3" t="s">
        <v>211</v>
      </c>
      <c r="J42" s="3" t="s">
        <v>212</v>
      </c>
      <c r="K42" s="3" t="s">
        <v>213</v>
      </c>
      <c r="L42" s="3" t="s">
        <v>214</v>
      </c>
      <c r="M42" s="3" t="s">
        <v>215</v>
      </c>
    </row>
    <row r="43" spans="3:13" ht="12.75" x14ac:dyDescent="0.2">
      <c r="C43" s="3" t="s">
        <v>216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26</v>
      </c>
    </row>
    <row r="44" spans="3:13" ht="12.75" x14ac:dyDescent="0.2">
      <c r="C44" s="3" t="s">
        <v>217</v>
      </c>
      <c r="D44" s="3" t="s">
        <v>218</v>
      </c>
      <c r="E44" s="3" t="s">
        <v>219</v>
      </c>
      <c r="F44" s="3" t="s">
        <v>220</v>
      </c>
      <c r="G44" s="3" t="s">
        <v>221</v>
      </c>
      <c r="H44" s="3" t="s">
        <v>222</v>
      </c>
      <c r="I44" s="3" t="s">
        <v>223</v>
      </c>
      <c r="J44" s="3" t="s">
        <v>224</v>
      </c>
      <c r="K44" s="3" t="s">
        <v>225</v>
      </c>
      <c r="L44" s="3" t="s">
        <v>226</v>
      </c>
      <c r="M44" s="3" t="s">
        <v>227</v>
      </c>
    </row>
    <row r="45" spans="3:13" ht="12.75" x14ac:dyDescent="0.2">
      <c r="C45" s="3" t="s">
        <v>228</v>
      </c>
      <c r="D45" s="3" t="s">
        <v>26</v>
      </c>
      <c r="E45" s="3" t="s">
        <v>26</v>
      </c>
      <c r="F45" s="3" t="s">
        <v>26</v>
      </c>
      <c r="G45" s="3" t="s">
        <v>26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26</v>
      </c>
    </row>
    <row r="46" spans="3:13" ht="12.75" x14ac:dyDescent="0.2">
      <c r="C46" s="3" t="s">
        <v>229</v>
      </c>
      <c r="D46" s="3" t="s">
        <v>230</v>
      </c>
      <c r="E46" s="3" t="s">
        <v>231</v>
      </c>
      <c r="F46" s="3" t="s">
        <v>232</v>
      </c>
      <c r="G46" s="3" t="s">
        <v>233</v>
      </c>
      <c r="H46" s="3" t="s">
        <v>234</v>
      </c>
      <c r="I46" s="3" t="s">
        <v>235</v>
      </c>
      <c r="J46" s="3" t="s">
        <v>236</v>
      </c>
      <c r="K46" s="3" t="s">
        <v>237</v>
      </c>
      <c r="L46" s="3" t="s">
        <v>238</v>
      </c>
      <c r="M46" s="3" t="s">
        <v>239</v>
      </c>
    </row>
    <row r="47" spans="3:13" ht="12.75" x14ac:dyDescent="0.2">
      <c r="C47" s="3" t="s">
        <v>240</v>
      </c>
      <c r="D47" s="3" t="s">
        <v>241</v>
      </c>
      <c r="E47" s="3" t="s">
        <v>242</v>
      </c>
      <c r="F47" s="3" t="s">
        <v>243</v>
      </c>
      <c r="G47" s="3" t="s">
        <v>244</v>
      </c>
      <c r="H47" s="3" t="s">
        <v>245</v>
      </c>
      <c r="I47" s="3" t="s">
        <v>246</v>
      </c>
      <c r="J47" s="3" t="s">
        <v>247</v>
      </c>
      <c r="K47" s="3" t="s">
        <v>248</v>
      </c>
      <c r="L47" s="3" t="s">
        <v>249</v>
      </c>
      <c r="M47" s="3" t="s">
        <v>250</v>
      </c>
    </row>
    <row r="48" spans="3:13" ht="12.75" x14ac:dyDescent="0.2">
      <c r="C48" s="3" t="s">
        <v>251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26</v>
      </c>
    </row>
    <row r="49" spans="3:13" ht="12.75" x14ac:dyDescent="0.2">
      <c r="C49" s="3" t="s">
        <v>252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26</v>
      </c>
    </row>
    <row r="50" spans="3:13" ht="12.75" x14ac:dyDescent="0.2">
      <c r="C50" s="3" t="s">
        <v>253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254</v>
      </c>
      <c r="D51" s="3" t="s">
        <v>241</v>
      </c>
      <c r="E51" s="3" t="s">
        <v>242</v>
      </c>
      <c r="F51" s="3" t="s">
        <v>243</v>
      </c>
      <c r="G51" s="3" t="s">
        <v>244</v>
      </c>
      <c r="H51" s="3" t="s">
        <v>245</v>
      </c>
      <c r="I51" s="3" t="s">
        <v>246</v>
      </c>
      <c r="J51" s="3" t="s">
        <v>247</v>
      </c>
      <c r="K51" s="3" t="s">
        <v>248</v>
      </c>
      <c r="L51" s="3" t="s">
        <v>249</v>
      </c>
      <c r="M51" s="3" t="s">
        <v>250</v>
      </c>
    </row>
    <row r="52" spans="3:13" ht="12.75" x14ac:dyDescent="0.2"/>
    <row r="53" spans="3:13" ht="12.75" x14ac:dyDescent="0.2">
      <c r="C53" s="3" t="s">
        <v>255</v>
      </c>
      <c r="D53" s="3" t="s">
        <v>96</v>
      </c>
      <c r="E53" s="3" t="s">
        <v>97</v>
      </c>
      <c r="F53" s="3" t="s">
        <v>98</v>
      </c>
      <c r="G53" s="3" t="s">
        <v>99</v>
      </c>
      <c r="H53" s="3" t="s">
        <v>100</v>
      </c>
      <c r="I53" s="3" t="s">
        <v>101</v>
      </c>
      <c r="J53" s="3" t="s">
        <v>102</v>
      </c>
      <c r="K53" s="3" t="s">
        <v>103</v>
      </c>
      <c r="L53" s="3" t="s">
        <v>104</v>
      </c>
      <c r="M53" s="3" t="s">
        <v>105</v>
      </c>
    </row>
    <row r="54" spans="3:13" ht="12.75" x14ac:dyDescent="0.2"/>
    <row r="55" spans="3:13" ht="12.75" x14ac:dyDescent="0.2">
      <c r="C55" s="3" t="s">
        <v>256</v>
      </c>
      <c r="D55" s="3" t="s">
        <v>26</v>
      </c>
      <c r="E55" s="3" t="s">
        <v>26</v>
      </c>
      <c r="F55" s="3" t="s">
        <v>26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257</v>
      </c>
      <c r="L55" s="3" t="s">
        <v>258</v>
      </c>
      <c r="M55" s="3" t="s">
        <v>32</v>
      </c>
    </row>
    <row r="56" spans="3:13" ht="12.75" x14ac:dyDescent="0.2">
      <c r="C56" s="3" t="s">
        <v>259</v>
      </c>
      <c r="D56" s="3" t="s">
        <v>260</v>
      </c>
      <c r="E56" s="3" t="s">
        <v>261</v>
      </c>
      <c r="F56" s="3" t="s">
        <v>262</v>
      </c>
      <c r="G56" s="3" t="s">
        <v>263</v>
      </c>
      <c r="H56" s="3" t="s">
        <v>264</v>
      </c>
      <c r="I56" s="3" t="s">
        <v>265</v>
      </c>
      <c r="J56" s="3" t="s">
        <v>266</v>
      </c>
      <c r="K56" s="3" t="s">
        <v>267</v>
      </c>
      <c r="L56" s="3" t="s">
        <v>268</v>
      </c>
      <c r="M56" s="3" t="s">
        <v>269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69CF-11D4-4DE4-A4C8-C9AFBC667642}">
  <dimension ref="C1:M48"/>
  <sheetViews>
    <sheetView workbookViewId="0">
      <selection activeCell="D12" sqref="D12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33" t="s">
        <v>0</v>
      </c>
      <c r="D2" s="34"/>
      <c r="E2" s="34"/>
    </row>
    <row r="3" spans="3:13" x14ac:dyDescent="0.2">
      <c r="C3" s="1" t="s">
        <v>1</v>
      </c>
    </row>
    <row r="6" spans="3:13" ht="15" x14ac:dyDescent="0.25">
      <c r="C6" s="35" t="s">
        <v>270</v>
      </c>
      <c r="D6" s="36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271</v>
      </c>
      <c r="D12" s="3" t="s">
        <v>272</v>
      </c>
      <c r="E12" s="3" t="s">
        <v>273</v>
      </c>
      <c r="F12" s="3" t="s">
        <v>274</v>
      </c>
      <c r="G12" s="3" t="s">
        <v>275</v>
      </c>
      <c r="H12" s="3" t="s">
        <v>276</v>
      </c>
      <c r="I12" s="3" t="s">
        <v>277</v>
      </c>
      <c r="J12" s="3" t="s">
        <v>278</v>
      </c>
      <c r="K12" s="3" t="s">
        <v>279</v>
      </c>
      <c r="L12" s="3" t="s">
        <v>280</v>
      </c>
      <c r="M12" s="3" t="s">
        <v>281</v>
      </c>
    </row>
    <row r="13" spans="3:13" x14ac:dyDescent="0.2">
      <c r="C13" s="3" t="s">
        <v>282</v>
      </c>
      <c r="D13" s="3" t="s">
        <v>283</v>
      </c>
      <c r="E13" s="3" t="s">
        <v>284</v>
      </c>
      <c r="F13" s="3" t="s">
        <v>285</v>
      </c>
      <c r="G13" s="3" t="s">
        <v>286</v>
      </c>
      <c r="H13" s="3" t="s">
        <v>287</v>
      </c>
      <c r="I13" s="3" t="s">
        <v>288</v>
      </c>
      <c r="J13" s="3" t="s">
        <v>289</v>
      </c>
      <c r="K13" s="3" t="s">
        <v>290</v>
      </c>
      <c r="L13" s="3" t="s">
        <v>291</v>
      </c>
      <c r="M13" s="3" t="s">
        <v>292</v>
      </c>
    </row>
    <row r="15" spans="3:13" x14ac:dyDescent="0.2">
      <c r="C15" s="3" t="s">
        <v>293</v>
      </c>
      <c r="D15" s="3" t="s">
        <v>294</v>
      </c>
      <c r="E15" s="3" t="s">
        <v>295</v>
      </c>
      <c r="F15" s="3" t="s">
        <v>296</v>
      </c>
      <c r="G15" s="3" t="s">
        <v>297</v>
      </c>
      <c r="H15" s="3" t="s">
        <v>298</v>
      </c>
      <c r="I15" s="3" t="s">
        <v>299</v>
      </c>
      <c r="J15" s="3" t="s">
        <v>300</v>
      </c>
      <c r="K15" s="3" t="s">
        <v>301</v>
      </c>
      <c r="L15" s="3" t="s">
        <v>302</v>
      </c>
      <c r="M15" s="3" t="s">
        <v>303</v>
      </c>
    </row>
    <row r="16" spans="3:13" x14ac:dyDescent="0.2">
      <c r="C16" s="3" t="s">
        <v>304</v>
      </c>
      <c r="D16" s="3" t="s">
        <v>305</v>
      </c>
      <c r="E16" s="3" t="s">
        <v>306</v>
      </c>
      <c r="F16" s="3" t="s">
        <v>307</v>
      </c>
      <c r="G16" s="3" t="s">
        <v>308</v>
      </c>
      <c r="H16" s="3" t="s">
        <v>309</v>
      </c>
      <c r="I16" s="3" t="s">
        <v>310</v>
      </c>
      <c r="J16" s="3" t="s">
        <v>311</v>
      </c>
      <c r="K16" s="3" t="s">
        <v>312</v>
      </c>
      <c r="L16" s="3" t="s">
        <v>313</v>
      </c>
      <c r="M16" s="3" t="s">
        <v>314</v>
      </c>
    </row>
    <row r="17" spans="3:13" x14ac:dyDescent="0.2">
      <c r="C17" s="3" t="s">
        <v>315</v>
      </c>
      <c r="D17" s="3" t="s">
        <v>316</v>
      </c>
      <c r="E17" s="3" t="s">
        <v>317</v>
      </c>
      <c r="F17" s="3" t="s">
        <v>318</v>
      </c>
      <c r="G17" s="3" t="s">
        <v>319</v>
      </c>
      <c r="H17" s="3" t="s">
        <v>320</v>
      </c>
      <c r="I17" s="3" t="s">
        <v>321</v>
      </c>
      <c r="J17" s="3" t="s">
        <v>322</v>
      </c>
      <c r="K17" s="3" t="s">
        <v>323</v>
      </c>
      <c r="L17" s="3" t="s">
        <v>324</v>
      </c>
      <c r="M17" s="3" t="s">
        <v>325</v>
      </c>
    </row>
    <row r="19" spans="3:13" x14ac:dyDescent="0.2">
      <c r="C19" s="3" t="s">
        <v>326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327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328</v>
      </c>
      <c r="D21" s="3" t="s">
        <v>329</v>
      </c>
      <c r="E21" s="3" t="s">
        <v>330</v>
      </c>
      <c r="F21" s="3" t="s">
        <v>331</v>
      </c>
      <c r="G21" s="3" t="s">
        <v>332</v>
      </c>
      <c r="H21" s="3" t="s">
        <v>333</v>
      </c>
      <c r="I21" s="3" t="s">
        <v>334</v>
      </c>
      <c r="J21" s="3" t="s">
        <v>335</v>
      </c>
      <c r="K21" s="3" t="s">
        <v>336</v>
      </c>
      <c r="L21" s="3" t="s">
        <v>337</v>
      </c>
      <c r="M21" s="3" t="s">
        <v>338</v>
      </c>
    </row>
    <row r="22" spans="3:13" x14ac:dyDescent="0.2">
      <c r="C22" s="3" t="s">
        <v>339</v>
      </c>
      <c r="D22" s="3" t="s">
        <v>340</v>
      </c>
      <c r="E22" s="3" t="s">
        <v>341</v>
      </c>
      <c r="F22" s="3" t="s">
        <v>342</v>
      </c>
      <c r="G22" s="3" t="s">
        <v>343</v>
      </c>
      <c r="H22" s="3" t="s">
        <v>344</v>
      </c>
      <c r="I22" s="3" t="s">
        <v>345</v>
      </c>
      <c r="J22" s="3" t="s">
        <v>346</v>
      </c>
      <c r="K22" s="3" t="s">
        <v>347</v>
      </c>
      <c r="L22" s="3" t="s">
        <v>348</v>
      </c>
      <c r="M22" s="3" t="s">
        <v>349</v>
      </c>
    </row>
    <row r="23" spans="3:13" x14ac:dyDescent="0.2">
      <c r="C23" s="3" t="s">
        <v>350</v>
      </c>
      <c r="D23" s="3" t="s">
        <v>351</v>
      </c>
      <c r="E23" s="3" t="s">
        <v>352</v>
      </c>
      <c r="F23" s="3" t="s">
        <v>353</v>
      </c>
      <c r="G23" s="3" t="s">
        <v>354</v>
      </c>
      <c r="H23" s="3" t="s">
        <v>355</v>
      </c>
      <c r="I23" s="3" t="s">
        <v>356</v>
      </c>
      <c r="J23" s="3" t="s">
        <v>357</v>
      </c>
      <c r="K23" s="3" t="s">
        <v>358</v>
      </c>
      <c r="L23" s="3" t="s">
        <v>359</v>
      </c>
      <c r="M23" s="3" t="s">
        <v>360</v>
      </c>
    </row>
    <row r="24" spans="3:13" x14ac:dyDescent="0.2">
      <c r="C24" s="3" t="s">
        <v>361</v>
      </c>
      <c r="D24" s="3" t="s">
        <v>362</v>
      </c>
      <c r="E24" s="3" t="s">
        <v>363</v>
      </c>
      <c r="F24" s="3" t="s">
        <v>364</v>
      </c>
      <c r="G24" s="3" t="s">
        <v>365</v>
      </c>
      <c r="H24" s="3" t="s">
        <v>366</v>
      </c>
      <c r="I24" s="3" t="s">
        <v>367</v>
      </c>
      <c r="J24" s="3" t="s">
        <v>368</v>
      </c>
      <c r="K24" s="3" t="s">
        <v>369</v>
      </c>
      <c r="L24" s="3" t="s">
        <v>370</v>
      </c>
      <c r="M24" s="3" t="s">
        <v>371</v>
      </c>
    </row>
    <row r="26" spans="3:13" x14ac:dyDescent="0.2">
      <c r="C26" s="3" t="s">
        <v>372</v>
      </c>
      <c r="D26" s="3" t="s">
        <v>373</v>
      </c>
      <c r="E26" s="3" t="s">
        <v>374</v>
      </c>
      <c r="F26" s="3" t="s">
        <v>375</v>
      </c>
      <c r="G26" s="3" t="s">
        <v>376</v>
      </c>
      <c r="H26" s="3" t="s">
        <v>377</v>
      </c>
      <c r="I26" s="3" t="s">
        <v>378</v>
      </c>
      <c r="J26" s="3" t="s">
        <v>379</v>
      </c>
      <c r="K26" s="3" t="s">
        <v>380</v>
      </c>
      <c r="L26" s="3" t="s">
        <v>381</v>
      </c>
      <c r="M26" s="3" t="s">
        <v>382</v>
      </c>
    </row>
    <row r="27" spans="3:13" x14ac:dyDescent="0.2">
      <c r="C27" s="3" t="s">
        <v>383</v>
      </c>
      <c r="D27" s="3" t="s">
        <v>384</v>
      </c>
      <c r="E27" s="3" t="s">
        <v>385</v>
      </c>
      <c r="F27" s="3" t="s">
        <v>386</v>
      </c>
      <c r="G27" s="3" t="s">
        <v>387</v>
      </c>
      <c r="H27" s="3" t="s">
        <v>388</v>
      </c>
      <c r="I27" s="3" t="s">
        <v>389</v>
      </c>
      <c r="J27" s="3" t="s">
        <v>390</v>
      </c>
      <c r="K27" s="3" t="s">
        <v>391</v>
      </c>
      <c r="L27" s="3" t="s">
        <v>392</v>
      </c>
      <c r="M27" s="3" t="s">
        <v>393</v>
      </c>
    </row>
    <row r="28" spans="3:13" x14ac:dyDescent="0.2">
      <c r="C28" s="3" t="s">
        <v>394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395</v>
      </c>
      <c r="D29" s="3">
        <v>0</v>
      </c>
      <c r="E29" s="3">
        <v>0</v>
      </c>
      <c r="F29" s="3">
        <v>0</v>
      </c>
      <c r="G29" s="3">
        <v>-7</v>
      </c>
      <c r="H29" s="3" t="s">
        <v>396</v>
      </c>
      <c r="I29" s="3" t="s">
        <v>397</v>
      </c>
      <c r="J29" s="3" t="s">
        <v>398</v>
      </c>
      <c r="K29" s="3" t="s">
        <v>399</v>
      </c>
      <c r="L29" s="3" t="s">
        <v>400</v>
      </c>
      <c r="M29" s="3" t="s">
        <v>401</v>
      </c>
    </row>
    <row r="30" spans="3:13" x14ac:dyDescent="0.2">
      <c r="C30" s="3" t="s">
        <v>402</v>
      </c>
      <c r="D30" s="3" t="s">
        <v>384</v>
      </c>
      <c r="E30" s="3" t="s">
        <v>385</v>
      </c>
      <c r="F30" s="3" t="s">
        <v>386</v>
      </c>
      <c r="G30" s="3" t="s">
        <v>403</v>
      </c>
      <c r="H30" s="3" t="s">
        <v>404</v>
      </c>
      <c r="I30" s="3" t="s">
        <v>405</v>
      </c>
      <c r="J30" s="3" t="s">
        <v>406</v>
      </c>
      <c r="K30" s="3" t="s">
        <v>407</v>
      </c>
      <c r="L30" s="3" t="s">
        <v>408</v>
      </c>
      <c r="M30" s="3" t="s">
        <v>409</v>
      </c>
    </row>
    <row r="32" spans="3:13" x14ac:dyDescent="0.2">
      <c r="C32" s="3" t="s">
        <v>410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411</v>
      </c>
      <c r="K32" s="3" t="s">
        <v>412</v>
      </c>
      <c r="L32" s="3" t="s">
        <v>413</v>
      </c>
      <c r="M32" s="3" t="s">
        <v>414</v>
      </c>
    </row>
    <row r="33" spans="3:13" x14ac:dyDescent="0.2">
      <c r="C33" s="3" t="s">
        <v>415</v>
      </c>
      <c r="D33" s="3" t="s">
        <v>384</v>
      </c>
      <c r="E33" s="3" t="s">
        <v>385</v>
      </c>
      <c r="F33" s="3" t="s">
        <v>386</v>
      </c>
      <c r="G33" s="3" t="s">
        <v>403</v>
      </c>
      <c r="H33" s="3" t="s">
        <v>404</v>
      </c>
      <c r="I33" s="3" t="s">
        <v>405</v>
      </c>
      <c r="J33" s="3" t="s">
        <v>416</v>
      </c>
      <c r="K33" s="3" t="s">
        <v>417</v>
      </c>
      <c r="L33" s="3" t="s">
        <v>418</v>
      </c>
      <c r="M33" s="3" t="s">
        <v>419</v>
      </c>
    </row>
    <row r="35" spans="3:13" x14ac:dyDescent="0.2">
      <c r="C35" s="3" t="s">
        <v>420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421</v>
      </c>
      <c r="D36" s="3" t="s">
        <v>384</v>
      </c>
      <c r="E36" s="3" t="s">
        <v>385</v>
      </c>
      <c r="F36" s="3" t="s">
        <v>386</v>
      </c>
      <c r="G36" s="3" t="s">
        <v>403</v>
      </c>
      <c r="H36" s="3" t="s">
        <v>404</v>
      </c>
      <c r="I36" s="3" t="s">
        <v>405</v>
      </c>
      <c r="J36" s="3" t="s">
        <v>416</v>
      </c>
      <c r="K36" s="3" t="s">
        <v>417</v>
      </c>
      <c r="L36" s="3" t="s">
        <v>418</v>
      </c>
      <c r="M36" s="3" t="s">
        <v>419</v>
      </c>
    </row>
    <row r="38" spans="3:13" x14ac:dyDescent="0.2">
      <c r="C38" s="3" t="s">
        <v>422</v>
      </c>
      <c r="D38" s="3">
        <v>2.62</v>
      </c>
      <c r="E38" s="3">
        <v>2.91</v>
      </c>
      <c r="F38" s="3">
        <v>2.92</v>
      </c>
      <c r="G38" s="3">
        <v>3.36</v>
      </c>
      <c r="H38" s="3">
        <v>6.15</v>
      </c>
      <c r="I38" s="3">
        <v>8.52</v>
      </c>
      <c r="J38" s="3">
        <v>7.54</v>
      </c>
      <c r="K38" s="3">
        <v>5.41</v>
      </c>
      <c r="L38" s="3">
        <v>8.0299999999999994</v>
      </c>
      <c r="M38" s="3">
        <v>7.8E-2</v>
      </c>
    </row>
    <row r="39" spans="3:13" x14ac:dyDescent="0.2">
      <c r="C39" s="3" t="s">
        <v>423</v>
      </c>
      <c r="D39" s="3">
        <v>2.59</v>
      </c>
      <c r="E39" s="3">
        <v>2.86</v>
      </c>
      <c r="F39" s="3">
        <v>2.88</v>
      </c>
      <c r="G39" s="3">
        <v>3.32</v>
      </c>
      <c r="H39" s="3">
        <v>6.07</v>
      </c>
      <c r="I39" s="3">
        <v>8.4499999999999993</v>
      </c>
      <c r="J39" s="3">
        <v>7.51</v>
      </c>
      <c r="K39" s="3">
        <v>5.39</v>
      </c>
      <c r="L39" s="3">
        <v>8</v>
      </c>
      <c r="M39" s="3">
        <v>7.8E-2</v>
      </c>
    </row>
    <row r="40" spans="3:13" x14ac:dyDescent="0.2">
      <c r="C40" s="3" t="s">
        <v>424</v>
      </c>
      <c r="D40" s="3" t="s">
        <v>425</v>
      </c>
      <c r="E40" s="3" t="s">
        <v>426</v>
      </c>
      <c r="F40" s="3" t="s">
        <v>427</v>
      </c>
      <c r="G40" s="3" t="s">
        <v>428</v>
      </c>
      <c r="H40" s="3" t="s">
        <v>429</v>
      </c>
      <c r="I40" s="3" t="s">
        <v>430</v>
      </c>
      <c r="J40" s="3" t="s">
        <v>431</v>
      </c>
      <c r="K40" s="3" t="s">
        <v>432</v>
      </c>
      <c r="L40" s="3" t="s">
        <v>433</v>
      </c>
      <c r="M40" s="3" t="s">
        <v>434</v>
      </c>
    </row>
    <row r="41" spans="3:13" x14ac:dyDescent="0.2">
      <c r="C41" s="3" t="s">
        <v>435</v>
      </c>
      <c r="D41" s="3" t="s">
        <v>436</v>
      </c>
      <c r="E41" s="3" t="s">
        <v>437</v>
      </c>
      <c r="F41" s="3" t="s">
        <v>438</v>
      </c>
      <c r="G41" s="3" t="s">
        <v>439</v>
      </c>
      <c r="H41" s="3" t="s">
        <v>440</v>
      </c>
      <c r="I41" s="3" t="s">
        <v>441</v>
      </c>
      <c r="J41" s="3" t="s">
        <v>442</v>
      </c>
      <c r="K41" s="3" t="s">
        <v>443</v>
      </c>
      <c r="L41" s="3" t="s">
        <v>444</v>
      </c>
      <c r="M41" s="3" t="s">
        <v>445</v>
      </c>
    </row>
    <row r="43" spans="3:13" x14ac:dyDescent="0.2">
      <c r="C43" s="3" t="s">
        <v>446</v>
      </c>
      <c r="D43" s="3" t="s">
        <v>447</v>
      </c>
      <c r="E43" s="3" t="s">
        <v>448</v>
      </c>
      <c r="F43" s="3" t="s">
        <v>449</v>
      </c>
      <c r="G43" s="3" t="s">
        <v>450</v>
      </c>
      <c r="H43" s="3" t="s">
        <v>451</v>
      </c>
      <c r="I43" s="3" t="s">
        <v>452</v>
      </c>
      <c r="J43" s="3" t="s">
        <v>453</v>
      </c>
      <c r="K43" s="3" t="s">
        <v>454</v>
      </c>
      <c r="L43" s="3" t="s">
        <v>455</v>
      </c>
      <c r="M43" s="3" t="s">
        <v>456</v>
      </c>
    </row>
    <row r="44" spans="3:13" x14ac:dyDescent="0.2">
      <c r="C44" s="3" t="s">
        <v>457</v>
      </c>
      <c r="D44" s="3" t="s">
        <v>458</v>
      </c>
      <c r="E44" s="3" t="s">
        <v>459</v>
      </c>
      <c r="F44" s="3" t="s">
        <v>460</v>
      </c>
      <c r="G44" s="3" t="s">
        <v>461</v>
      </c>
      <c r="H44" s="3" t="s">
        <v>462</v>
      </c>
      <c r="I44" s="3" t="s">
        <v>463</v>
      </c>
      <c r="J44" s="3" t="s">
        <v>464</v>
      </c>
      <c r="K44" s="3" t="s">
        <v>465</v>
      </c>
      <c r="L44" s="3" t="s">
        <v>466</v>
      </c>
      <c r="M44" s="3" t="s">
        <v>467</v>
      </c>
    </row>
    <row r="46" spans="3:13" x14ac:dyDescent="0.2">
      <c r="C46" s="3" t="s">
        <v>468</v>
      </c>
      <c r="D46" s="3" t="s">
        <v>272</v>
      </c>
      <c r="E46" s="3" t="s">
        <v>273</v>
      </c>
      <c r="F46" s="3" t="s">
        <v>274</v>
      </c>
      <c r="G46" s="3" t="s">
        <v>275</v>
      </c>
      <c r="H46" s="3" t="s">
        <v>276</v>
      </c>
      <c r="I46" s="3" t="s">
        <v>277</v>
      </c>
      <c r="J46" s="3" t="s">
        <v>278</v>
      </c>
      <c r="K46" s="3" t="s">
        <v>279</v>
      </c>
      <c r="L46" s="3" t="s">
        <v>280</v>
      </c>
      <c r="M46" s="3" t="s">
        <v>281</v>
      </c>
    </row>
    <row r="47" spans="3:13" x14ac:dyDescent="0.2">
      <c r="C47" s="3" t="s">
        <v>469</v>
      </c>
      <c r="D47" s="3" t="s">
        <v>470</v>
      </c>
      <c r="E47" s="3" t="s">
        <v>471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472</v>
      </c>
      <c r="D48" s="3" t="s">
        <v>458</v>
      </c>
      <c r="E48" s="3" t="s">
        <v>459</v>
      </c>
      <c r="F48" s="3" t="s">
        <v>460</v>
      </c>
      <c r="G48" s="3" t="s">
        <v>461</v>
      </c>
      <c r="H48" s="3" t="s">
        <v>462</v>
      </c>
      <c r="I48" s="3" t="s">
        <v>463</v>
      </c>
      <c r="J48" s="3" t="s">
        <v>464</v>
      </c>
      <c r="K48" s="3" t="s">
        <v>465</v>
      </c>
      <c r="L48" s="3" t="s">
        <v>466</v>
      </c>
      <c r="M48" s="3" t="s">
        <v>467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787-F136-4E1F-A8C6-AE07F61E15BA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33" t="s">
        <v>0</v>
      </c>
      <c r="D2" s="34"/>
      <c r="E2" s="34"/>
    </row>
    <row r="3" spans="3:13" x14ac:dyDescent="0.2">
      <c r="C3" s="1" t="s">
        <v>1</v>
      </c>
    </row>
    <row r="6" spans="3:13" ht="15" x14ac:dyDescent="0.25">
      <c r="C6" s="35" t="s">
        <v>473</v>
      </c>
      <c r="D6" s="36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415</v>
      </c>
      <c r="D12" s="3" t="s">
        <v>384</v>
      </c>
      <c r="E12" s="3" t="s">
        <v>385</v>
      </c>
      <c r="F12" s="3" t="s">
        <v>386</v>
      </c>
      <c r="G12" s="3" t="s">
        <v>403</v>
      </c>
      <c r="H12" s="3" t="s">
        <v>404</v>
      </c>
      <c r="I12" s="3" t="s">
        <v>405</v>
      </c>
      <c r="J12" s="3" t="s">
        <v>416</v>
      </c>
      <c r="K12" s="3" t="s">
        <v>417</v>
      </c>
      <c r="L12" s="3" t="s">
        <v>418</v>
      </c>
      <c r="M12" s="3" t="s">
        <v>419</v>
      </c>
    </row>
    <row r="13" spans="3:13" x14ac:dyDescent="0.2">
      <c r="C13" s="3" t="s">
        <v>474</v>
      </c>
      <c r="D13" s="3" t="s">
        <v>475</v>
      </c>
      <c r="E13" s="3" t="s">
        <v>476</v>
      </c>
      <c r="F13" s="3" t="s">
        <v>477</v>
      </c>
      <c r="G13" s="3" t="s">
        <v>478</v>
      </c>
      <c r="H13" s="3" t="s">
        <v>479</v>
      </c>
      <c r="I13" s="3" t="s">
        <v>480</v>
      </c>
      <c r="J13" s="3" t="s">
        <v>481</v>
      </c>
      <c r="K13" s="3" t="s">
        <v>482</v>
      </c>
      <c r="L13" s="3" t="s">
        <v>483</v>
      </c>
      <c r="M13" s="3" t="s">
        <v>484</v>
      </c>
    </row>
    <row r="14" spans="3:13" x14ac:dyDescent="0.2">
      <c r="C14" s="3" t="s">
        <v>485</v>
      </c>
      <c r="D14" s="3">
        <v>-995</v>
      </c>
      <c r="E14" s="3" t="s">
        <v>486</v>
      </c>
      <c r="F14" s="3" t="s">
        <v>487</v>
      </c>
      <c r="G14" s="3" t="s">
        <v>488</v>
      </c>
      <c r="H14" s="3" t="s">
        <v>489</v>
      </c>
      <c r="I14" s="3" t="s">
        <v>490</v>
      </c>
      <c r="J14" s="3" t="s">
        <v>491</v>
      </c>
      <c r="K14" s="3" t="s">
        <v>492</v>
      </c>
      <c r="L14" s="3" t="s">
        <v>493</v>
      </c>
      <c r="M14" s="3" t="s">
        <v>494</v>
      </c>
    </row>
    <row r="15" spans="3:13" x14ac:dyDescent="0.2">
      <c r="C15" s="3" t="s">
        <v>495</v>
      </c>
      <c r="D15" s="3" t="s">
        <v>496</v>
      </c>
      <c r="E15" s="3" t="s">
        <v>497</v>
      </c>
      <c r="F15" s="3" t="s">
        <v>498</v>
      </c>
      <c r="G15" s="3" t="s">
        <v>499</v>
      </c>
      <c r="H15" s="3" t="s">
        <v>500</v>
      </c>
      <c r="I15" s="3" t="s">
        <v>501</v>
      </c>
      <c r="J15" s="3" t="s">
        <v>502</v>
      </c>
      <c r="K15" s="3" t="s">
        <v>503</v>
      </c>
      <c r="L15" s="3" t="s">
        <v>504</v>
      </c>
      <c r="M15" s="3" t="s">
        <v>505</v>
      </c>
    </row>
    <row r="16" spans="3:13" x14ac:dyDescent="0.2">
      <c r="C16" s="3" t="s">
        <v>506</v>
      </c>
      <c r="D16" s="3" t="s">
        <v>507</v>
      </c>
      <c r="E16" s="3">
        <v>699</v>
      </c>
      <c r="F16" s="3" t="s">
        <v>508</v>
      </c>
      <c r="G16" s="3" t="s">
        <v>509</v>
      </c>
      <c r="H16" s="3" t="s">
        <v>510</v>
      </c>
      <c r="I16" s="3">
        <v>-811</v>
      </c>
      <c r="J16" s="3" t="s">
        <v>511</v>
      </c>
      <c r="K16" s="3">
        <v>-614</v>
      </c>
      <c r="L16" s="3">
        <v>-864</v>
      </c>
      <c r="M16" s="3">
        <v>490</v>
      </c>
    </row>
    <row r="17" spans="3:13" x14ac:dyDescent="0.2">
      <c r="C17" s="3" t="s">
        <v>512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513</v>
      </c>
      <c r="M17" s="3" t="s">
        <v>514</v>
      </c>
    </row>
    <row r="18" spans="3:13" x14ac:dyDescent="0.2">
      <c r="C18" s="3" t="s">
        <v>515</v>
      </c>
      <c r="D18" s="3" t="s">
        <v>516</v>
      </c>
      <c r="E18" s="3" t="s">
        <v>517</v>
      </c>
      <c r="F18" s="3" t="s">
        <v>518</v>
      </c>
      <c r="G18" s="3">
        <v>-192</v>
      </c>
      <c r="H18" s="3" t="s">
        <v>519</v>
      </c>
      <c r="I18" s="3" t="s">
        <v>520</v>
      </c>
      <c r="J18" s="3" t="s">
        <v>521</v>
      </c>
      <c r="K18" s="3" t="s">
        <v>522</v>
      </c>
      <c r="L18" s="3" t="s">
        <v>523</v>
      </c>
      <c r="M18" s="3" t="s">
        <v>524</v>
      </c>
    </row>
    <row r="19" spans="3:13" x14ac:dyDescent="0.2">
      <c r="C19" s="3" t="s">
        <v>525</v>
      </c>
      <c r="D19" s="3" t="s">
        <v>526</v>
      </c>
      <c r="E19" s="3" t="s">
        <v>527</v>
      </c>
      <c r="F19" s="3" t="s">
        <v>528</v>
      </c>
      <c r="G19" s="3" t="s">
        <v>529</v>
      </c>
      <c r="H19" s="3" t="s">
        <v>530</v>
      </c>
      <c r="I19" s="3" t="s">
        <v>531</v>
      </c>
      <c r="J19" s="3" t="s">
        <v>532</v>
      </c>
      <c r="K19" s="3" t="s">
        <v>533</v>
      </c>
      <c r="L19" s="3" t="s">
        <v>534</v>
      </c>
      <c r="M19" s="3" t="s">
        <v>535</v>
      </c>
    </row>
    <row r="20" spans="3:13" x14ac:dyDescent="0.2">
      <c r="C20" s="3" t="s">
        <v>536</v>
      </c>
      <c r="D20" s="3" t="s">
        <v>537</v>
      </c>
      <c r="E20" s="3" t="s">
        <v>538</v>
      </c>
      <c r="F20" s="3" t="s">
        <v>539</v>
      </c>
      <c r="G20" s="3" t="s">
        <v>540</v>
      </c>
      <c r="H20" s="3" t="s">
        <v>541</v>
      </c>
      <c r="I20" s="3" t="s">
        <v>542</v>
      </c>
      <c r="J20" s="3" t="s">
        <v>543</v>
      </c>
      <c r="K20" s="3" t="s">
        <v>544</v>
      </c>
      <c r="L20" s="3" t="s">
        <v>545</v>
      </c>
      <c r="M20" s="3" t="s">
        <v>546</v>
      </c>
    </row>
    <row r="22" spans="3:13" x14ac:dyDescent="0.2">
      <c r="C22" s="3" t="s">
        <v>547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3" t="s">
        <v>548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549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550</v>
      </c>
      <c r="D24" s="3" t="s">
        <v>551</v>
      </c>
      <c r="E24" s="3" t="s">
        <v>552</v>
      </c>
      <c r="F24" s="3" t="s">
        <v>553</v>
      </c>
      <c r="G24" s="3" t="s">
        <v>554</v>
      </c>
      <c r="H24" s="3" t="s">
        <v>555</v>
      </c>
      <c r="I24" s="3" t="s">
        <v>556</v>
      </c>
      <c r="J24" s="3" t="s">
        <v>557</v>
      </c>
      <c r="K24" s="3" t="s">
        <v>558</v>
      </c>
      <c r="L24" s="3" t="s">
        <v>559</v>
      </c>
      <c r="M24" s="3" t="s">
        <v>560</v>
      </c>
    </row>
    <row r="25" spans="3:13" x14ac:dyDescent="0.2">
      <c r="C25" s="3" t="s">
        <v>561</v>
      </c>
      <c r="D25" s="3" t="s">
        <v>551</v>
      </c>
      <c r="E25" s="3" t="s">
        <v>552</v>
      </c>
      <c r="F25" s="3" t="s">
        <v>553</v>
      </c>
      <c r="G25" s="3" t="s">
        <v>554</v>
      </c>
      <c r="H25" s="3" t="s">
        <v>555</v>
      </c>
      <c r="I25" s="3" t="s">
        <v>556</v>
      </c>
      <c r="J25" s="3" t="s">
        <v>562</v>
      </c>
      <c r="K25" s="3" t="s">
        <v>558</v>
      </c>
      <c r="L25" s="3" t="s">
        <v>559</v>
      </c>
      <c r="M25" s="3" t="s">
        <v>560</v>
      </c>
    </row>
    <row r="27" spans="3:13" x14ac:dyDescent="0.2">
      <c r="C27" s="3" t="s">
        <v>563</v>
      </c>
      <c r="D27" s="3" t="s">
        <v>564</v>
      </c>
      <c r="E27" s="3" t="s">
        <v>565</v>
      </c>
      <c r="F27" s="3" t="s">
        <v>566</v>
      </c>
      <c r="G27" s="3" t="s">
        <v>567</v>
      </c>
      <c r="H27" s="3" t="s">
        <v>568</v>
      </c>
      <c r="I27" s="3" t="s">
        <v>569</v>
      </c>
      <c r="J27" s="3" t="s">
        <v>570</v>
      </c>
      <c r="K27" s="3" t="s">
        <v>571</v>
      </c>
      <c r="L27" s="3" t="s">
        <v>572</v>
      </c>
      <c r="M27" s="3" t="s">
        <v>573</v>
      </c>
    </row>
    <row r="28" spans="3:13" x14ac:dyDescent="0.2">
      <c r="C28" s="3" t="s">
        <v>574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575</v>
      </c>
      <c r="D29" s="3" t="s">
        <v>576</v>
      </c>
      <c r="E29" s="3" t="s">
        <v>577</v>
      </c>
      <c r="F29" s="3" t="s">
        <v>578</v>
      </c>
      <c r="G29" s="3" t="s">
        <v>579</v>
      </c>
      <c r="H29" s="3" t="s">
        <v>580</v>
      </c>
      <c r="I29" s="3" t="s">
        <v>581</v>
      </c>
      <c r="J29" s="3" t="s">
        <v>582</v>
      </c>
      <c r="K29" s="3" t="s">
        <v>583</v>
      </c>
      <c r="L29" s="3" t="s">
        <v>584</v>
      </c>
      <c r="M29" s="3" t="s">
        <v>585</v>
      </c>
    </row>
    <row r="30" spans="3:13" x14ac:dyDescent="0.2">
      <c r="C30" s="3" t="s">
        <v>586</v>
      </c>
      <c r="D30" s="3" t="s">
        <v>587</v>
      </c>
      <c r="E30" s="3" t="s">
        <v>588</v>
      </c>
      <c r="F30" s="3" t="s">
        <v>589</v>
      </c>
      <c r="G30" s="3" t="s">
        <v>590</v>
      </c>
      <c r="H30" s="3" t="s">
        <v>591</v>
      </c>
      <c r="I30" s="3" t="s">
        <v>592</v>
      </c>
      <c r="J30" s="3" t="s">
        <v>593</v>
      </c>
      <c r="K30" s="3" t="s">
        <v>594</v>
      </c>
      <c r="L30" s="3" t="s">
        <v>595</v>
      </c>
      <c r="M30" s="3" t="s">
        <v>596</v>
      </c>
    </row>
    <row r="31" spans="3:13" x14ac:dyDescent="0.2">
      <c r="C31" s="3" t="s">
        <v>597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598</v>
      </c>
    </row>
    <row r="32" spans="3:13" x14ac:dyDescent="0.2">
      <c r="C32" s="3" t="s">
        <v>599</v>
      </c>
      <c r="D32" s="3" t="s">
        <v>600</v>
      </c>
      <c r="E32" s="3" t="s">
        <v>601</v>
      </c>
      <c r="F32" s="3" t="s">
        <v>602</v>
      </c>
      <c r="G32" s="3" t="s">
        <v>603</v>
      </c>
      <c r="H32" s="3" t="s">
        <v>604</v>
      </c>
      <c r="I32" s="3" t="s">
        <v>605</v>
      </c>
      <c r="J32" s="3" t="s">
        <v>606</v>
      </c>
      <c r="K32" s="3" t="s">
        <v>607</v>
      </c>
      <c r="L32" s="3" t="s">
        <v>608</v>
      </c>
      <c r="M32" s="3" t="s">
        <v>609</v>
      </c>
    </row>
    <row r="33" spans="3:13" x14ac:dyDescent="0.2">
      <c r="C33" s="3" t="s">
        <v>610</v>
      </c>
      <c r="D33" s="3" t="s">
        <v>611</v>
      </c>
      <c r="E33" s="3" t="s">
        <v>612</v>
      </c>
      <c r="F33" s="3" t="s">
        <v>613</v>
      </c>
      <c r="G33" s="3" t="s">
        <v>614</v>
      </c>
      <c r="H33" s="3" t="s">
        <v>615</v>
      </c>
      <c r="I33" s="3" t="s">
        <v>616</v>
      </c>
      <c r="J33" s="3" t="s">
        <v>617</v>
      </c>
      <c r="K33" s="3" t="s">
        <v>618</v>
      </c>
      <c r="L33" s="3" t="s">
        <v>619</v>
      </c>
      <c r="M33" s="3" t="s">
        <v>620</v>
      </c>
    </row>
    <row r="35" spans="3:13" x14ac:dyDescent="0.2">
      <c r="C35" s="3" t="s">
        <v>621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27</v>
      </c>
      <c r="J35" s="3" t="s">
        <v>622</v>
      </c>
      <c r="K35" s="3" t="s">
        <v>29</v>
      </c>
      <c r="L35" s="3" t="s">
        <v>30</v>
      </c>
      <c r="M35" s="3" t="s">
        <v>31</v>
      </c>
    </row>
    <row r="36" spans="3:13" x14ac:dyDescent="0.2">
      <c r="C36" s="3" t="s">
        <v>623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624</v>
      </c>
      <c r="J36" s="3" t="s">
        <v>625</v>
      </c>
      <c r="K36" s="3" t="s">
        <v>626</v>
      </c>
      <c r="L36" s="3" t="s">
        <v>627</v>
      </c>
      <c r="M36" s="3" t="s">
        <v>628</v>
      </c>
    </row>
    <row r="37" spans="3:13" x14ac:dyDescent="0.2">
      <c r="C37" s="3" t="s">
        <v>629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630</v>
      </c>
      <c r="J37" s="3" t="s">
        <v>631</v>
      </c>
      <c r="K37" s="3" t="s">
        <v>632</v>
      </c>
      <c r="L37" s="3" t="s">
        <v>633</v>
      </c>
      <c r="M37" s="3" t="s">
        <v>634</v>
      </c>
    </row>
    <row r="38" spans="3:13" x14ac:dyDescent="0.2">
      <c r="C38" s="3" t="s">
        <v>635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27</v>
      </c>
      <c r="I38" s="3" t="s">
        <v>622</v>
      </c>
      <c r="J38" s="3" t="s">
        <v>29</v>
      </c>
      <c r="K38" s="3" t="s">
        <v>30</v>
      </c>
      <c r="L38" s="3" t="s">
        <v>31</v>
      </c>
      <c r="M38" s="3" t="s">
        <v>32</v>
      </c>
    </row>
    <row r="40" spans="3:13" x14ac:dyDescent="0.2">
      <c r="C40" s="3" t="s">
        <v>636</v>
      </c>
      <c r="D40" s="3" t="s">
        <v>537</v>
      </c>
      <c r="E40" s="3" t="s">
        <v>538</v>
      </c>
      <c r="F40" s="3" t="s">
        <v>539</v>
      </c>
      <c r="G40" s="3" t="s">
        <v>540</v>
      </c>
      <c r="H40" s="3" t="s">
        <v>541</v>
      </c>
      <c r="I40" s="3" t="s">
        <v>542</v>
      </c>
      <c r="J40" s="3" t="s">
        <v>543</v>
      </c>
      <c r="K40" s="3" t="s">
        <v>544</v>
      </c>
      <c r="L40" s="3" t="s">
        <v>545</v>
      </c>
      <c r="M40" s="3" t="s">
        <v>546</v>
      </c>
    </row>
    <row r="41" spans="3:13" x14ac:dyDescent="0.2">
      <c r="C41" s="3" t="s">
        <v>637</v>
      </c>
      <c r="D41" s="3" t="s">
        <v>638</v>
      </c>
      <c r="E41" s="3" t="s">
        <v>639</v>
      </c>
      <c r="F41" s="3" t="s">
        <v>640</v>
      </c>
      <c r="G41" s="3" t="s">
        <v>641</v>
      </c>
      <c r="H41" s="3" t="s">
        <v>642</v>
      </c>
      <c r="I41" s="3" t="s">
        <v>643</v>
      </c>
      <c r="J41" s="3" t="s">
        <v>644</v>
      </c>
      <c r="K41" s="3" t="s">
        <v>645</v>
      </c>
      <c r="L41" s="3" t="s">
        <v>646</v>
      </c>
      <c r="M41" s="3" t="s">
        <v>647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0D0D-4A57-4AD2-A8AD-AF3840C07DC7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33" t="s">
        <v>0</v>
      </c>
      <c r="D2" s="34"/>
      <c r="E2" s="34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35" t="s">
        <v>648</v>
      </c>
      <c r="D6" s="36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649</v>
      </c>
      <c r="D12" s="3">
        <v>21.25</v>
      </c>
      <c r="E12" s="3">
        <v>25.13</v>
      </c>
      <c r="F12" s="3">
        <v>26.84</v>
      </c>
      <c r="G12" s="3">
        <v>31.37</v>
      </c>
      <c r="H12" s="3">
        <v>37.32</v>
      </c>
      <c r="I12" s="3">
        <v>44.3</v>
      </c>
      <c r="J12" s="3">
        <v>53.01</v>
      </c>
      <c r="K12" s="3">
        <v>49.99</v>
      </c>
      <c r="L12" s="3">
        <v>59.96</v>
      </c>
      <c r="M12" s="3">
        <v>42.68</v>
      </c>
    </row>
    <row r="13" spans="3:13" ht="12.75" x14ac:dyDescent="0.2">
      <c r="C13" s="3" t="s">
        <v>650</v>
      </c>
      <c r="D13" s="3" t="s">
        <v>651</v>
      </c>
      <c r="E13" s="3" t="s">
        <v>652</v>
      </c>
      <c r="F13" s="3" t="s">
        <v>653</v>
      </c>
      <c r="G13" s="3" t="s">
        <v>654</v>
      </c>
      <c r="H13" s="3" t="s">
        <v>655</v>
      </c>
      <c r="I13" s="3" t="s">
        <v>656</v>
      </c>
      <c r="J13" s="3" t="s">
        <v>657</v>
      </c>
      <c r="K13" s="3" t="s">
        <v>658</v>
      </c>
      <c r="L13" s="3" t="s">
        <v>659</v>
      </c>
      <c r="M13" s="3" t="s">
        <v>660</v>
      </c>
    </row>
    <row r="14" spans="3:13" ht="12.75" x14ac:dyDescent="0.2"/>
    <row r="15" spans="3:13" ht="12.75" x14ac:dyDescent="0.2">
      <c r="C15" s="3" t="s">
        <v>661</v>
      </c>
      <c r="D15" s="3" t="s">
        <v>662</v>
      </c>
      <c r="E15" s="3" t="s">
        <v>663</v>
      </c>
      <c r="F15" s="3" t="s">
        <v>664</v>
      </c>
      <c r="G15" s="3" t="s">
        <v>665</v>
      </c>
      <c r="H15" s="3" t="s">
        <v>666</v>
      </c>
      <c r="I15" s="3" t="s">
        <v>667</v>
      </c>
      <c r="J15" s="3" t="s">
        <v>668</v>
      </c>
      <c r="K15" s="3" t="s">
        <v>669</v>
      </c>
      <c r="L15" s="3" t="s">
        <v>670</v>
      </c>
      <c r="M15" s="3" t="s">
        <v>671</v>
      </c>
    </row>
    <row r="16" spans="3:13" ht="12.75" x14ac:dyDescent="0.2">
      <c r="C16" s="3" t="s">
        <v>672</v>
      </c>
      <c r="D16" s="3" t="s">
        <v>673</v>
      </c>
      <c r="E16" s="3" t="s">
        <v>674</v>
      </c>
      <c r="F16" s="3" t="s">
        <v>675</v>
      </c>
      <c r="G16" s="3" t="s">
        <v>676</v>
      </c>
      <c r="H16" s="3" t="s">
        <v>677</v>
      </c>
      <c r="I16" s="3" t="s">
        <v>678</v>
      </c>
      <c r="J16" s="3" t="s">
        <v>679</v>
      </c>
      <c r="K16" s="3" t="s">
        <v>680</v>
      </c>
      <c r="L16" s="3" t="s">
        <v>681</v>
      </c>
      <c r="M16" s="3" t="s">
        <v>682</v>
      </c>
    </row>
    <row r="17" spans="3:13" ht="12.75" x14ac:dyDescent="0.2">
      <c r="C17" s="3" t="s">
        <v>683</v>
      </c>
      <c r="D17" s="3" t="s">
        <v>684</v>
      </c>
      <c r="E17" s="3" t="s">
        <v>685</v>
      </c>
      <c r="F17" s="3" t="s">
        <v>686</v>
      </c>
      <c r="G17" s="3" t="s">
        <v>687</v>
      </c>
      <c r="H17" s="3" t="s">
        <v>688</v>
      </c>
      <c r="I17" s="3" t="s">
        <v>689</v>
      </c>
      <c r="J17" s="3" t="s">
        <v>690</v>
      </c>
      <c r="K17" s="3" t="s">
        <v>691</v>
      </c>
      <c r="L17" s="3" t="s">
        <v>692</v>
      </c>
      <c r="M17" s="3" t="s">
        <v>693</v>
      </c>
    </row>
    <row r="18" spans="3:13" ht="12.75" x14ac:dyDescent="0.2">
      <c r="C18" s="3" t="s">
        <v>694</v>
      </c>
      <c r="D18" s="3" t="s">
        <v>695</v>
      </c>
      <c r="E18" s="3" t="s">
        <v>696</v>
      </c>
      <c r="F18" s="3" t="s">
        <v>693</v>
      </c>
      <c r="G18" s="3" t="s">
        <v>697</v>
      </c>
      <c r="H18" s="3" t="s">
        <v>698</v>
      </c>
      <c r="I18" s="3" t="s">
        <v>699</v>
      </c>
      <c r="J18" s="3" t="s">
        <v>700</v>
      </c>
      <c r="K18" s="3" t="s">
        <v>698</v>
      </c>
      <c r="L18" s="3" t="s">
        <v>701</v>
      </c>
      <c r="M18" s="3" t="s">
        <v>702</v>
      </c>
    </row>
    <row r="19" spans="3:13" ht="12.75" x14ac:dyDescent="0.2">
      <c r="C19" s="3" t="s">
        <v>703</v>
      </c>
      <c r="D19" s="3" t="s">
        <v>684</v>
      </c>
      <c r="E19" s="3" t="s">
        <v>685</v>
      </c>
      <c r="F19" s="3" t="s">
        <v>686</v>
      </c>
      <c r="G19" s="3" t="s">
        <v>687</v>
      </c>
      <c r="H19" s="3" t="s">
        <v>688</v>
      </c>
      <c r="I19" s="3" t="s">
        <v>689</v>
      </c>
      <c r="J19" s="3" t="s">
        <v>690</v>
      </c>
      <c r="K19" s="3" t="s">
        <v>691</v>
      </c>
      <c r="L19" s="3" t="s">
        <v>692</v>
      </c>
      <c r="M19" s="3" t="s">
        <v>704</v>
      </c>
    </row>
    <row r="20" spans="3:13" ht="12.75" x14ac:dyDescent="0.2">
      <c r="C20" s="3" t="s">
        <v>705</v>
      </c>
      <c r="D20" s="3" t="s">
        <v>706</v>
      </c>
      <c r="E20" s="3" t="s">
        <v>707</v>
      </c>
      <c r="F20" s="3" t="s">
        <v>693</v>
      </c>
      <c r="G20" s="3" t="s">
        <v>708</v>
      </c>
      <c r="H20" s="3" t="s">
        <v>709</v>
      </c>
      <c r="I20" s="3" t="s">
        <v>710</v>
      </c>
      <c r="J20" s="3" t="s">
        <v>690</v>
      </c>
      <c r="K20" s="3" t="s">
        <v>711</v>
      </c>
      <c r="L20" s="3" t="s">
        <v>712</v>
      </c>
      <c r="M20" s="3" t="s">
        <v>713</v>
      </c>
    </row>
    <row r="21" spans="3:13" ht="12.75" x14ac:dyDescent="0.2">
      <c r="C21" s="3" t="s">
        <v>714</v>
      </c>
      <c r="D21" s="3" t="s">
        <v>715</v>
      </c>
      <c r="E21" s="3" t="s">
        <v>715</v>
      </c>
      <c r="F21" s="3" t="s">
        <v>715</v>
      </c>
      <c r="G21" s="3" t="s">
        <v>715</v>
      </c>
      <c r="H21" s="3" t="s">
        <v>716</v>
      </c>
      <c r="I21" s="3" t="s">
        <v>716</v>
      </c>
      <c r="J21" s="3" t="s">
        <v>716</v>
      </c>
      <c r="K21" s="3" t="s">
        <v>715</v>
      </c>
      <c r="L21" s="3" t="s">
        <v>715</v>
      </c>
      <c r="M21" s="3" t="s">
        <v>717</v>
      </c>
    </row>
    <row r="22" spans="3:13" ht="12.75" x14ac:dyDescent="0.2">
      <c r="C22" s="3" t="s">
        <v>718</v>
      </c>
      <c r="D22" s="3" t="s">
        <v>719</v>
      </c>
      <c r="E22" s="3" t="s">
        <v>720</v>
      </c>
      <c r="F22" s="3" t="s">
        <v>721</v>
      </c>
      <c r="G22" s="3" t="s">
        <v>722</v>
      </c>
      <c r="H22" s="3" t="s">
        <v>723</v>
      </c>
      <c r="I22" s="3" t="s">
        <v>724</v>
      </c>
      <c r="J22" s="3" t="s">
        <v>725</v>
      </c>
      <c r="K22" s="3" t="s">
        <v>726</v>
      </c>
      <c r="L22" s="3" t="s">
        <v>725</v>
      </c>
      <c r="M22" s="3" t="s">
        <v>727</v>
      </c>
    </row>
    <row r="23" spans="3:13" ht="12.75" x14ac:dyDescent="0.2"/>
    <row r="24" spans="3:13" ht="12.75" x14ac:dyDescent="0.2">
      <c r="C24" s="3" t="s">
        <v>728</v>
      </c>
      <c r="D24" s="3" t="s">
        <v>729</v>
      </c>
      <c r="E24" s="3" t="s">
        <v>730</v>
      </c>
      <c r="F24" s="3" t="s">
        <v>731</v>
      </c>
      <c r="G24" s="3" t="s">
        <v>732</v>
      </c>
      <c r="H24" s="3" t="s">
        <v>733</v>
      </c>
      <c r="I24" s="3" t="s">
        <v>734</v>
      </c>
      <c r="J24" s="3" t="s">
        <v>735</v>
      </c>
      <c r="K24" s="3" t="s">
        <v>736</v>
      </c>
      <c r="L24" s="3" t="s">
        <v>730</v>
      </c>
      <c r="M24" s="3" t="s">
        <v>737</v>
      </c>
    </row>
    <row r="25" spans="3:13" ht="12.75" x14ac:dyDescent="0.2">
      <c r="C25" s="3" t="s">
        <v>738</v>
      </c>
      <c r="D25" s="3" t="s">
        <v>717</v>
      </c>
      <c r="E25" s="3" t="s">
        <v>717</v>
      </c>
      <c r="F25" s="3" t="s">
        <v>715</v>
      </c>
      <c r="G25" s="3" t="s">
        <v>715</v>
      </c>
      <c r="H25" s="3" t="s">
        <v>716</v>
      </c>
      <c r="I25" s="3" t="s">
        <v>739</v>
      </c>
      <c r="J25" s="3" t="s">
        <v>739</v>
      </c>
      <c r="K25" s="3" t="s">
        <v>715</v>
      </c>
      <c r="L25" s="3" t="s">
        <v>716</v>
      </c>
      <c r="M25" s="3" t="s">
        <v>740</v>
      </c>
    </row>
    <row r="26" spans="3:13" ht="12.75" x14ac:dyDescent="0.2">
      <c r="C26" s="3" t="s">
        <v>741</v>
      </c>
      <c r="D26" s="3" t="s">
        <v>742</v>
      </c>
      <c r="E26" s="3" t="s">
        <v>732</v>
      </c>
      <c r="F26" s="3" t="s">
        <v>743</v>
      </c>
      <c r="G26" s="3" t="s">
        <v>744</v>
      </c>
      <c r="H26" s="3" t="s">
        <v>723</v>
      </c>
      <c r="I26" s="3" t="s">
        <v>745</v>
      </c>
      <c r="J26" s="3" t="s">
        <v>746</v>
      </c>
      <c r="K26" s="3" t="s">
        <v>747</v>
      </c>
      <c r="L26" s="3" t="s">
        <v>685</v>
      </c>
      <c r="M26" s="3" t="s">
        <v>748</v>
      </c>
    </row>
    <row r="27" spans="3:13" ht="12.75" x14ac:dyDescent="0.2">
      <c r="C27" s="3" t="s">
        <v>749</v>
      </c>
      <c r="D27" s="3" t="s">
        <v>750</v>
      </c>
      <c r="E27" s="3" t="s">
        <v>751</v>
      </c>
      <c r="F27" s="3" t="s">
        <v>752</v>
      </c>
      <c r="G27" s="3" t="s">
        <v>753</v>
      </c>
      <c r="H27" s="3" t="s">
        <v>754</v>
      </c>
      <c r="I27" s="3" t="s">
        <v>755</v>
      </c>
      <c r="J27" s="3" t="s">
        <v>756</v>
      </c>
      <c r="K27" s="3" t="s">
        <v>757</v>
      </c>
      <c r="L27" s="3" t="s">
        <v>758</v>
      </c>
      <c r="M27" s="3" t="s">
        <v>759</v>
      </c>
    </row>
    <row r="28" spans="3:13" ht="12.75" x14ac:dyDescent="0.2"/>
    <row r="29" spans="3:13" ht="12.75" x14ac:dyDescent="0.2">
      <c r="C29" s="3" t="s">
        <v>760</v>
      </c>
      <c r="D29" s="3">
        <v>4.5</v>
      </c>
      <c r="E29" s="3">
        <v>4.8</v>
      </c>
      <c r="F29" s="3">
        <v>5</v>
      </c>
      <c r="G29" s="3">
        <v>5.0999999999999996</v>
      </c>
      <c r="H29" s="3">
        <v>5.3</v>
      </c>
      <c r="I29" s="3">
        <v>5.7</v>
      </c>
      <c r="J29" s="3">
        <v>6</v>
      </c>
      <c r="K29" s="3">
        <v>5.8</v>
      </c>
      <c r="L29" s="3">
        <v>5.8</v>
      </c>
      <c r="M29" s="3">
        <v>5.6</v>
      </c>
    </row>
    <row r="30" spans="3:13" ht="12.75" x14ac:dyDescent="0.2">
      <c r="C30" s="3" t="s">
        <v>761</v>
      </c>
      <c r="D30" s="3">
        <v>4</v>
      </c>
      <c r="E30" s="3">
        <v>7</v>
      </c>
      <c r="F30" s="3">
        <v>5</v>
      </c>
      <c r="G30" s="3">
        <v>7</v>
      </c>
      <c r="H30" s="3">
        <v>6</v>
      </c>
      <c r="I30" s="3">
        <v>5</v>
      </c>
      <c r="J30" s="3">
        <v>5</v>
      </c>
      <c r="K30" s="3">
        <v>4</v>
      </c>
      <c r="L30" s="3">
        <v>3</v>
      </c>
      <c r="M30" s="3">
        <v>4</v>
      </c>
    </row>
    <row r="31" spans="3:13" ht="12.75" x14ac:dyDescent="0.2">
      <c r="C31" s="3" t="s">
        <v>762</v>
      </c>
      <c r="D31" s="3">
        <v>0.67079999999999995</v>
      </c>
      <c r="E31" s="3">
        <v>1.1800999999999999</v>
      </c>
      <c r="F31" s="3">
        <v>1.22</v>
      </c>
      <c r="G31" s="3">
        <v>1.25</v>
      </c>
      <c r="H31" s="3">
        <v>1.28</v>
      </c>
      <c r="I31" s="3">
        <v>1.33</v>
      </c>
      <c r="J31" s="3">
        <v>1.38</v>
      </c>
      <c r="K31" s="3">
        <v>1.38</v>
      </c>
      <c r="L31" s="3">
        <v>1.45</v>
      </c>
      <c r="M31" s="3">
        <v>1.45</v>
      </c>
    </row>
    <row r="32" spans="3:13" ht="12.75" x14ac:dyDescent="0.2">
      <c r="C32" s="3" t="s">
        <v>763</v>
      </c>
      <c r="D32" s="3" t="s">
        <v>764</v>
      </c>
      <c r="E32" s="3" t="s">
        <v>284</v>
      </c>
      <c r="F32" s="3" t="s">
        <v>291</v>
      </c>
      <c r="G32" s="3" t="s">
        <v>765</v>
      </c>
      <c r="H32" s="3" t="s">
        <v>766</v>
      </c>
      <c r="I32" s="3" t="s">
        <v>767</v>
      </c>
      <c r="J32" s="3" t="s">
        <v>768</v>
      </c>
      <c r="K32" s="3" t="s">
        <v>768</v>
      </c>
      <c r="L32" s="3" t="s">
        <v>769</v>
      </c>
      <c r="M32" s="3" t="s">
        <v>767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23E-C519-4312-BFF2-068B61CA2558}">
  <dimension ref="A3:BJ22"/>
  <sheetViews>
    <sheetView showGridLines="0" tabSelected="1" topLeftCell="Z1" workbookViewId="0">
      <selection activeCell="B7" sqref="B7:AL16"/>
    </sheetView>
  </sheetViews>
  <sheetFormatPr defaultRowHeight="15.75" x14ac:dyDescent="0.2"/>
  <cols>
    <col min="1" max="1" width="21.42578125" style="4" customWidth="1"/>
    <col min="2" max="2" width="32.7109375" style="4" customWidth="1"/>
    <col min="3" max="3" width="32.7109375" style="22" customWidth="1"/>
    <col min="4" max="6" width="32.7109375" style="5" customWidth="1"/>
    <col min="7" max="7" width="10" style="5" customWidth="1"/>
    <col min="8" max="12" width="31.28515625" style="5" customWidth="1"/>
    <col min="13" max="13" width="8.5703125" style="5" customWidth="1"/>
    <col min="14" max="17" width="19.28515625" style="6" customWidth="1"/>
    <col min="18" max="20" width="19.5703125" style="6" customWidth="1"/>
    <col min="21" max="21" width="9.140625" style="6"/>
    <col min="22" max="25" width="21.28515625" style="6" customWidth="1"/>
    <col min="26" max="26" width="9.140625" style="6"/>
    <col min="27" max="35" width="16.140625" style="6" customWidth="1"/>
    <col min="36" max="36" width="2.85546875" style="6" customWidth="1"/>
    <col min="37" max="38" width="16.140625" style="6" customWidth="1"/>
    <col min="39" max="41" width="9.140625" style="6"/>
    <col min="42" max="16384" width="9.140625" style="7"/>
  </cols>
  <sheetData>
    <row r="3" spans="1:62" ht="18" x14ac:dyDescent="0.2">
      <c r="B3" s="37" t="s">
        <v>770</v>
      </c>
      <c r="C3" s="37"/>
      <c r="D3" s="37"/>
      <c r="E3" s="37"/>
      <c r="F3" s="37"/>
      <c r="H3" s="37" t="s">
        <v>771</v>
      </c>
      <c r="I3" s="37"/>
      <c r="J3" s="37"/>
      <c r="K3" s="37"/>
      <c r="L3" s="37"/>
      <c r="N3" s="38" t="s">
        <v>772</v>
      </c>
      <c r="O3" s="38"/>
      <c r="P3" s="38"/>
      <c r="Q3" s="38"/>
      <c r="R3" s="38"/>
      <c r="S3" s="38"/>
      <c r="T3" s="38"/>
      <c r="V3" s="37" t="s">
        <v>773</v>
      </c>
      <c r="W3" s="37"/>
      <c r="X3" s="37"/>
      <c r="Y3" s="37"/>
      <c r="AA3" s="37" t="s">
        <v>774</v>
      </c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62" ht="47.25" x14ac:dyDescent="0.2">
      <c r="B4" s="8" t="s">
        <v>775</v>
      </c>
      <c r="C4" s="9" t="s">
        <v>776</v>
      </c>
      <c r="D4" s="8" t="s">
        <v>777</v>
      </c>
      <c r="E4" s="9" t="s">
        <v>778</v>
      </c>
      <c r="F4" s="8" t="s">
        <v>779</v>
      </c>
      <c r="H4" s="10" t="s">
        <v>780</v>
      </c>
      <c r="I4" s="11" t="s">
        <v>781</v>
      </c>
      <c r="J4" s="10" t="s">
        <v>782</v>
      </c>
      <c r="K4" s="11" t="s">
        <v>783</v>
      </c>
      <c r="L4" s="10" t="s">
        <v>784</v>
      </c>
      <c r="N4" s="12" t="s">
        <v>785</v>
      </c>
      <c r="O4" s="13" t="s">
        <v>786</v>
      </c>
      <c r="P4" s="12" t="s">
        <v>787</v>
      </c>
      <c r="Q4" s="13" t="s">
        <v>788</v>
      </c>
      <c r="R4" s="12" t="s">
        <v>789</v>
      </c>
      <c r="S4" s="13" t="s">
        <v>790</v>
      </c>
      <c r="T4" s="12" t="s">
        <v>791</v>
      </c>
      <c r="V4" s="13" t="s">
        <v>792</v>
      </c>
      <c r="W4" s="12" t="s">
        <v>793</v>
      </c>
      <c r="X4" s="13" t="s">
        <v>794</v>
      </c>
      <c r="Y4" s="12" t="s">
        <v>795</v>
      </c>
      <c r="AA4" s="14" t="s">
        <v>446</v>
      </c>
      <c r="AB4" s="15" t="s">
        <v>683</v>
      </c>
      <c r="AC4" s="14" t="s">
        <v>694</v>
      </c>
      <c r="AD4" s="15" t="s">
        <v>705</v>
      </c>
      <c r="AE4" s="14" t="s">
        <v>714</v>
      </c>
      <c r="AF4" s="15" t="s">
        <v>718</v>
      </c>
      <c r="AG4" s="14" t="s">
        <v>728</v>
      </c>
      <c r="AH4" s="15" t="s">
        <v>738</v>
      </c>
      <c r="AI4" s="14" t="s">
        <v>762</v>
      </c>
      <c r="AJ4" s="16"/>
      <c r="AK4" s="15" t="s">
        <v>760</v>
      </c>
      <c r="AL4" s="14" t="s">
        <v>761</v>
      </c>
    </row>
    <row r="5" spans="1:62" ht="63" x14ac:dyDescent="0.2">
      <c r="A5" s="17" t="s">
        <v>796</v>
      </c>
      <c r="B5" s="12" t="s">
        <v>797</v>
      </c>
      <c r="C5" s="18" t="s">
        <v>798</v>
      </c>
      <c r="D5" s="19" t="s">
        <v>799</v>
      </c>
      <c r="E5" s="13" t="s">
        <v>800</v>
      </c>
      <c r="F5" s="12" t="s">
        <v>797</v>
      </c>
      <c r="H5" s="13" t="s">
        <v>801</v>
      </c>
      <c r="I5" s="12" t="s">
        <v>802</v>
      </c>
      <c r="J5" s="13" t="s">
        <v>803</v>
      </c>
      <c r="K5" s="12" t="s">
        <v>804</v>
      </c>
      <c r="L5" s="13" t="s">
        <v>805</v>
      </c>
      <c r="N5" s="12" t="s">
        <v>806</v>
      </c>
      <c r="O5" s="13" t="s">
        <v>807</v>
      </c>
      <c r="P5" s="12" t="s">
        <v>808</v>
      </c>
      <c r="Q5" s="13" t="s">
        <v>809</v>
      </c>
      <c r="R5" s="12" t="s">
        <v>810</v>
      </c>
      <c r="S5" s="13" t="s">
        <v>811</v>
      </c>
      <c r="T5" s="12" t="s">
        <v>812</v>
      </c>
      <c r="V5" s="13" t="s">
        <v>813</v>
      </c>
      <c r="W5" s="12" t="s">
        <v>814</v>
      </c>
      <c r="X5" s="13" t="s">
        <v>815</v>
      </c>
      <c r="Y5" s="12" t="s">
        <v>816</v>
      </c>
      <c r="AA5" s="20"/>
      <c r="AB5" s="21"/>
      <c r="AC5" s="20"/>
      <c r="AD5" s="21"/>
      <c r="AE5" s="20"/>
      <c r="AF5" s="21"/>
      <c r="AG5" s="20"/>
      <c r="AH5" s="21"/>
      <c r="AI5" s="20"/>
      <c r="AK5" s="21"/>
      <c r="AL5" s="20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x14ac:dyDescent="0.2">
      <c r="G6" s="23"/>
      <c r="H6" s="23"/>
      <c r="I6" s="23"/>
      <c r="J6" s="23"/>
      <c r="K6" s="23"/>
      <c r="L6" s="23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ht="18" x14ac:dyDescent="0.2">
      <c r="A7" s="24">
        <v>2013</v>
      </c>
      <c r="B7" s="25">
        <f>sheet!D18/sheet!D35</f>
        <v>2.9309867078669612E-2</v>
      </c>
      <c r="C7" s="25">
        <f>(sheet!D18-sheet!D15)/sheet!D35</f>
        <v>2.9309867078669612E-2</v>
      </c>
      <c r="D7" s="25">
        <f>sheet!D12/sheet!D35</f>
        <v>0</v>
      </c>
      <c r="E7" s="25">
        <f>Sheet2!D20/sheet!D35</f>
        <v>0.43710377604057332</v>
      </c>
      <c r="F7" s="25">
        <f>sheet!D18/sheet!D35</f>
        <v>2.9309867078669612E-2</v>
      </c>
      <c r="G7" s="23"/>
      <c r="H7" s="26">
        <f>Sheet1!D33/sheet!D51</f>
        <v>9.707380209895379E-2</v>
      </c>
      <c r="I7" s="26">
        <f>Sheet1!D33/Sheet1!D12</f>
        <v>0.56114275412296677</v>
      </c>
      <c r="J7" s="26">
        <f>Sheet1!D12/sheet!D27</f>
        <v>8.5811956033297027E-2</v>
      </c>
      <c r="K7" s="26">
        <f>Sheet1!D30/sheet!D27</f>
        <v>4.8152757345203238E-2</v>
      </c>
      <c r="L7" s="26">
        <f>Sheet1!D38</f>
        <v>2.62</v>
      </c>
      <c r="M7" s="23"/>
      <c r="N7" s="26">
        <f>sheet!D40/sheet!D27</f>
        <v>0.5039572335271475</v>
      </c>
      <c r="O7" s="26">
        <f>sheet!D51/sheet!D27</f>
        <v>0.4960427664728525</v>
      </c>
      <c r="P7" s="26">
        <f>sheet!D40/sheet!D51</f>
        <v>1.0159552111011947</v>
      </c>
      <c r="Q7" s="25">
        <f>Sheet1!D24/Sheet1!D26</f>
        <v>-3.7299596132664301</v>
      </c>
      <c r="R7" s="25">
        <f>ABS(Sheet2!D20/(Sheet1!D26+Sheet2!D30))</f>
        <v>0.51230976356750879</v>
      </c>
      <c r="S7" s="25">
        <f>sheet!D40/Sheet1!D43</f>
        <v>10.752450660546092</v>
      </c>
      <c r="T7" s="25">
        <f>Sheet2!D20/sheet!D40</f>
        <v>9.290853178604766E-2</v>
      </c>
      <c r="V7" s="25" t="e">
        <f>ABS(Sheet1!D15/sheet!D15)</f>
        <v>#DIV/0!</v>
      </c>
      <c r="W7" s="25" t="e">
        <f>Sheet1!D12/sheet!D14</f>
        <v>#DIV/0!</v>
      </c>
      <c r="X7" s="25">
        <f>Sheet1!D12/sheet!D27</f>
        <v>8.5811956033297027E-2</v>
      </c>
      <c r="Y7" s="25">
        <f>Sheet1!D12/(sheet!D18-sheet!D35)</f>
        <v>-0.82528217407251059</v>
      </c>
      <c r="AA7" s="11" t="str">
        <f>Sheet1!D43</f>
        <v>260,542</v>
      </c>
      <c r="AB7" s="11" t="str">
        <f>Sheet3!D17</f>
        <v>19.0x</v>
      </c>
      <c r="AC7" s="11" t="str">
        <f>Sheet3!D18</f>
        <v>19.1x</v>
      </c>
      <c r="AD7" s="11" t="str">
        <f>Sheet3!D20</f>
        <v>20.2x</v>
      </c>
      <c r="AE7" s="11" t="str">
        <f>Sheet3!D21</f>
        <v>1.0x</v>
      </c>
      <c r="AF7" s="11" t="str">
        <f>Sheet3!D22</f>
        <v>10.6x</v>
      </c>
      <c r="AG7" s="11" t="str">
        <f>Sheet3!D24</f>
        <v>6.7x</v>
      </c>
      <c r="AH7" s="11" t="str">
        <f>Sheet3!D25</f>
        <v>0.9x</v>
      </c>
      <c r="AI7" s="11">
        <f>Sheet3!D31</f>
        <v>0.67079999999999995</v>
      </c>
      <c r="AK7" s="11">
        <f>Sheet3!D29</f>
        <v>4.5</v>
      </c>
      <c r="AL7" s="11">
        <f>Sheet3!D30</f>
        <v>4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s="31" customFormat="1" ht="18" x14ac:dyDescent="0.2">
      <c r="A8" s="27">
        <v>2014</v>
      </c>
      <c r="B8" s="28">
        <f>sheet!E18/sheet!E35</f>
        <v>6.6518743793445884E-2</v>
      </c>
      <c r="C8" s="28">
        <f>(sheet!E18-sheet!E15)/sheet!E35</f>
        <v>6.6518743793445884E-2</v>
      </c>
      <c r="D8" s="28">
        <f>sheet!E12/sheet!E35</f>
        <v>0</v>
      </c>
      <c r="E8" s="28">
        <f>Sheet2!E20/sheet!E35</f>
        <v>0.62948201872606047</v>
      </c>
      <c r="F8" s="28">
        <f>sheet!E18/sheet!E35</f>
        <v>6.6518743793445884E-2</v>
      </c>
      <c r="G8" s="23"/>
      <c r="H8" s="29">
        <f>Sheet1!E33/sheet!E51</f>
        <v>0.10659195703805263</v>
      </c>
      <c r="I8" s="29">
        <f>Sheet1!E33/Sheet1!E12</f>
        <v>0.62789907802160694</v>
      </c>
      <c r="J8" s="29">
        <f>Sheet1!E12/sheet!E27</f>
        <v>8.5453466417804033E-2</v>
      </c>
      <c r="K8" s="29">
        <f>Sheet1!E30/sheet!E27</f>
        <v>5.3656152777489509E-2</v>
      </c>
      <c r="L8" s="29">
        <f>Sheet1!E38</f>
        <v>2.91</v>
      </c>
      <c r="M8" s="23"/>
      <c r="N8" s="29">
        <f>sheet!E40/sheet!E27</f>
        <v>0.49662099966571949</v>
      </c>
      <c r="O8" s="29">
        <f>sheet!E51/sheet!E27</f>
        <v>0.50337900033428051</v>
      </c>
      <c r="P8" s="29">
        <f>sheet!E40/sheet!E51</f>
        <v>0.98657472666902435</v>
      </c>
      <c r="Q8" s="28">
        <f>Sheet1!E24/Sheet1!E26</f>
        <v>-4.1318021097004856</v>
      </c>
      <c r="R8" s="28">
        <f>ABS(Sheet2!E20/(Sheet1!E26+Sheet2!E30))</f>
        <v>0.48330862743562991</v>
      </c>
      <c r="S8" s="28">
        <f>sheet!E40/Sheet1!E43</f>
        <v>10.987168813908603</v>
      </c>
      <c r="T8" s="28">
        <f>Sheet2!E20/sheet!E40</f>
        <v>9.6492217613256423E-2</v>
      </c>
      <c r="U8" s="6"/>
      <c r="V8" s="28" t="e">
        <f>ABS(Sheet1!E15/sheet!E15)</f>
        <v>#DIV/0!</v>
      </c>
      <c r="W8" s="28" t="e">
        <f>Sheet1!E12/sheet!E14</f>
        <v>#DIV/0!</v>
      </c>
      <c r="X8" s="28">
        <f>Sheet1!E12/sheet!E27</f>
        <v>8.5453466417804033E-2</v>
      </c>
      <c r="Y8" s="28">
        <f>Sheet1!E12/(sheet!E18-sheet!E35)</f>
        <v>-1.20251373101226</v>
      </c>
      <c r="Z8" s="6"/>
      <c r="AA8" s="30" t="str">
        <f>Sheet1!E43</f>
        <v>267,863</v>
      </c>
      <c r="AB8" s="30" t="str">
        <f>Sheet3!E17</f>
        <v>20.9x</v>
      </c>
      <c r="AC8" s="30" t="str">
        <f>Sheet3!E18</f>
        <v>21.1x</v>
      </c>
      <c r="AD8" s="30" t="str">
        <f>Sheet3!E20</f>
        <v>20.8x</v>
      </c>
      <c r="AE8" s="30" t="str">
        <f>Sheet3!E21</f>
        <v>1.0x</v>
      </c>
      <c r="AF8" s="30" t="str">
        <f>Sheet3!E22</f>
        <v>10.8x</v>
      </c>
      <c r="AG8" s="30" t="str">
        <f>Sheet3!E24</f>
        <v>8.5x</v>
      </c>
      <c r="AH8" s="30" t="str">
        <f>Sheet3!E25</f>
        <v>0.9x</v>
      </c>
      <c r="AI8" s="30">
        <f>Sheet3!E31</f>
        <v>1.1800999999999999</v>
      </c>
      <c r="AK8" s="30">
        <f>Sheet3!E29</f>
        <v>4.8</v>
      </c>
      <c r="AL8" s="30">
        <f>Sheet3!E30</f>
        <v>7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ht="18" x14ac:dyDescent="0.2">
      <c r="A9" s="24">
        <v>2015</v>
      </c>
      <c r="B9" s="25">
        <f>sheet!F18/sheet!F35</f>
        <v>8.3701631424135559E-2</v>
      </c>
      <c r="C9" s="25">
        <f>(sheet!F18-sheet!F15)/sheet!F35</f>
        <v>8.3701631424135559E-2</v>
      </c>
      <c r="D9" s="25">
        <f>sheet!F12/sheet!F35</f>
        <v>0</v>
      </c>
      <c r="E9" s="25">
        <f>Sheet2!F20/sheet!F35</f>
        <v>0.72623919286915373</v>
      </c>
      <c r="F9" s="25">
        <f>sheet!F18/sheet!F35</f>
        <v>8.3701631424135559E-2</v>
      </c>
      <c r="G9" s="23"/>
      <c r="H9" s="26">
        <f>Sheet1!F33/sheet!F51</f>
        <v>9.4436458610260843E-2</v>
      </c>
      <c r="I9" s="26">
        <f>Sheet1!F33/Sheet1!F12</f>
        <v>0.64749774259176696</v>
      </c>
      <c r="J9" s="26">
        <f>Sheet1!F12/sheet!F27</f>
        <v>7.515288276725833E-2</v>
      </c>
      <c r="K9" s="26">
        <f>Sheet1!F30/sheet!F27</f>
        <v>4.8661321941063478E-2</v>
      </c>
      <c r="L9" s="26">
        <f>Sheet1!F38</f>
        <v>2.92</v>
      </c>
      <c r="M9" s="23"/>
      <c r="N9" s="26">
        <f>sheet!F40/sheet!F27</f>
        <v>0.48471890351279801</v>
      </c>
      <c r="O9" s="26">
        <f>sheet!F51/sheet!F27</f>
        <v>0.51528109648720199</v>
      </c>
      <c r="P9" s="26">
        <f>sheet!F40/sheet!F51</f>
        <v>0.94068830938539372</v>
      </c>
      <c r="Q9" s="25">
        <f>Sheet1!F24/Sheet1!F26</f>
        <v>-4.3309850332006592</v>
      </c>
      <c r="R9" s="25">
        <f>ABS(Sheet2!F20/(Sheet1!F26+Sheet2!F30))</f>
        <v>0.88205047879246101</v>
      </c>
      <c r="S9" s="25">
        <f>sheet!F40/Sheet1!F43</f>
        <v>11.934122499913341</v>
      </c>
      <c r="T9" s="25">
        <f>Sheet2!F20/sheet!F40</f>
        <v>8.5052172965907849E-2</v>
      </c>
      <c r="V9" s="25" t="e">
        <f>ABS(Sheet1!F15/sheet!F15)</f>
        <v>#DIV/0!</v>
      </c>
      <c r="W9" s="25" t="e">
        <f>Sheet1!F12/sheet!F14</f>
        <v>#DIV/0!</v>
      </c>
      <c r="X9" s="25">
        <f>Sheet1!F12/sheet!F27</f>
        <v>7.515288276725833E-2</v>
      </c>
      <c r="Y9" s="25">
        <f>Sheet1!F12/(sheet!F18-sheet!F35)</f>
        <v>-1.44481766484327</v>
      </c>
      <c r="AA9" s="11" t="str">
        <f>Sheet1!F43</f>
        <v>288,490</v>
      </c>
      <c r="AB9" s="11" t="str">
        <f>Sheet3!F17</f>
        <v>24.7x</v>
      </c>
      <c r="AC9" s="11" t="str">
        <f>Sheet3!F18</f>
        <v>25.0x</v>
      </c>
      <c r="AD9" s="11" t="str">
        <f>Sheet3!F20</f>
        <v>25.0x</v>
      </c>
      <c r="AE9" s="11" t="str">
        <f>Sheet3!F21</f>
        <v>1.0x</v>
      </c>
      <c r="AF9" s="11" t="str">
        <f>Sheet3!F22</f>
        <v>12.9x</v>
      </c>
      <c r="AG9" s="11" t="str">
        <f>Sheet3!F24</f>
        <v>11.7x</v>
      </c>
      <c r="AH9" s="11" t="str">
        <f>Sheet3!F25</f>
        <v>1.0x</v>
      </c>
      <c r="AI9" s="11">
        <f>Sheet3!F31</f>
        <v>1.22</v>
      </c>
      <c r="AK9" s="11">
        <f>Sheet3!F29</f>
        <v>5</v>
      </c>
      <c r="AL9" s="11">
        <f>Sheet3!F30</f>
        <v>5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s="31" customFormat="1" ht="18" x14ac:dyDescent="0.2">
      <c r="A10" s="27">
        <v>2016</v>
      </c>
      <c r="B10" s="28">
        <f>sheet!G18/sheet!G35</f>
        <v>6.7957079244466811E-2</v>
      </c>
      <c r="C10" s="28">
        <f>(sheet!G18-sheet!G15)/sheet!G35</f>
        <v>6.7957079244466811E-2</v>
      </c>
      <c r="D10" s="28">
        <f>sheet!G12/sheet!G35</f>
        <v>0</v>
      </c>
      <c r="E10" s="28">
        <f>Sheet2!G20/sheet!G35</f>
        <v>0.84017096830315374</v>
      </c>
      <c r="F10" s="28">
        <f>sheet!G18/sheet!G35</f>
        <v>6.7957079244466811E-2</v>
      </c>
      <c r="G10" s="23"/>
      <c r="H10" s="29">
        <f>Sheet1!G33/sheet!G51</f>
        <v>0.10569125829786283</v>
      </c>
      <c r="I10" s="29">
        <f>Sheet1!G33/Sheet1!G12</f>
        <v>0.73635585282936045</v>
      </c>
      <c r="J10" s="29">
        <f>Sheet1!G12/sheet!G27</f>
        <v>7.5615286163906878E-2</v>
      </c>
      <c r="K10" s="29">
        <f>Sheet1!G30/sheet!G27</f>
        <v>5.5679758530159787E-2</v>
      </c>
      <c r="L10" s="29">
        <f>Sheet1!G38</f>
        <v>3.36</v>
      </c>
      <c r="M10" s="23"/>
      <c r="N10" s="29">
        <f>sheet!G40/sheet!G27</f>
        <v>0.47318482694906394</v>
      </c>
      <c r="O10" s="29">
        <f>sheet!G51/sheet!G27</f>
        <v>0.52681517305093606</v>
      </c>
      <c r="P10" s="29">
        <f>sheet!G40/sheet!G51</f>
        <v>0.89819893418922703</v>
      </c>
      <c r="Q10" s="28">
        <f>Sheet1!G24/Sheet1!G26</f>
        <v>-4.9056484723530565</v>
      </c>
      <c r="R10" s="28">
        <f>ABS(Sheet2!G20/(Sheet1!G26+Sheet2!G30))</f>
        <v>0.73280414058126442</v>
      </c>
      <c r="S10" s="28">
        <f>sheet!G40/Sheet1!G43</f>
        <v>11.859361504851902</v>
      </c>
      <c r="T10" s="28">
        <f>Sheet2!G20/sheet!G40</f>
        <v>9.5682685626846634E-2</v>
      </c>
      <c r="U10" s="6"/>
      <c r="V10" s="28" t="e">
        <f>ABS(Sheet1!G15/sheet!G15)</f>
        <v>#DIV/0!</v>
      </c>
      <c r="W10" s="28" t="e">
        <f>Sheet1!G12/sheet!G14</f>
        <v>#DIV/0!</v>
      </c>
      <c r="X10" s="28">
        <f>Sheet1!G12/sheet!G27</f>
        <v>7.5615286163906878E-2</v>
      </c>
      <c r="Y10" s="28">
        <f>Sheet1!G12/(sheet!G18-sheet!G35)</f>
        <v>-1.5054876310737897</v>
      </c>
      <c r="Z10" s="6"/>
      <c r="AA10" s="30" t="str">
        <f>Sheet1!G43</f>
        <v>314,928</v>
      </c>
      <c r="AB10" s="30" t="str">
        <f>Sheet3!G17</f>
        <v>23.7x</v>
      </c>
      <c r="AC10" s="30" t="str">
        <f>Sheet3!G18</f>
        <v>24.0x</v>
      </c>
      <c r="AD10" s="30" t="str">
        <f>Sheet3!G20</f>
        <v>25.7x</v>
      </c>
      <c r="AE10" s="30" t="str">
        <f>Sheet3!G21</f>
        <v>1.0x</v>
      </c>
      <c r="AF10" s="30" t="str">
        <f>Sheet3!G22</f>
        <v>12.8x</v>
      </c>
      <c r="AG10" s="30" t="str">
        <f>Sheet3!G24</f>
        <v>9.3x</v>
      </c>
      <c r="AH10" s="30" t="str">
        <f>Sheet3!G25</f>
        <v>1.0x</v>
      </c>
      <c r="AI10" s="30">
        <f>Sheet3!G31</f>
        <v>1.25</v>
      </c>
      <c r="AK10" s="30">
        <f>Sheet3!G29</f>
        <v>5.0999999999999996</v>
      </c>
      <c r="AL10" s="30">
        <f>Sheet3!G30</f>
        <v>7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ht="18" x14ac:dyDescent="0.2">
      <c r="A11" s="24">
        <v>2017</v>
      </c>
      <c r="B11" s="25">
        <f>sheet!H18/sheet!H35</f>
        <v>0.13089706394336775</v>
      </c>
      <c r="C11" s="25">
        <f>(sheet!H18-sheet!H15)/sheet!H35</f>
        <v>0.13089706394336775</v>
      </c>
      <c r="D11" s="25">
        <f>sheet!H12/sheet!H35</f>
        <v>5.5207148659626323E-2</v>
      </c>
      <c r="E11" s="25">
        <f>Sheet2!H20/sheet!H35</f>
        <v>0.83309968666589296</v>
      </c>
      <c r="F11" s="25">
        <f>sheet!H18/sheet!H35</f>
        <v>0.13089706394336775</v>
      </c>
      <c r="G11" s="23"/>
      <c r="H11" s="26">
        <f>Sheet1!H33/sheet!H51</f>
        <v>0.16996587321866205</v>
      </c>
      <c r="I11" s="26">
        <f>Sheet1!H33/Sheet1!H12</f>
        <v>1.3098872647696926</v>
      </c>
      <c r="J11" s="26">
        <f>Sheet1!H12/sheet!H27</f>
        <v>6.9536320760364728E-2</v>
      </c>
      <c r="K11" s="26">
        <f>Sheet1!H30/sheet!H27</f>
        <v>9.1084741002942143E-2</v>
      </c>
      <c r="L11" s="26">
        <f>Sheet1!H38</f>
        <v>6.15</v>
      </c>
      <c r="M11" s="23"/>
      <c r="N11" s="26">
        <f>sheet!H40/sheet!H27</f>
        <v>0.46409982617062706</v>
      </c>
      <c r="O11" s="26">
        <f>sheet!H51/sheet!H27</f>
        <v>0.53590017382937294</v>
      </c>
      <c r="P11" s="26">
        <f>sheet!H40/sheet!H51</f>
        <v>0.86601917453080246</v>
      </c>
      <c r="Q11" s="25">
        <f>Sheet1!H24/Sheet1!H26</f>
        <v>-8.2720538198482227</v>
      </c>
      <c r="R11" s="25">
        <f>ABS(Sheet2!H20/(Sheet1!H26+Sheet2!H30))</f>
        <v>0.71484533700838837</v>
      </c>
      <c r="S11" s="25">
        <f>sheet!H40/Sheet1!H43</f>
        <v>12.742297864710189</v>
      </c>
      <c r="T11" s="25">
        <f>Sheet2!H20/sheet!H40</f>
        <v>8.4184068348998678E-2</v>
      </c>
      <c r="V11" s="25" t="e">
        <f>ABS(Sheet1!H15/sheet!H15)</f>
        <v>#DIV/0!</v>
      </c>
      <c r="W11" s="25" t="e">
        <f>Sheet1!H12/sheet!H14</f>
        <v>#DIV/0!</v>
      </c>
      <c r="X11" s="25">
        <f>Sheet1!H12/sheet!H27</f>
        <v>6.9536320760364728E-2</v>
      </c>
      <c r="Y11" s="25">
        <f>Sheet1!H12/(sheet!H18-sheet!H35)</f>
        <v>-1.7060672500954726</v>
      </c>
      <c r="AA11" s="11" t="str">
        <f>Sheet1!H43</f>
        <v>334,615</v>
      </c>
      <c r="AB11" s="11" t="str">
        <f>Sheet3!H17</f>
        <v>26.2x</v>
      </c>
      <c r="AC11" s="11" t="str">
        <f>Sheet3!H18</f>
        <v>26.6x</v>
      </c>
      <c r="AD11" s="11" t="str">
        <f>Sheet3!H20</f>
        <v>27.0x</v>
      </c>
      <c r="AE11" s="11" t="str">
        <f>Sheet3!H21</f>
        <v>1.1x</v>
      </c>
      <c r="AF11" s="11" t="str">
        <f>Sheet3!H22</f>
        <v>14.1x</v>
      </c>
      <c r="AG11" s="11" t="str">
        <f>Sheet3!H24</f>
        <v>8.7x</v>
      </c>
      <c r="AH11" s="11" t="str">
        <f>Sheet3!H25</f>
        <v>1.1x</v>
      </c>
      <c r="AI11" s="11">
        <f>Sheet3!H31</f>
        <v>1.28</v>
      </c>
      <c r="AK11" s="11">
        <f>Sheet3!H29</f>
        <v>5.3</v>
      </c>
      <c r="AL11" s="11">
        <f>Sheet3!H30</f>
        <v>6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s="31" customFormat="1" ht="18" x14ac:dyDescent="0.2">
      <c r="A12" s="27">
        <v>2018</v>
      </c>
      <c r="B12" s="28">
        <f>sheet!I18/sheet!I35</f>
        <v>0.10342473028541949</v>
      </c>
      <c r="C12" s="28">
        <f>(sheet!I18-sheet!I15)/sheet!I35</f>
        <v>0.10342473028541949</v>
      </c>
      <c r="D12" s="28">
        <f>sheet!I12/sheet!I35</f>
        <v>4.3351592491995813E-2</v>
      </c>
      <c r="E12" s="28">
        <f>Sheet2!I20/sheet!I35</f>
        <v>0.72695560984409746</v>
      </c>
      <c r="F12" s="28">
        <f>sheet!I18/sheet!I35</f>
        <v>0.10342473028541949</v>
      </c>
      <c r="G12" s="23"/>
      <c r="H12" s="29">
        <f>Sheet1!I33/sheet!I51</f>
        <v>0.19277011730808807</v>
      </c>
      <c r="I12" s="29">
        <f>Sheet1!I33/Sheet1!I12</f>
        <v>1.7683670135132192</v>
      </c>
      <c r="J12" s="29">
        <f>Sheet1!I12/sheet!I27</f>
        <v>6.3509343021839623E-2</v>
      </c>
      <c r="K12" s="29">
        <f>Sheet1!I30/sheet!I27</f>
        <v>0.11230782724971715</v>
      </c>
      <c r="L12" s="29">
        <f>Sheet1!I38</f>
        <v>8.52</v>
      </c>
      <c r="M12" s="23"/>
      <c r="N12" s="29">
        <f>sheet!I40/sheet!I27</f>
        <v>0.41740022355111661</v>
      </c>
      <c r="O12" s="29">
        <f>sheet!I51/sheet!I27</f>
        <v>0.58259977644888339</v>
      </c>
      <c r="P12" s="29">
        <f>sheet!I40/sheet!I51</f>
        <v>0.7164441876296167</v>
      </c>
      <c r="Q12" s="28">
        <f>Sheet1!I24/Sheet1!I26</f>
        <v>-11.314564094863902</v>
      </c>
      <c r="R12" s="28">
        <f>ABS(Sheet2!I20/(Sheet1!I26+Sheet2!I30))</f>
        <v>1.2663500622635746</v>
      </c>
      <c r="S12" s="28">
        <f>sheet!I40/Sheet1!I43</f>
        <v>12.258750711054528</v>
      </c>
      <c r="T12" s="28">
        <f>Sheet2!I20/sheet!I40</f>
        <v>9.5275880592094284E-2</v>
      </c>
      <c r="U12" s="6"/>
      <c r="V12" s="28" t="e">
        <f>ABS(Sheet1!I15/sheet!I15)</f>
        <v>#DIV/0!</v>
      </c>
      <c r="W12" s="28" t="e">
        <f>Sheet1!I12/sheet!I14</f>
        <v>#DIV/0!</v>
      </c>
      <c r="X12" s="28">
        <f>Sheet1!I12/sheet!I27</f>
        <v>6.3509343021839623E-2</v>
      </c>
      <c r="Y12" s="28">
        <f>Sheet1!I12/(sheet!I18-sheet!I35)</f>
        <v>-1.2948608737022431</v>
      </c>
      <c r="Z12" s="6"/>
      <c r="AA12" s="30" t="str">
        <f>Sheet1!I43</f>
        <v>369,170</v>
      </c>
      <c r="AB12" s="30" t="str">
        <f>Sheet3!I17</f>
        <v>28.9x</v>
      </c>
      <c r="AC12" s="30" t="str">
        <f>Sheet3!I18</f>
        <v>29.3x</v>
      </c>
      <c r="AD12" s="30" t="str">
        <f>Sheet3!I20</f>
        <v>31.1x</v>
      </c>
      <c r="AE12" s="30" t="str">
        <f>Sheet3!I21</f>
        <v>1.1x</v>
      </c>
      <c r="AF12" s="30" t="str">
        <f>Sheet3!I22</f>
        <v>15.1x</v>
      </c>
      <c r="AG12" s="30" t="str">
        <f>Sheet3!I24</f>
        <v>7.5x</v>
      </c>
      <c r="AH12" s="30" t="str">
        <f>Sheet3!I25</f>
        <v>1.2x</v>
      </c>
      <c r="AI12" s="30">
        <f>Sheet3!I31</f>
        <v>1.33</v>
      </c>
      <c r="AK12" s="30">
        <f>Sheet3!I29</f>
        <v>5.7</v>
      </c>
      <c r="AL12" s="30">
        <f>Sheet3!I30</f>
        <v>5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ht="18" x14ac:dyDescent="0.2">
      <c r="A13" s="24">
        <v>2019</v>
      </c>
      <c r="B13" s="25">
        <f>sheet!J18/sheet!J35</f>
        <v>0.80582140457469087</v>
      </c>
      <c r="C13" s="25">
        <f>(sheet!J18-sheet!J15)/sheet!J35</f>
        <v>0.80582140457469087</v>
      </c>
      <c r="D13" s="25">
        <f>sheet!J12/sheet!J35</f>
        <v>0.71749623084797276</v>
      </c>
      <c r="E13" s="25">
        <f>Sheet2!J20/sheet!J35</f>
        <v>0.68929109878861028</v>
      </c>
      <c r="F13" s="25">
        <f>sheet!J18/sheet!J35</f>
        <v>0.80582140457469087</v>
      </c>
      <c r="G13" s="23"/>
      <c r="H13" s="26">
        <f>Sheet1!J33/sheet!J51</f>
        <v>0.14224915946712804</v>
      </c>
      <c r="I13" s="26">
        <f>Sheet1!J33/Sheet1!J12</f>
        <v>1.5310932657086502</v>
      </c>
      <c r="J13" s="26">
        <f>Sheet1!J12/sheet!J27</f>
        <v>5.601734860400015E-2</v>
      </c>
      <c r="K13" s="26">
        <f>Sheet1!J30/sheet!J27</f>
        <v>8.9143978748447969E-2</v>
      </c>
      <c r="L13" s="26">
        <f>Sheet1!J38</f>
        <v>7.54</v>
      </c>
      <c r="M13" s="23"/>
      <c r="N13" s="26">
        <f>sheet!J40/sheet!J27</f>
        <v>0.39705945868693637</v>
      </c>
      <c r="O13" s="26">
        <f>sheet!J51/sheet!J27</f>
        <v>0.60294054131306363</v>
      </c>
      <c r="P13" s="26">
        <f>sheet!J40/sheet!J51</f>
        <v>0.65853833252319316</v>
      </c>
      <c r="Q13" s="25">
        <f>Sheet1!J24/Sheet1!J26</f>
        <v>-10.732134063769543</v>
      </c>
      <c r="R13" s="25">
        <f>ABS(Sheet2!J20/(Sheet1!J26+Sheet2!J30))</f>
        <v>0.93278384403833947</v>
      </c>
      <c r="S13" s="25">
        <f>sheet!J40/Sheet1!J43</f>
        <v>12.360216638749302</v>
      </c>
      <c r="T13" s="25">
        <f>Sheet2!J20/sheet!J40</f>
        <v>8.2858731395751617E-2</v>
      </c>
      <c r="V13" s="25" t="e">
        <f>ABS(Sheet1!J15/sheet!J15)</f>
        <v>#DIV/0!</v>
      </c>
      <c r="W13" s="25" t="e">
        <f>Sheet1!J12/sheet!J14</f>
        <v>#DIV/0!</v>
      </c>
      <c r="X13" s="25">
        <f>Sheet1!J12/sheet!J27</f>
        <v>5.601734860400015E-2</v>
      </c>
      <c r="Y13" s="25">
        <f>Sheet1!J12/(sheet!J18-sheet!J35)</f>
        <v>-6.044077689443494</v>
      </c>
      <c r="AA13" s="11" t="str">
        <f>Sheet1!J43</f>
        <v>447,750</v>
      </c>
      <c r="AB13" s="11" t="str">
        <f>Sheet3!J17</f>
        <v>31.9x</v>
      </c>
      <c r="AC13" s="11" t="str">
        <f>Sheet3!J18</f>
        <v>32.3x</v>
      </c>
      <c r="AD13" s="11" t="str">
        <f>Sheet3!J20</f>
        <v>31.9x</v>
      </c>
      <c r="AE13" s="11" t="str">
        <f>Sheet3!J21</f>
        <v>1.1x</v>
      </c>
      <c r="AF13" s="11" t="str">
        <f>Sheet3!J22</f>
        <v>17.9x</v>
      </c>
      <c r="AG13" s="11" t="str">
        <f>Sheet3!J24</f>
        <v>6.2x</v>
      </c>
      <c r="AH13" s="11" t="str">
        <f>Sheet3!J25</f>
        <v>1.2x</v>
      </c>
      <c r="AI13" s="11">
        <f>Sheet3!J31</f>
        <v>1.38</v>
      </c>
      <c r="AK13" s="11">
        <f>Sheet3!J29</f>
        <v>6</v>
      </c>
      <c r="AL13" s="11">
        <f>Sheet3!J30</f>
        <v>5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s="31" customFormat="1" ht="18" x14ac:dyDescent="0.2">
      <c r="A14" s="27">
        <v>2020</v>
      </c>
      <c r="B14" s="28">
        <f>sheet!K18/sheet!K35</f>
        <v>0.19337383071352859</v>
      </c>
      <c r="C14" s="28">
        <f>(sheet!K18-sheet!K15)/sheet!K35</f>
        <v>0.19337383071352859</v>
      </c>
      <c r="D14" s="28">
        <f>sheet!K12/sheet!K35</f>
        <v>0.14116329072526493</v>
      </c>
      <c r="E14" s="28">
        <f>Sheet2!K20/sheet!K35</f>
        <v>0.55823759854710431</v>
      </c>
      <c r="F14" s="28">
        <f>sheet!K18/sheet!K35</f>
        <v>0.19337383071352859</v>
      </c>
      <c r="G14" s="23"/>
      <c r="H14" s="29">
        <f>Sheet1!K33/sheet!K51</f>
        <v>9.984448497482451E-2</v>
      </c>
      <c r="I14" s="29">
        <f>Sheet1!K33/Sheet1!K12</f>
        <v>1.0490402121809157</v>
      </c>
      <c r="J14" s="29">
        <f>Sheet1!K12/sheet!K27</f>
        <v>5.6947902434013882E-2</v>
      </c>
      <c r="K14" s="29">
        <f>Sheet1!K30/sheet!K27</f>
        <v>5.8161325302689554E-2</v>
      </c>
      <c r="L14" s="29">
        <f>Sheet1!K38</f>
        <v>5.41</v>
      </c>
      <c r="M14" s="23"/>
      <c r="N14" s="29">
        <f>sheet!K40/sheet!K27</f>
        <v>0.40166309969249242</v>
      </c>
      <c r="O14" s="29">
        <f>sheet!K51/sheet!K27</f>
        <v>0.59833690030750752</v>
      </c>
      <c r="P14" s="29">
        <f>sheet!K40/sheet!K51</f>
        <v>0.67129922872225134</v>
      </c>
      <c r="Q14" s="28">
        <f>Sheet1!K24/Sheet1!K26</f>
        <v>-7.5083662829350226</v>
      </c>
      <c r="R14" s="28">
        <f>ABS(Sheet2!K20/(Sheet1!K26+Sheet2!K30))</f>
        <v>0.42320917535245012</v>
      </c>
      <c r="S14" s="28">
        <f>sheet!K40/Sheet1!K43</f>
        <v>11.748153921348463</v>
      </c>
      <c r="T14" s="28">
        <f>Sheet2!K20/sheet!K40</f>
        <v>7.7320936436669666E-2</v>
      </c>
      <c r="U14" s="6"/>
      <c r="V14" s="28" t="e">
        <f>ABS(Sheet1!K15/sheet!K15)</f>
        <v>#DIV/0!</v>
      </c>
      <c r="W14" s="28" t="e">
        <f>Sheet1!K12/sheet!K14</f>
        <v>#DIV/0!</v>
      </c>
      <c r="X14" s="28">
        <f>Sheet1!K12/sheet!K27</f>
        <v>5.6947902434013882E-2</v>
      </c>
      <c r="Y14" s="28">
        <f>Sheet1!K12/(sheet!K18-sheet!K35)</f>
        <v>-1.269011237376642</v>
      </c>
      <c r="Z14" s="6"/>
      <c r="AA14" s="30" t="str">
        <f>Sheet1!K43</f>
        <v>529,907</v>
      </c>
      <c r="AB14" s="30" t="str">
        <f>Sheet3!K17</f>
        <v>26.3x</v>
      </c>
      <c r="AC14" s="30" t="str">
        <f>Sheet3!K18</f>
        <v>26.6x</v>
      </c>
      <c r="AD14" s="30" t="str">
        <f>Sheet3!K20</f>
        <v>26.8x</v>
      </c>
      <c r="AE14" s="30" t="str">
        <f>Sheet3!K21</f>
        <v>1.0x</v>
      </c>
      <c r="AF14" s="30" t="str">
        <f>Sheet3!K22</f>
        <v>15.7x</v>
      </c>
      <c r="AG14" s="30" t="str">
        <f>Sheet3!K24</f>
        <v>9.2x</v>
      </c>
      <c r="AH14" s="30" t="str">
        <f>Sheet3!K25</f>
        <v>1.0x</v>
      </c>
      <c r="AI14" s="30">
        <f>Sheet3!K31</f>
        <v>1.38</v>
      </c>
      <c r="AK14" s="30">
        <f>Sheet3!K29</f>
        <v>5.8</v>
      </c>
      <c r="AL14" s="30">
        <f>Sheet3!K30</f>
        <v>4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ht="18" x14ac:dyDescent="0.2">
      <c r="A15" s="24">
        <v>2021</v>
      </c>
      <c r="B15" s="25">
        <f>sheet!L18/sheet!L35</f>
        <v>0.13839964003301042</v>
      </c>
      <c r="C15" s="25">
        <f>(sheet!L18-sheet!L15)/sheet!L35</f>
        <v>0.13839964003301042</v>
      </c>
      <c r="D15" s="25">
        <f>sheet!L12/sheet!L35</f>
        <v>7.4062602779251863E-2</v>
      </c>
      <c r="E15" s="25">
        <f>Sheet2!L20/sheet!L35</f>
        <v>0.55632756996051258</v>
      </c>
      <c r="F15" s="25">
        <f>sheet!L18/sheet!L35</f>
        <v>0.13839964003301042</v>
      </c>
      <c r="G15" s="23"/>
      <c r="H15" s="26">
        <f>Sheet1!L33/sheet!L51</f>
        <v>0.13392406416762645</v>
      </c>
      <c r="I15" s="26">
        <f>Sheet1!L33/Sheet1!L12</f>
        <v>1.4925943350226172</v>
      </c>
      <c r="J15" s="26">
        <f>Sheet1!L12/sheet!L27</f>
        <v>5.2680992626139046E-2</v>
      </c>
      <c r="K15" s="26">
        <f>Sheet1!L30/sheet!L27</f>
        <v>8.0813424149633148E-2</v>
      </c>
      <c r="L15" s="26">
        <f>Sheet1!L38</f>
        <v>8.0299999999999994</v>
      </c>
      <c r="M15" s="23"/>
      <c r="N15" s="26">
        <f>sheet!L40/sheet!L27</f>
        <v>0.41286615183120307</v>
      </c>
      <c r="O15" s="26">
        <f>sheet!L51/sheet!L27</f>
        <v>0.58713384816879699</v>
      </c>
      <c r="P15" s="26">
        <f>sheet!L40/sheet!L51</f>
        <v>0.70318915034260954</v>
      </c>
      <c r="Q15" s="25">
        <f>Sheet1!L24/Sheet1!L26</f>
        <v>-11.210035706812643</v>
      </c>
      <c r="R15" s="25">
        <f>ABS(Sheet2!L20/(Sheet1!L26+Sheet2!L30))</f>
        <v>0.66789441746837863</v>
      </c>
      <c r="S15" s="25">
        <f>sheet!L40/Sheet1!L43</f>
        <v>13.455690403205923</v>
      </c>
      <c r="T15" s="25">
        <f>Sheet2!L20/sheet!L40</f>
        <v>7.5403588115388206E-2</v>
      </c>
      <c r="V15" s="25" t="e">
        <f>ABS(Sheet1!L15/sheet!L15)</f>
        <v>#DIV/0!</v>
      </c>
      <c r="W15" s="25" t="e">
        <f>Sheet1!L12/sheet!L14</f>
        <v>#DIV/0!</v>
      </c>
      <c r="X15" s="25">
        <f>Sheet1!L12/sheet!L27</f>
        <v>5.2680992626139046E-2</v>
      </c>
      <c r="Y15" s="25">
        <f>Sheet1!L12/(sheet!L18-sheet!L35)</f>
        <v>-1.0926406875717196</v>
      </c>
      <c r="AA15" s="11" t="str">
        <f>Sheet1!L43</f>
        <v>543,494</v>
      </c>
      <c r="AB15" s="11" t="str">
        <f>Sheet3!L17</f>
        <v>30.3x</v>
      </c>
      <c r="AC15" s="11" t="str">
        <f>Sheet3!L18</f>
        <v>30.8x</v>
      </c>
      <c r="AD15" s="11" t="str">
        <f>Sheet3!L20</f>
        <v>31.7x</v>
      </c>
      <c r="AE15" s="11" t="str">
        <f>Sheet3!L21</f>
        <v>1.0x</v>
      </c>
      <c r="AF15" s="11" t="str">
        <f>Sheet3!L22</f>
        <v>17.9x</v>
      </c>
      <c r="AG15" s="11" t="str">
        <f>Sheet3!L24</f>
        <v>8.5x</v>
      </c>
      <c r="AH15" s="11" t="str">
        <f>Sheet3!L25</f>
        <v>1.1x</v>
      </c>
      <c r="AI15" s="11">
        <f>Sheet3!L31</f>
        <v>1.45</v>
      </c>
      <c r="AK15" s="11">
        <f>Sheet3!L29</f>
        <v>5.8</v>
      </c>
      <c r="AL15" s="11">
        <f>Sheet3!L30</f>
        <v>3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s="31" customFormat="1" ht="18" x14ac:dyDescent="0.2">
      <c r="A16" s="27">
        <v>2022</v>
      </c>
      <c r="B16" s="28">
        <f>sheet!M18/sheet!M35</f>
        <v>0.25357571646179095</v>
      </c>
      <c r="C16" s="28">
        <f>(sheet!M18-sheet!M15)/sheet!M35</f>
        <v>0.25357571646179095</v>
      </c>
      <c r="D16" s="28">
        <f>sheet!M12/sheet!M35</f>
        <v>4.8916814631508085E-2</v>
      </c>
      <c r="E16" s="28">
        <f>Sheet2!M20/sheet!M35</f>
        <v>0.61842961130661656</v>
      </c>
      <c r="F16" s="28">
        <f>sheet!M18/sheet!M35</f>
        <v>0.25357571646179095</v>
      </c>
      <c r="G16" s="23"/>
      <c r="H16" s="29">
        <f>Sheet1!M33/sheet!M51</f>
        <v>1.3631962989675314E-3</v>
      </c>
      <c r="I16" s="29">
        <f>Sheet1!M33/Sheet1!M12</f>
        <v>1.3538601444699922E-2</v>
      </c>
      <c r="J16" s="29">
        <f>Sheet1!M12/sheet!M27</f>
        <v>5.6773439219095508E-2</v>
      </c>
      <c r="K16" s="29">
        <f>Sheet1!M30/sheet!M27</f>
        <v>-5.1395319370745665E-3</v>
      </c>
      <c r="L16" s="29">
        <f>Sheet1!M38</f>
        <v>7.8E-2</v>
      </c>
      <c r="M16" s="23"/>
      <c r="N16" s="29">
        <f>sheet!M40/sheet!M27</f>
        <v>0.43615386366997694</v>
      </c>
      <c r="O16" s="29">
        <f>sheet!M51/sheet!M27</f>
        <v>0.56384613633002301</v>
      </c>
      <c r="P16" s="29">
        <f>sheet!M40/sheet!M51</f>
        <v>0.77353347937936934</v>
      </c>
      <c r="Q16" s="28">
        <f>Sheet1!M24/Sheet1!M26</f>
        <v>-0.36472899354806315</v>
      </c>
      <c r="R16" s="28">
        <f>ABS(Sheet2!M20/(Sheet1!M26+Sheet2!M30))</f>
        <v>0.74108905431144412</v>
      </c>
      <c r="S16" s="28">
        <f>sheet!M40/Sheet1!M43</f>
        <v>12.863564504894782</v>
      </c>
      <c r="T16" s="28">
        <f>Sheet2!M20/sheet!M40</f>
        <v>7.7282512855391436E-2</v>
      </c>
      <c r="U16" s="6"/>
      <c r="V16" s="28" t="e">
        <f>ABS(Sheet1!M15/sheet!M15)</f>
        <v>#DIV/0!</v>
      </c>
      <c r="W16" s="28" t="e">
        <f>Sheet1!M12/sheet!M14</f>
        <v>#DIV/0!</v>
      </c>
      <c r="X16" s="28">
        <f>Sheet1!M12/sheet!M27</f>
        <v>5.6773439219095508E-2</v>
      </c>
      <c r="Y16" s="28">
        <f>Sheet1!M12/(sheet!M18-sheet!M35)</f>
        <v>-1.3954965301974649</v>
      </c>
      <c r="Z16" s="6"/>
      <c r="AA16" s="30" t="str">
        <f>Sheet1!M43</f>
        <v>601,559</v>
      </c>
      <c r="AB16" s="30" t="str">
        <f>Sheet3!M17</f>
        <v>25.0x</v>
      </c>
      <c r="AC16" s="30" t="str">
        <f>Sheet3!M18</f>
        <v>25.3x</v>
      </c>
      <c r="AD16" s="30" t="str">
        <f>Sheet3!M20</f>
        <v>35.5x</v>
      </c>
      <c r="AE16" s="30" t="str">
        <f>Sheet3!M21</f>
        <v>0.9x</v>
      </c>
      <c r="AF16" s="30" t="str">
        <f>Sheet3!M22</f>
        <v>14.9x</v>
      </c>
      <c r="AG16" s="30" t="str">
        <f>Sheet3!M24</f>
        <v>611.8x</v>
      </c>
      <c r="AH16" s="30" t="str">
        <f>Sheet3!M25</f>
        <v>0.8x</v>
      </c>
      <c r="AI16" s="30">
        <f>Sheet3!M31</f>
        <v>1.45</v>
      </c>
      <c r="AK16" s="30">
        <f>Sheet3!M29</f>
        <v>5.6</v>
      </c>
      <c r="AL16" s="30">
        <f>Sheet3!M30</f>
        <v>4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2:62" x14ac:dyDescent="0.2">
      <c r="G17" s="23"/>
      <c r="K17" s="23"/>
      <c r="M17" s="23"/>
      <c r="R17" s="23"/>
      <c r="S17" s="23"/>
      <c r="AC17" s="32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2:62" x14ac:dyDescent="0.2"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2:62" x14ac:dyDescent="0.2">
      <c r="E19" s="23"/>
    </row>
    <row r="21" spans="2:62" x14ac:dyDescent="0.2">
      <c r="D21" s="23"/>
    </row>
    <row r="22" spans="2:62" x14ac:dyDescent="0.2">
      <c r="B22" s="22"/>
      <c r="J22" s="23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2023-04-28T21:18:29Z</dcterms:created>
  <dcterms:modified xsi:type="dcterms:W3CDTF">2023-05-10T16:49:58Z</dcterms:modified>
  <cp:category/>
  <dc:identifier/>
  <cp:version/>
</cp:coreProperties>
</file>