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Real State/"/>
    </mc:Choice>
  </mc:AlternateContent>
  <xr:revisionPtr revIDLastSave="7" documentId="8_{94F3A07C-D747-4AED-8DC0-982DA179B164}" xr6:coauthVersionLast="47" xr6:coauthVersionMax="47" xr10:uidLastSave="{35275275-F912-405F-B5FC-81404783A5B0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<sst xmlns="http://schemas.openxmlformats.org/spreadsheetml/2006/main" count="1249" uniqueCount="804">
  <si>
    <t>Choice Properties REIT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</si>
  <si>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</si>
  <si>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</si>
  <si>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</si>
  <si>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</si>
  <si>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</si>
  <si>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</si>
  <si>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</si>
  <si>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</si>
  <si>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</si>
  <si>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</si>
  <si>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</si>
  <si>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</si>
  <si>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</si>
  <si>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</si>
  <si>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</si>
  <si>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</si>
  <si>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</si>
  <si>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</si>
  <si>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</si>
  <si>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</si>
  <si>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</si>
  <si>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</si>
  <si>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</si>
  <si>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</si>
  <si>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</si>
  <si>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51,405</t>
  </si>
  <si>
    <t>1,332</t>
  </si>
  <si>
    <t>44,354</t>
  </si>
  <si>
    <t>5,113</t>
  </si>
  <si>
    <t>6,407</t>
  </si>
  <si>
    <t>30,713</t>
  </si>
  <si>
    <t>41,990</t>
  </si>
  <si>
    <t>207,219</t>
  </si>
  <si>
    <t>84,304</t>
  </si>
  <si>
    <t>64,736</t>
  </si>
  <si>
    <t>Short Term Investments</t>
  </si>
  <si>
    <t/>
  </si>
  <si>
    <t>Accounts Receivable, Net</t>
  </si>
  <si>
    <t>8,828</t>
  </si>
  <si>
    <t>9,473</t>
  </si>
  <si>
    <t>6,240</t>
  </si>
  <si>
    <t>14,882</t>
  </si>
  <si>
    <t>21,419</t>
  </si>
  <si>
    <t>8,095</t>
  </si>
  <si>
    <t>8,284</t>
  </si>
  <si>
    <t>38,746</t>
  </si>
  <si>
    <t>35,166</t>
  </si>
  <si>
    <t>34,563</t>
  </si>
  <si>
    <t>Inventory</t>
  </si>
  <si>
    <t>10,142</t>
  </si>
  <si>
    <t>18,785</t>
  </si>
  <si>
    <t>Prepaid Expenses</t>
  </si>
  <si>
    <t>Other Current Assets</t>
  </si>
  <si>
    <t>92,057</t>
  </si>
  <si>
    <t>236,829</t>
  </si>
  <si>
    <t>272,892</t>
  </si>
  <si>
    <t>290,009</t>
  </si>
  <si>
    <t>55,889</t>
  </si>
  <si>
    <t>291,957</t>
  </si>
  <si>
    <t>150,458</t>
  </si>
  <si>
    <t>215,849</t>
  </si>
  <si>
    <t>289,201</t>
  </si>
  <si>
    <t>Total Current Assets</t>
  </si>
  <si>
    <t>152,290</t>
  </si>
  <si>
    <t>247,634</t>
  </si>
  <si>
    <t>323,486</t>
  </si>
  <si>
    <t>310,004</t>
  </si>
  <si>
    <t>27,826</t>
  </si>
  <si>
    <t>94,697</t>
  </si>
  <si>
    <t>342,231</t>
  </si>
  <si>
    <t>396,423</t>
  </si>
  <si>
    <t>345,461</t>
  </si>
  <si>
    <t>407,285</t>
  </si>
  <si>
    <t>Property Plant And Equipment, Net</t>
  </si>
  <si>
    <t>7,287,759</t>
  </si>
  <si>
    <t>7,905,978</t>
  </si>
  <si>
    <t>8,561,000</t>
  </si>
  <si>
    <t>9,098,000</t>
  </si>
  <si>
    <t>9,551,000</t>
  </si>
  <si>
    <t>14,501,000</t>
  </si>
  <si>
    <t>14,379,967</t>
  </si>
  <si>
    <t>14,393,081</t>
  </si>
  <si>
    <t>14,931,956</t>
  </si>
  <si>
    <t>14,446,029</t>
  </si>
  <si>
    <t>Real Estate Owned</t>
  </si>
  <si>
    <t>Capitalized / Purchased Software</t>
  </si>
  <si>
    <t>Long-term Investments</t>
  </si>
  <si>
    <t>6,230</t>
  </si>
  <si>
    <t>9,350</t>
  </si>
  <si>
    <t>19,070</t>
  </si>
  <si>
    <t>32,339</t>
  </si>
  <si>
    <t>734,167</t>
  </si>
  <si>
    <t>606,089</t>
  </si>
  <si>
    <t>573,649</t>
  </si>
  <si>
    <t>564,378</t>
  </si>
  <si>
    <t>1,298,136</t>
  </si>
  <si>
    <t>Goodwill</t>
  </si>
  <si>
    <t>Other Intangibles</t>
  </si>
  <si>
    <t>30,000</t>
  </si>
  <si>
    <t>29,000</t>
  </si>
  <si>
    <t>28,000</t>
  </si>
  <si>
    <t>21,369</t>
  </si>
  <si>
    <t>Other Long-term Assets</t>
  </si>
  <si>
    <t>7,693</t>
  </si>
  <si>
    <t>32,596</t>
  </si>
  <si>
    <t>12,053</t>
  </si>
  <si>
    <t>8,248</t>
  </si>
  <si>
    <t>312,346</t>
  </si>
  <si>
    <t>189,351</t>
  </si>
  <si>
    <t>217,908</t>
  </si>
  <si>
    <t>255,089</t>
  </si>
  <si>
    <t>302,808</t>
  </si>
  <si>
    <t>646,708</t>
  </si>
  <si>
    <t>Total Assets</t>
  </si>
  <si>
    <t>7,447,742</t>
  </si>
  <si>
    <t>8,192,438</t>
  </si>
  <si>
    <t>8,905,889</t>
  </si>
  <si>
    <t>9,435,322</t>
  </si>
  <si>
    <t>9,923,511</t>
  </si>
  <si>
    <t>15,549,215</t>
  </si>
  <si>
    <t>15,576,195</t>
  </si>
  <si>
    <t>15,647,242</t>
  </si>
  <si>
    <t>16,172,603</t>
  </si>
  <si>
    <t>16,819,527</t>
  </si>
  <si>
    <t>Accounts Payable</t>
  </si>
  <si>
    <t>211,078</t>
  </si>
  <si>
    <t>388,997</t>
  </si>
  <si>
    <t>438,177</t>
  </si>
  <si>
    <t>472,762</t>
  </si>
  <si>
    <t>426,063</t>
  </si>
  <si>
    <t>15,740</t>
  </si>
  <si>
    <t>9,430</t>
  </si>
  <si>
    <t>20,493</t>
  </si>
  <si>
    <t>40,283</t>
  </si>
  <si>
    <t>36,577</t>
  </si>
  <si>
    <t>Accrued Expenses</t>
  </si>
  <si>
    <t>149,128</t>
  </si>
  <si>
    <t>159,446</t>
  </si>
  <si>
    <t>178,449</t>
  </si>
  <si>
    <t>175,266</t>
  </si>
  <si>
    <t>188,707</t>
  </si>
  <si>
    <t>Short-term Borrowings</t>
  </si>
  <si>
    <t>Current Portion of LT Debt</t>
  </si>
  <si>
    <t>89,725</t>
  </si>
  <si>
    <t>302,188</t>
  </si>
  <si>
    <t>201,723</t>
  </si>
  <si>
    <t>650,088</t>
  </si>
  <si>
    <t>497,657</t>
  </si>
  <si>
    <t>715,611</t>
  </si>
  <si>
    <t>327,275</t>
  </si>
  <si>
    <t>518,510</t>
  </si>
  <si>
    <t>655,733</t>
  </si>
  <si>
    <t>Current Portion of Capital Lease Obligations</t>
  </si>
  <si>
    <t>Other Current Liabilities</t>
  </si>
  <si>
    <t>67,430</t>
  </si>
  <si>
    <t>187,660</t>
  </si>
  <si>
    <t>140,942</t>
  </si>
  <si>
    <t>213,085</t>
  </si>
  <si>
    <t>215,643</t>
  </si>
  <si>
    <t>Total Current Liabilities</t>
  </si>
  <si>
    <t>300,803</t>
  </si>
  <si>
    <t>389,990</t>
  </si>
  <si>
    <t>740,365</t>
  </si>
  <si>
    <t>674,485</t>
  </si>
  <si>
    <t>1,076,151</t>
  </si>
  <si>
    <t>729,955</t>
  </si>
  <si>
    <t>1,072,147</t>
  </si>
  <si>
    <t>667,159</t>
  </si>
  <si>
    <t>947,144</t>
  </si>
  <si>
    <t>1,096,660</t>
  </si>
  <si>
    <t>Long-term Debt</t>
  </si>
  <si>
    <t>6,274,908</t>
  </si>
  <si>
    <t>6,763,031</t>
  </si>
  <si>
    <t>7,321,097</t>
  </si>
  <si>
    <t>8,182,295</t>
  </si>
  <si>
    <t>7,907,666</t>
  </si>
  <si>
    <t>11,173,681</t>
  </si>
  <si>
    <t>11,252,253</t>
  </si>
  <si>
    <t>11,313,988</t>
  </si>
  <si>
    <t>11,725,422</t>
  </si>
  <si>
    <t>11,737,794</t>
  </si>
  <si>
    <t>Capital Leases</t>
  </si>
  <si>
    <t>7,138</t>
  </si>
  <si>
    <t>4,224</t>
  </si>
  <si>
    <t>1,920</t>
  </si>
  <si>
    <t>1,960</t>
  </si>
  <si>
    <t>Other Non-current Liabilities</t>
  </si>
  <si>
    <t>1,020</t>
  </si>
  <si>
    <t>1,354</t>
  </si>
  <si>
    <t>1,397</t>
  </si>
  <si>
    <t>2,713</t>
  </si>
  <si>
    <t>145,593</t>
  </si>
  <si>
    <t>146,639</t>
  </si>
  <si>
    <t>139,331</t>
  </si>
  <si>
    <t>187,926</t>
  </si>
  <si>
    <t>158,960</t>
  </si>
  <si>
    <t>Total Liabilities</t>
  </si>
  <si>
    <t>6,576,090</t>
  </si>
  <si>
    <t>7,154,041</t>
  </si>
  <si>
    <t>8,062,816</t>
  </si>
  <si>
    <t>8,858,177</t>
  </si>
  <si>
    <t>8,986,530</t>
  </si>
  <si>
    <t>12,049,229</t>
  </si>
  <si>
    <t>12,478,177</t>
  </si>
  <si>
    <t>12,124,702</t>
  </si>
  <si>
    <t>12,862,412</t>
  </si>
  <si>
    <t>12,995,374</t>
  </si>
  <si>
    <t>Common Stock</t>
  </si>
  <si>
    <t>832,415</t>
  </si>
  <si>
    <t>849,337</t>
  </si>
  <si>
    <t>867,849</t>
  </si>
  <si>
    <t>888,337</t>
  </si>
  <si>
    <t>911,081</t>
  </si>
  <si>
    <t>2,978,343</t>
  </si>
  <si>
    <t>3,409,836</t>
  </si>
  <si>
    <t>3,652,620</t>
  </si>
  <si>
    <t>3,660,941</t>
  </si>
  <si>
    <t>3,661,605</t>
  </si>
  <si>
    <t>Additional Paid In Capital</t>
  </si>
  <si>
    <t>Retained Earnings</t>
  </si>
  <si>
    <t>39,237</t>
  </si>
  <si>
    <t>181,364</t>
  </si>
  <si>
    <t>17,199</t>
  </si>
  <si>
    <t>506,473</t>
  </si>
  <si>
    <t>Treasury Stock</t>
  </si>
  <si>
    <t>Other Common Equity Adj</t>
  </si>
  <si>
    <t>-32,532</t>
  </si>
  <si>
    <t>-318,963</t>
  </si>
  <si>
    <t>7,369</t>
  </si>
  <si>
    <t>-319,619</t>
  </si>
  <si>
    <t>-137,881</t>
  </si>
  <si>
    <t>-350,750</t>
  </si>
  <si>
    <t>162,548</t>
  </si>
  <si>
    <t>Common Equity</t>
  </si>
  <si>
    <t>871,652</t>
  </si>
  <si>
    <t>1,030,701</t>
  </si>
  <si>
    <t>835,317</t>
  </si>
  <si>
    <t>569,374</t>
  </si>
  <si>
    <t>928,280</t>
  </si>
  <si>
    <t>3,492,185</t>
  </si>
  <si>
    <t>3,090,217</t>
  </si>
  <si>
    <t>3,514,739</t>
  </si>
  <si>
    <t>3,310,191</t>
  </si>
  <si>
    <t>3,824,153</t>
  </si>
  <si>
    <t>Total Preferred Equity</t>
  </si>
  <si>
    <t>Minority Interest, Total</t>
  </si>
  <si>
    <t>7,696</t>
  </si>
  <si>
    <t>7,756</t>
  </si>
  <si>
    <t>7,771</t>
  </si>
  <si>
    <t>8,701</t>
  </si>
  <si>
    <t>7,801</t>
  </si>
  <si>
    <t>Other Equity</t>
  </si>
  <si>
    <t>Total Equity</t>
  </si>
  <si>
    <t>1,038,397</t>
  </si>
  <si>
    <t>843,073</t>
  </si>
  <si>
    <t>577,145</t>
  </si>
  <si>
    <t>936,981</t>
  </si>
  <si>
    <t>3,499,986</t>
  </si>
  <si>
    <t>3,098,018</t>
  </si>
  <si>
    <t>3,522,540</t>
  </si>
  <si>
    <t>Total Liabilities And Equity</t>
  </si>
  <si>
    <t>Cash And Short Term Investments</t>
  </si>
  <si>
    <t>31,749</t>
  </si>
  <si>
    <t>42,172</t>
  </si>
  <si>
    <t>207,596</t>
  </si>
  <si>
    <t>87,570</t>
  </si>
  <si>
    <t>77,645</t>
  </si>
  <si>
    <t>Total Debt</t>
  </si>
  <si>
    <t>6,364,633</t>
  </si>
  <si>
    <t>6,764,024</t>
  </si>
  <si>
    <t>7,623,285</t>
  </si>
  <si>
    <t>8,384,018</t>
  </si>
  <si>
    <t>8,557,754</t>
  </si>
  <si>
    <t>11,671,338</t>
  </si>
  <si>
    <t>11,975,002</t>
  </si>
  <si>
    <t>11,645,487</t>
  </si>
  <si>
    <t>12,245,852</t>
  </si>
  <si>
    <t>12,395,487</t>
  </si>
  <si>
    <t>Income Statement</t>
  </si>
  <si>
    <t>Revenue</t>
  </si>
  <si>
    <t>546,012.091</t>
  </si>
  <si>
    <t>682,923</t>
  </si>
  <si>
    <t>743,100</t>
  </si>
  <si>
    <t>784,394</t>
  </si>
  <si>
    <t>832,154</t>
  </si>
  <si>
    <t>1,187,496</t>
  </si>
  <si>
    <t>1,342,843</t>
  </si>
  <si>
    <t>1,319,918</t>
  </si>
  <si>
    <t>1,339,675</t>
  </si>
  <si>
    <t>1,336,371</t>
  </si>
  <si>
    <t>Revenue Growth (YoY)</t>
  </si>
  <si>
    <t>NM</t>
  </si>
  <si>
    <t>25.1%</t>
  </si>
  <si>
    <t>8.8%</t>
  </si>
  <si>
    <t>5.6%</t>
  </si>
  <si>
    <t>6.1%</t>
  </si>
  <si>
    <t>42.7%</t>
  </si>
  <si>
    <t>13.1%</t>
  </si>
  <si>
    <t>-1.7%</t>
  </si>
  <si>
    <t>1.5%</t>
  </si>
  <si>
    <t>-0.2%</t>
  </si>
  <si>
    <t>Cost of Revenues</t>
  </si>
  <si>
    <t>-136,724.594</t>
  </si>
  <si>
    <t>-172,550</t>
  </si>
  <si>
    <t>-192,179</t>
  </si>
  <si>
    <t>-200,240</t>
  </si>
  <si>
    <t>-209,474</t>
  </si>
  <si>
    <t>-314,436</t>
  </si>
  <si>
    <t>-371,132</t>
  </si>
  <si>
    <t>-391,846</t>
  </si>
  <si>
    <t>-378,804</t>
  </si>
  <si>
    <t>-363,953</t>
  </si>
  <si>
    <t>Gross Profit</t>
  </si>
  <si>
    <t>409,287.497</t>
  </si>
  <si>
    <t>510,373</t>
  </si>
  <si>
    <t>550,921</t>
  </si>
  <si>
    <t>584,154</t>
  </si>
  <si>
    <t>622,680</t>
  </si>
  <si>
    <t>873,060</t>
  </si>
  <si>
    <t>971,711</t>
  </si>
  <si>
    <t>928,072</t>
  </si>
  <si>
    <t>960,871</t>
  </si>
  <si>
    <t>972,418</t>
  </si>
  <si>
    <t>Gross Profit Margin</t>
  </si>
  <si>
    <t>75.0%</t>
  </si>
  <si>
    <t>74.7%</t>
  </si>
  <si>
    <t>74.1%</t>
  </si>
  <si>
    <t>74.5%</t>
  </si>
  <si>
    <t>74.8%</t>
  </si>
  <si>
    <t>73.5%</t>
  </si>
  <si>
    <t>72.4%</t>
  </si>
  <si>
    <t>70.3%</t>
  </si>
  <si>
    <t>71.7%</t>
  </si>
  <si>
    <t>72.8%</t>
  </si>
  <si>
    <t>R&amp;D Expenses</t>
  </si>
  <si>
    <t>Selling and Marketing Expense</t>
  </si>
  <si>
    <t>General &amp; Admin Expenses</t>
  </si>
  <si>
    <t>-20,972.575</t>
  </si>
  <si>
    <t>-23,315</t>
  </si>
  <si>
    <t>-21,765</t>
  </si>
  <si>
    <t>-28,857</t>
  </si>
  <si>
    <t>-24,263</t>
  </si>
  <si>
    <t>-34,975</t>
  </si>
  <si>
    <t>-39,292</t>
  </si>
  <si>
    <t>-36,718</t>
  </si>
  <si>
    <t>-40,917</t>
  </si>
  <si>
    <t>-47,821</t>
  </si>
  <si>
    <t>Other Inc / (Exp)</t>
  </si>
  <si>
    <t>-6,144.001</t>
  </si>
  <si>
    <t>93,210</t>
  </si>
  <si>
    <t>-336,749</t>
  </si>
  <si>
    <t>-404,632</t>
  </si>
  <si>
    <t>196,925</t>
  </si>
  <si>
    <t>328,281</t>
  </si>
  <si>
    <t>-959,011</t>
  </si>
  <si>
    <t>93,297</t>
  </si>
  <si>
    <t>-364,612</t>
  </si>
  <si>
    <t>356,396</t>
  </si>
  <si>
    <t>Operating Expenses</t>
  </si>
  <si>
    <t>-27,116.576</t>
  </si>
  <si>
    <t>69,895</t>
  </si>
  <si>
    <t>-358,514</t>
  </si>
  <si>
    <t>-433,489</t>
  </si>
  <si>
    <t>172,662</t>
  </si>
  <si>
    <t>293,306</t>
  </si>
  <si>
    <t>-998,303</t>
  </si>
  <si>
    <t>56,579</t>
  </si>
  <si>
    <t>-405,529</t>
  </si>
  <si>
    <t>308,575</t>
  </si>
  <si>
    <t>Operating Income</t>
  </si>
  <si>
    <t>382,170.921</t>
  </si>
  <si>
    <t>580,268</t>
  </si>
  <si>
    <t>192,407</t>
  </si>
  <si>
    <t>150,665</t>
  </si>
  <si>
    <t>795,342</t>
  </si>
  <si>
    <t>1,166,366</t>
  </si>
  <si>
    <t>-26,592</t>
  </si>
  <si>
    <t>984,651</t>
  </si>
  <si>
    <t>555,342</t>
  </si>
  <si>
    <t>1,280,993</t>
  </si>
  <si>
    <t>Net Interest Expenses</t>
  </si>
  <si>
    <t>-267,060.045</t>
  </si>
  <si>
    <t>-380,654</t>
  </si>
  <si>
    <t>-347,683</t>
  </si>
  <si>
    <t>-373,737</t>
  </si>
  <si>
    <t>-389,997</t>
  </si>
  <si>
    <t>-516,251</t>
  </si>
  <si>
    <t>-555,563</t>
  </si>
  <si>
    <t>-535,763</t>
  </si>
  <si>
    <t>-533,013</t>
  </si>
  <si>
    <t>-536,857</t>
  </si>
  <si>
    <t>EBT, Incl. Unusual Items</t>
  </si>
  <si>
    <t>115,110.876</t>
  </si>
  <si>
    <t>199,614</t>
  </si>
  <si>
    <t>-155,276</t>
  </si>
  <si>
    <t>-223,072</t>
  </si>
  <si>
    <t>405,345</t>
  </si>
  <si>
    <t>650,115</t>
  </si>
  <si>
    <t>-582,155</t>
  </si>
  <si>
    <t>448,888</t>
  </si>
  <si>
    <t>22,329</t>
  </si>
  <si>
    <t>744,136</t>
  </si>
  <si>
    <t>Earnings of Discontinued Ops.</t>
  </si>
  <si>
    <t>Income Tax Expense</t>
  </si>
  <si>
    <t>1,797</t>
  </si>
  <si>
    <t>Net Income to Company</t>
  </si>
  <si>
    <t>649,577</t>
  </si>
  <si>
    <t>-581,357</t>
  </si>
  <si>
    <t>450,685</t>
  </si>
  <si>
    <t>23,008</t>
  </si>
  <si>
    <t>744,253</t>
  </si>
  <si>
    <t>Minority Interest in Earnings</t>
  </si>
  <si>
    <t>Net Income to Stockholders</t>
  </si>
  <si>
    <t>404,415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</si>
  <si>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</si>
  <si>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</si>
  <si>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</si>
  <si>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</si>
  <si>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</si>
  <si>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87,614.229</t>
  </si>
  <si>
    <t>89,255.01</t>
  </si>
  <si>
    <t>90,953.817</t>
  </si>
  <si>
    <t>92,568.828</t>
  </si>
  <si>
    <t>94,300.965</t>
  </si>
  <si>
    <t>278,202.559</t>
  </si>
  <si>
    <t>310,292.869</t>
  </si>
  <si>
    <t>326,941.663</t>
  </si>
  <si>
    <t>327,588.847</t>
  </si>
  <si>
    <t>327,771.149</t>
  </si>
  <si>
    <t>Weighted Average Diluted Shares Out.</t>
  </si>
  <si>
    <t>EBITDA</t>
  </si>
  <si>
    <t>388,328.636</t>
  </si>
  <si>
    <t>487,514</t>
  </si>
  <si>
    <t>529,407</t>
  </si>
  <si>
    <t>555,869</t>
  </si>
  <si>
    <t>600,147</t>
  </si>
  <si>
    <t>838,580</t>
  </si>
  <si>
    <t>925,440</t>
  </si>
  <si>
    <t>890,848</t>
  </si>
  <si>
    <t>918,374</t>
  </si>
  <si>
    <t>923,406</t>
  </si>
  <si>
    <t>EBIT</t>
  </si>
  <si>
    <t>387,505.779</t>
  </si>
  <si>
    <t>486,644</t>
  </si>
  <si>
    <t>528,312</t>
  </si>
  <si>
    <t>554,367</t>
  </si>
  <si>
    <t>598,417</t>
  </si>
  <si>
    <t>838,085</t>
  </si>
  <si>
    <t>925,310</t>
  </si>
  <si>
    <t>889,848</t>
  </si>
  <si>
    <t>917,374</t>
  </si>
  <si>
    <t>922,406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</si>
  <si>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</si>
  <si>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</si>
  <si>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</si>
  <si>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</si>
  <si>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</si>
  <si>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1,095</t>
  </si>
  <si>
    <t>1,502</t>
  </si>
  <si>
    <t>1,000</t>
  </si>
  <si>
    <t>Amortization of Deferred Charges (CF)</t>
  </si>
  <si>
    <t>1,877.143</t>
  </si>
  <si>
    <t>1,127</t>
  </si>
  <si>
    <t>1,405</t>
  </si>
  <si>
    <t>1,117</t>
  </si>
  <si>
    <t>1,638</t>
  </si>
  <si>
    <t>5,542</t>
  </si>
  <si>
    <t>8,352</t>
  </si>
  <si>
    <t>2,786</t>
  </si>
  <si>
    <t>5,418</t>
  </si>
  <si>
    <t>6,017</t>
  </si>
  <si>
    <t>Stock-Based Comp</t>
  </si>
  <si>
    <t>1,414.286</t>
  </si>
  <si>
    <t>1,513</t>
  </si>
  <si>
    <t>3,027</t>
  </si>
  <si>
    <t>7,461</t>
  </si>
  <si>
    <t>4,261</t>
  </si>
  <si>
    <t>2,456</t>
  </si>
  <si>
    <t>11,838</t>
  </si>
  <si>
    <t>5,344</t>
  </si>
  <si>
    <t>7,185</t>
  </si>
  <si>
    <t>7,972</t>
  </si>
  <si>
    <t>Change In Accounts Receivable</t>
  </si>
  <si>
    <t>-28,321.719</t>
  </si>
  <si>
    <t>-3,009</t>
  </si>
  <si>
    <t>3,416</t>
  </si>
  <si>
    <t>-4,656</t>
  </si>
  <si>
    <t>-6,214</t>
  </si>
  <si>
    <t>-12,941</t>
  </si>
  <si>
    <t>-28,643</t>
  </si>
  <si>
    <t>-26,656</t>
  </si>
  <si>
    <t>3,369</t>
  </si>
  <si>
    <t>-11,122</t>
  </si>
  <si>
    <t>Change In Inventories</t>
  </si>
  <si>
    <t>Change in Other Net Operating Assets</t>
  </si>
  <si>
    <t>-200,048.605</t>
  </si>
  <si>
    <t>-151,184</t>
  </si>
  <si>
    <t>-20,281</t>
  </si>
  <si>
    <t>-26,120</t>
  </si>
  <si>
    <t>-16,842</t>
  </si>
  <si>
    <t>268,633</t>
  </si>
  <si>
    <t>-126,063</t>
  </si>
  <si>
    <t>78,441</t>
  </si>
  <si>
    <t>Other Operating Activities</t>
  </si>
  <si>
    <t>603,169.816</t>
  </si>
  <si>
    <t>427,437</t>
  </si>
  <si>
    <t>695,140</t>
  </si>
  <si>
    <t>774,390</t>
  </si>
  <si>
    <t>116,418</t>
  </si>
  <si>
    <t>-508,570</t>
  </si>
  <si>
    <t>1,296,299</t>
  </si>
  <si>
    <t>109,584</t>
  </si>
  <si>
    <t>629,448</t>
  </si>
  <si>
    <t>-114,966</t>
  </si>
  <si>
    <t>Cash from Operations</t>
  </si>
  <si>
    <t>494,024.654</t>
  </si>
  <si>
    <t>476,368</t>
  </si>
  <si>
    <t>528,526</t>
  </si>
  <si>
    <t>530,622</t>
  </si>
  <si>
    <t>503,676</t>
  </si>
  <si>
    <t>405,192</t>
  </si>
  <si>
    <t>580,556</t>
  </si>
  <si>
    <t>621,184</t>
  </si>
  <si>
    <t>669,428</t>
  </si>
  <si>
    <t>633,154</t>
  </si>
  <si>
    <t>Capital Expenditures</t>
  </si>
  <si>
    <t>-4,921.715</t>
  </si>
  <si>
    <t>-4,323</t>
  </si>
  <si>
    <t>Cash Acquisitions</t>
  </si>
  <si>
    <t>-40,988.578</t>
  </si>
  <si>
    <t>-1,619,099</t>
  </si>
  <si>
    <t>Other Investing Activities</t>
  </si>
  <si>
    <t>-145,887.453</t>
  </si>
  <si>
    <t>-292,362</t>
  </si>
  <si>
    <t>-421,960</t>
  </si>
  <si>
    <t>-372,808</t>
  </si>
  <si>
    <t>-262,880</t>
  </si>
  <si>
    <t>36,257</t>
  </si>
  <si>
    <t>61,597</t>
  </si>
  <si>
    <t>155,194</t>
  </si>
  <si>
    <t>-64,122</t>
  </si>
  <si>
    <t>-616,730</t>
  </si>
  <si>
    <t>Cash from Investing</t>
  </si>
  <si>
    <t>-191,797.746</t>
  </si>
  <si>
    <t>-296,685</t>
  </si>
  <si>
    <t>-422,440</t>
  </si>
  <si>
    <t>-373,192</t>
  </si>
  <si>
    <t>-1,582,842</t>
  </si>
  <si>
    <t>Dividends Paid (Ex Special Dividends)</t>
  </si>
  <si>
    <t>-37,743.435</t>
  </si>
  <si>
    <t>-41,716</t>
  </si>
  <si>
    <t>-40,410</t>
  </si>
  <si>
    <t>-43,222</t>
  </si>
  <si>
    <t>-45,532</t>
  </si>
  <si>
    <t>-147,475</t>
  </si>
  <si>
    <t>-219,580</t>
  </si>
  <si>
    <t>-234,782</t>
  </si>
  <si>
    <t>-242,220</t>
  </si>
  <si>
    <t>-242,480</t>
  </si>
  <si>
    <t>Special Dividend Paid</t>
  </si>
  <si>
    <t>Long-Term Debt Issued</t>
  </si>
  <si>
    <t>569,540</t>
  </si>
  <si>
    <t>447,038</t>
  </si>
  <si>
    <t>522,000</t>
  </si>
  <si>
    <t>388,725</t>
  </si>
  <si>
    <t>2,444,973</t>
  </si>
  <si>
    <t>749,590</t>
  </si>
  <si>
    <t>995,646</t>
  </si>
  <si>
    <t>348,230</t>
  </si>
  <si>
    <t>788,225</t>
  </si>
  <si>
    <t>Long-Term Debt Repaid</t>
  </si>
  <si>
    <t>-440,246</t>
  </si>
  <si>
    <t>-123,040</t>
  </si>
  <si>
    <t>-301,212</t>
  </si>
  <si>
    <t>-200,000</t>
  </si>
  <si>
    <t>-525,000</t>
  </si>
  <si>
    <t>-1,390,903</t>
  </si>
  <si>
    <t>-1,032,000</t>
  </si>
  <si>
    <t>-607,545</t>
  </si>
  <si>
    <t>-453,324</t>
  </si>
  <si>
    <t>Repurchase of Common Stock</t>
  </si>
  <si>
    <t>-1,493</t>
  </si>
  <si>
    <t>-1,161</t>
  </si>
  <si>
    <t>-8,791</t>
  </si>
  <si>
    <t>-4,361</t>
  </si>
  <si>
    <t>-5,144</t>
  </si>
  <si>
    <t>-4,295</t>
  </si>
  <si>
    <t>-8,138</t>
  </si>
  <si>
    <t>Other Financing Activities</t>
  </si>
  <si>
    <t>-176,360.601</t>
  </si>
  <si>
    <t>-317,334</t>
  </si>
  <si>
    <t>-346,652</t>
  </si>
  <si>
    <t>-372,744</t>
  </si>
  <si>
    <t>-381,534</t>
  </si>
  <si>
    <t>-561,751</t>
  </si>
  <si>
    <t>234,378</t>
  </si>
  <si>
    <t>-334,869</t>
  </si>
  <si>
    <t>-222,391</t>
  </si>
  <si>
    <t>-120,275</t>
  </si>
  <si>
    <t>Cash from Financing</t>
  </si>
  <si>
    <t>-214,104.036</t>
  </si>
  <si>
    <t>-229,756</t>
  </si>
  <si>
    <t>-63,064</t>
  </si>
  <si>
    <t>-196,671</t>
  </si>
  <si>
    <t>-239,502</t>
  </si>
  <si>
    <t>1,201,956</t>
  </si>
  <si>
    <t>-630,876</t>
  </si>
  <si>
    <t>-611,149</t>
  </si>
  <si>
    <t>-728,221</t>
  </si>
  <si>
    <t>-35,992</t>
  </si>
  <si>
    <t>Beginning Cash (CF)</t>
  </si>
  <si>
    <t>Foreign Exchange Rate Adjustments</t>
  </si>
  <si>
    <t>Additions / Reductions</t>
  </si>
  <si>
    <t>43,022</t>
  </si>
  <si>
    <t>-39,241</t>
  </si>
  <si>
    <t>1,294</t>
  </si>
  <si>
    <t>24,306</t>
  </si>
  <si>
    <t>11,277</t>
  </si>
  <si>
    <t>165,229</t>
  </si>
  <si>
    <t>-122,915</t>
  </si>
  <si>
    <t>-19,568</t>
  </si>
  <si>
    <t>Ending Cash (CF)</t>
  </si>
  <si>
    <t>Levered Free Cash Flow</t>
  </si>
  <si>
    <t>489,102.939</t>
  </si>
  <si>
    <t>472,045</t>
  </si>
  <si>
    <t>528,046</t>
  </si>
  <si>
    <t>530,238</t>
  </si>
  <si>
    <t>Cash Interest Paid</t>
  </si>
  <si>
    <t>29,384.576</t>
  </si>
  <si>
    <t>181,632</t>
  </si>
  <si>
    <t>334,606</t>
  </si>
  <si>
    <t>358,501</t>
  </si>
  <si>
    <t>380,561</t>
  </si>
  <si>
    <t>750,269</t>
  </si>
  <si>
    <t>432,665</t>
  </si>
  <si>
    <t>594,082</t>
  </si>
  <si>
    <t>465,679</t>
  </si>
  <si>
    <t>365,844</t>
  </si>
  <si>
    <t>Valuation Ratios</t>
  </si>
  <si>
    <t>Price Close (Split Adjusted)</t>
  </si>
  <si>
    <t>Market Cap</t>
  </si>
  <si>
    <t>920,500</t>
  </si>
  <si>
    <t>929,994.927</t>
  </si>
  <si>
    <t>1,071,716.651</t>
  </si>
  <si>
    <t>1,244,916.756</t>
  </si>
  <si>
    <t>1,252,946.2</t>
  </si>
  <si>
    <t>3,201,243.92</t>
  </si>
  <si>
    <t>4,316,078.524</t>
  </si>
  <si>
    <t>4,253,511.035</t>
  </si>
  <si>
    <t>4,974,963.771</t>
  </si>
  <si>
    <t>4,837,714.707</t>
  </si>
  <si>
    <t>Total Enterprise Value (TEV)</t>
  </si>
  <si>
    <t>6,973,791</t>
  </si>
  <si>
    <t>7,475,815.927</t>
  </si>
  <si>
    <t>8,520,103.651</t>
  </si>
  <si>
    <t>9,761,823.756</t>
  </si>
  <si>
    <t>9,736,785.2</t>
  </si>
  <si>
    <t>15,068,795.92</t>
  </si>
  <si>
    <t>16,492,667.524</t>
  </si>
  <si>
    <t>15,769,598.035</t>
  </si>
  <si>
    <t>17,016,379.771</t>
  </si>
  <si>
    <t>16,253,260.707</t>
  </si>
  <si>
    <t>Enterprise Value (EV)</t>
  </si>
  <si>
    <t>8,511,753.651</t>
  </si>
  <si>
    <t>9,742,833.756</t>
  </si>
  <si>
    <t>9,714,820.2</t>
  </si>
  <si>
    <t>14,334,096.92</t>
  </si>
  <si>
    <t>15,699,094.524</t>
  </si>
  <si>
    <t>15,205,844.035</t>
  </si>
  <si>
    <t>16,439,787.771</t>
  </si>
  <si>
    <t>14,948,800.707</t>
  </si>
  <si>
    <t>EV/EBITDA</t>
  </si>
  <si>
    <t>NA</t>
  </si>
  <si>
    <t>11.7x</t>
  </si>
  <si>
    <t>16.5x</t>
  </si>
  <si>
    <t>17.7x</t>
  </si>
  <si>
    <t>16.6x</t>
  </si>
  <si>
    <t>22.9x</t>
  </si>
  <si>
    <t>14.8x</t>
  </si>
  <si>
    <t>16.9x</t>
  </si>
  <si>
    <t>18.1x</t>
  </si>
  <si>
    <t>16.2x</t>
  </si>
  <si>
    <t>EV / EBIT</t>
  </si>
  <si>
    <t>17.8x</t>
  </si>
  <si>
    <t>23.0x</t>
  </si>
  <si>
    <t>18.2x</t>
  </si>
  <si>
    <t>EV / LTM EBITDA - CAPEX</t>
  </si>
  <si>
    <t>EV / Free Cash Flow</t>
  </si>
  <si>
    <t>94.7x</t>
  </si>
  <si>
    <t>12.2x</t>
  </si>
  <si>
    <t>14.5x</t>
  </si>
  <si>
    <t>20.3x</t>
  </si>
  <si>
    <t>17.0x</t>
  </si>
  <si>
    <t>19.4x</t>
  </si>
  <si>
    <t>17.5x</t>
  </si>
  <si>
    <t>25.5x</t>
  </si>
  <si>
    <t>13.8x</t>
  </si>
  <si>
    <t>EV / Invested Capital</t>
  </si>
  <si>
    <t>1.0x</t>
  </si>
  <si>
    <t>1.1x</t>
  </si>
  <si>
    <t>EV / Revenue</t>
  </si>
  <si>
    <t>8.3x</t>
  </si>
  <si>
    <t>12.5x</t>
  </si>
  <si>
    <t>11.9x</t>
  </si>
  <si>
    <t>13.6x</t>
  </si>
  <si>
    <t>11.5x</t>
  </si>
  <si>
    <t>11.6x</t>
  </si>
  <si>
    <t>12.3x</t>
  </si>
  <si>
    <t>11.2x</t>
  </si>
  <si>
    <t>P/E Ratio</t>
  </si>
  <si>
    <t>6.0x</t>
  </si>
  <si>
    <t>-9.9x</t>
  </si>
  <si>
    <t>-2.8x</t>
  </si>
  <si>
    <t>2.0x</t>
  </si>
  <si>
    <t>7.9x</t>
  </si>
  <si>
    <t>-7.3x</t>
  </si>
  <si>
    <t>6.8x</t>
  </si>
  <si>
    <t>16.4x</t>
  </si>
  <si>
    <t>4.2x</t>
  </si>
  <si>
    <t>Price/Book</t>
  </si>
  <si>
    <t>6.1x</t>
  </si>
  <si>
    <t>2.4x</t>
  </si>
  <si>
    <t>3.4x</t>
  </si>
  <si>
    <t>2.7x</t>
  </si>
  <si>
    <t>3.1x</t>
  </si>
  <si>
    <t>Price / Operating Cash Flow</t>
  </si>
  <si>
    <t>6.5x</t>
  </si>
  <si>
    <t>8.7x</t>
  </si>
  <si>
    <t>10.1x</t>
  </si>
  <si>
    <t>12.0x</t>
  </si>
  <si>
    <t>29.4x</t>
  </si>
  <si>
    <t>15.8x</t>
  </si>
  <si>
    <t>16.7x</t>
  </si>
  <si>
    <t>15.6x</t>
  </si>
  <si>
    <t>Price / LTM Sales</t>
  </si>
  <si>
    <t>4.5x</t>
  </si>
  <si>
    <t>6.6x</t>
  </si>
  <si>
    <t>7.1x</t>
  </si>
  <si>
    <t>6.7x</t>
  </si>
  <si>
    <t>7.3x</t>
  </si>
  <si>
    <t>7.2x</t>
  </si>
  <si>
    <t>8.2x</t>
  </si>
  <si>
    <t>8.0x</t>
  </si>
  <si>
    <t>Altman Z-Score</t>
  </si>
  <si>
    <t>Piotroski Score</t>
  </si>
  <si>
    <t>Dividend Per Share</t>
  </si>
  <si>
    <t>Dividend Yield</t>
  </si>
  <si>
    <t>0.9%</t>
  </si>
  <si>
    <t>9.8%</t>
  </si>
  <si>
    <t>8.2%</t>
  </si>
  <si>
    <t>7.5%</t>
  </si>
  <si>
    <t>7.4%</t>
  </si>
  <si>
    <t>8.1%</t>
  </si>
  <si>
    <t>6.4%</t>
  </si>
  <si>
    <t>5.2%</t>
  </si>
  <si>
    <t>5.1%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</si>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</sst>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488751EF-83F3-2B71-BAE6-2C0641ED74F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topLeftCell="A11" workbookViewId="0">
      <selection activeCell="D27" sqref="D27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 t="s">
        <v>50</v>
      </c>
      <c r="M15" s="3" t="s">
        <v>51</v>
      </c>
    </row>
    <row r="16" spans="3:13" ht="12.75" x14ac:dyDescent="0.2">
      <c r="C16" s="3" t="s">
        <v>52</v>
      </c>
      <c r="D16" s="3" t="s">
        <v>37</v>
      </c>
      <c r="E16" s="3" t="s">
        <v>37</v>
      </c>
      <c r="F16" s="3" t="s">
        <v>37</v>
      </c>
      <c r="G16" s="3" t="s">
        <v>37</v>
      </c>
      <c r="H16" s="3" t="s">
        <v>37</v>
      </c>
      <c r="I16" s="3" t="s">
        <v>37</v>
      </c>
      <c r="J16" s="3" t="s">
        <v>37</v>
      </c>
      <c r="K16" s="3" t="s">
        <v>37</v>
      </c>
      <c r="L16" s="3" t="s">
        <v>37</v>
      </c>
      <c r="M16" s="3" t="s">
        <v>37</v>
      </c>
    </row>
    <row r="17" spans="3:13" ht="12.75" x14ac:dyDescent="0.2">
      <c r="C17" s="3" t="s">
        <v>53</v>
      </c>
      <c r="D17" s="3" t="s">
        <v>54</v>
      </c>
      <c r="E17" s="3" t="s">
        <v>55</v>
      </c>
      <c r="F17" s="3" t="s">
        <v>56</v>
      </c>
      <c r="G17" s="3" t="s">
        <v>57</v>
      </c>
      <c r="H17" s="3">
        <v>0</v>
      </c>
      <c r="I17" s="3" t="s">
        <v>58</v>
      </c>
      <c r="J17" s="3" t="s">
        <v>59</v>
      </c>
      <c r="K17" s="3" t="s">
        <v>60</v>
      </c>
      <c r="L17" s="3" t="s">
        <v>61</v>
      </c>
      <c r="M17" s="3" t="s">
        <v>62</v>
      </c>
    </row>
    <row r="18" spans="3:13" ht="12.75" x14ac:dyDescent="0.2">
      <c r="C18" s="3" t="s">
        <v>63</v>
      </c>
      <c r="D18" s="3" t="s">
        <v>64</v>
      </c>
      <c r="E18" s="3" t="s">
        <v>65</v>
      </c>
      <c r="F18" s="3" t="s">
        <v>66</v>
      </c>
      <c r="G18" s="3" t="s">
        <v>67</v>
      </c>
      <c r="H18" s="3" t="s">
        <v>68</v>
      </c>
      <c r="I18" s="3" t="s">
        <v>69</v>
      </c>
      <c r="J18" s="3" t="s">
        <v>70</v>
      </c>
      <c r="K18" s="3" t="s">
        <v>71</v>
      </c>
      <c r="L18" s="3" t="s">
        <v>72</v>
      </c>
      <c r="M18" s="3" t="s">
        <v>73</v>
      </c>
    </row>
    <row r="19" spans="3:13" ht="12.75" x14ac:dyDescent="0.2"/>
    <row r="20" spans="3:13" ht="12.75" x14ac:dyDescent="0.2">
      <c r="C20" s="3" t="s">
        <v>74</v>
      </c>
      <c r="D20" s="3" t="s">
        <v>75</v>
      </c>
      <c r="E20" s="3" t="s">
        <v>76</v>
      </c>
      <c r="F20" s="3" t="s">
        <v>77</v>
      </c>
      <c r="G20" s="3" t="s">
        <v>78</v>
      </c>
      <c r="H20" s="3" t="s">
        <v>79</v>
      </c>
      <c r="I20" s="3" t="s">
        <v>80</v>
      </c>
      <c r="J20" s="3" t="s">
        <v>81</v>
      </c>
      <c r="K20" s="3" t="s">
        <v>82</v>
      </c>
      <c r="L20" s="3" t="s">
        <v>83</v>
      </c>
      <c r="M20" s="3" t="s">
        <v>84</v>
      </c>
    </row>
    <row r="21" spans="3:13" ht="12.75" x14ac:dyDescent="0.2">
      <c r="C21" s="3" t="s">
        <v>85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86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87</v>
      </c>
      <c r="D23" s="3" t="s">
        <v>37</v>
      </c>
      <c r="E23" s="3" t="s">
        <v>88</v>
      </c>
      <c r="F23" s="3" t="s">
        <v>89</v>
      </c>
      <c r="G23" s="3" t="s">
        <v>90</v>
      </c>
      <c r="H23" s="3" t="s">
        <v>91</v>
      </c>
      <c r="I23" s="3" t="s">
        <v>92</v>
      </c>
      <c r="J23" s="3" t="s">
        <v>93</v>
      </c>
      <c r="K23" s="3" t="s">
        <v>94</v>
      </c>
      <c r="L23" s="3" t="s">
        <v>95</v>
      </c>
      <c r="M23" s="3" t="s">
        <v>96</v>
      </c>
    </row>
    <row r="24" spans="3:13" ht="12.75" x14ac:dyDescent="0.2">
      <c r="C24" s="3" t="s">
        <v>97</v>
      </c>
      <c r="D24" s="3" t="s">
        <v>37</v>
      </c>
      <c r="E24" s="3" t="s">
        <v>37</v>
      </c>
      <c r="F24" s="3" t="s">
        <v>37</v>
      </c>
      <c r="G24" s="3" t="s">
        <v>37</v>
      </c>
      <c r="H24" s="3" t="s">
        <v>37</v>
      </c>
      <c r="I24" s="3" t="s">
        <v>37</v>
      </c>
      <c r="J24" s="3" t="s">
        <v>37</v>
      </c>
      <c r="K24" s="3" t="s">
        <v>37</v>
      </c>
      <c r="L24" s="3" t="s">
        <v>37</v>
      </c>
      <c r="M24" s="3" t="s">
        <v>37</v>
      </c>
    </row>
    <row r="25" spans="3:13" ht="12.75" x14ac:dyDescent="0.2">
      <c r="C25" s="3" t="s">
        <v>98</v>
      </c>
      <c r="D25" s="3" t="s">
        <v>37</v>
      </c>
      <c r="E25" s="3" t="s">
        <v>37</v>
      </c>
      <c r="F25" s="3" t="s">
        <v>37</v>
      </c>
      <c r="G25" s="3" t="s">
        <v>37</v>
      </c>
      <c r="H25" s="3" t="s">
        <v>37</v>
      </c>
      <c r="I25" s="3" t="s">
        <v>99</v>
      </c>
      <c r="J25" s="3" t="s">
        <v>99</v>
      </c>
      <c r="K25" s="3" t="s">
        <v>100</v>
      </c>
      <c r="L25" s="3" t="s">
        <v>101</v>
      </c>
      <c r="M25" s="3" t="s">
        <v>102</v>
      </c>
    </row>
    <row r="26" spans="3:13" ht="12.75" x14ac:dyDescent="0.2">
      <c r="C26" s="3" t="s">
        <v>103</v>
      </c>
      <c r="D26" s="3" t="s">
        <v>104</v>
      </c>
      <c r="E26" s="3" t="s">
        <v>105</v>
      </c>
      <c r="F26" s="3" t="s">
        <v>106</v>
      </c>
      <c r="G26" s="3" t="s">
        <v>107</v>
      </c>
      <c r="H26" s="3" t="s">
        <v>108</v>
      </c>
      <c r="I26" s="3" t="s">
        <v>109</v>
      </c>
      <c r="J26" s="3" t="s">
        <v>110</v>
      </c>
      <c r="K26" s="3" t="s">
        <v>111</v>
      </c>
      <c r="L26" s="3" t="s">
        <v>112</v>
      </c>
      <c r="M26" s="3" t="s">
        <v>113</v>
      </c>
    </row>
    <row r="27" spans="3:13" ht="12.75" x14ac:dyDescent="0.2">
      <c r="C27" s="3" t="s">
        <v>114</v>
      </c>
      <c r="D27" s="3" t="s">
        <v>115</v>
      </c>
      <c r="E27" s="3" t="s">
        <v>116</v>
      </c>
      <c r="F27" s="3" t="s">
        <v>117</v>
      </c>
      <c r="G27" s="3" t="s">
        <v>118</v>
      </c>
      <c r="H27" s="3" t="s">
        <v>119</v>
      </c>
      <c r="I27" s="3" t="s">
        <v>120</v>
      </c>
      <c r="J27" s="3" t="s">
        <v>121</v>
      </c>
      <c r="K27" s="3" t="s">
        <v>122</v>
      </c>
      <c r="L27" s="3" t="s">
        <v>123</v>
      </c>
      <c r="M27" s="3" t="s">
        <v>124</v>
      </c>
    </row>
    <row r="28" spans="3:13" ht="12.75" x14ac:dyDescent="0.2"/>
    <row r="29" spans="3:13" ht="12.75" x14ac:dyDescent="0.2">
      <c r="C29" s="3" t="s">
        <v>125</v>
      </c>
      <c r="D29" s="3" t="s">
        <v>126</v>
      </c>
      <c r="E29" s="3" t="s">
        <v>127</v>
      </c>
      <c r="F29" s="3" t="s">
        <v>128</v>
      </c>
      <c r="G29" s="3" t="s">
        <v>129</v>
      </c>
      <c r="H29" s="3" t="s">
        <v>130</v>
      </c>
      <c r="I29" s="3" t="s">
        <v>131</v>
      </c>
      <c r="J29" s="3" t="s">
        <v>132</v>
      </c>
      <c r="K29" s="3" t="s">
        <v>133</v>
      </c>
      <c r="L29" s="3" t="s">
        <v>134</v>
      </c>
      <c r="M29" s="3" t="s">
        <v>135</v>
      </c>
    </row>
    <row r="30" spans="3:13" ht="12.75" x14ac:dyDescent="0.2">
      <c r="C30" s="3" t="s">
        <v>136</v>
      </c>
      <c r="D30" s="3" t="s">
        <v>37</v>
      </c>
      <c r="E30" s="3" t="s">
        <v>37</v>
      </c>
      <c r="F30" s="3" t="s">
        <v>37</v>
      </c>
      <c r="G30" s="3" t="s">
        <v>37</v>
      </c>
      <c r="H30" s="3" t="s">
        <v>37</v>
      </c>
      <c r="I30" s="3" t="s">
        <v>137</v>
      </c>
      <c r="J30" s="3" t="s">
        <v>138</v>
      </c>
      <c r="K30" s="3" t="s">
        <v>139</v>
      </c>
      <c r="L30" s="3" t="s">
        <v>140</v>
      </c>
      <c r="M30" s="3" t="s">
        <v>141</v>
      </c>
    </row>
    <row r="31" spans="3:13" ht="12.75" x14ac:dyDescent="0.2">
      <c r="C31" s="3" t="s">
        <v>142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143</v>
      </c>
      <c r="D32" s="3" t="s">
        <v>144</v>
      </c>
      <c r="E32" s="3">
        <v>993</v>
      </c>
      <c r="F32" s="3" t="s">
        <v>145</v>
      </c>
      <c r="G32" s="3" t="s">
        <v>146</v>
      </c>
      <c r="H32" s="3" t="s">
        <v>147</v>
      </c>
      <c r="I32" s="3" t="s">
        <v>148</v>
      </c>
      <c r="J32" s="3" t="s">
        <v>149</v>
      </c>
      <c r="K32" s="3" t="s">
        <v>150</v>
      </c>
      <c r="L32" s="3" t="s">
        <v>151</v>
      </c>
      <c r="M32" s="3" t="s">
        <v>152</v>
      </c>
    </row>
    <row r="33" spans="3:13" ht="12.75" x14ac:dyDescent="0.2">
      <c r="C33" s="3" t="s">
        <v>153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37</v>
      </c>
      <c r="K33" s="3" t="s">
        <v>37</v>
      </c>
      <c r="L33" s="3" t="s">
        <v>37</v>
      </c>
      <c r="M33" s="3" t="s">
        <v>37</v>
      </c>
    </row>
    <row r="34" spans="3:13" ht="12.75" x14ac:dyDescent="0.2">
      <c r="C34" s="3" t="s">
        <v>154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 t="s">
        <v>155</v>
      </c>
      <c r="J34" s="3" t="s">
        <v>156</v>
      </c>
      <c r="K34" s="3" t="s">
        <v>157</v>
      </c>
      <c r="L34" s="3" t="s">
        <v>158</v>
      </c>
      <c r="M34" s="3" t="s">
        <v>159</v>
      </c>
    </row>
    <row r="35" spans="3:13" ht="12.75" x14ac:dyDescent="0.2">
      <c r="C35" s="3" t="s">
        <v>160</v>
      </c>
      <c r="D35" s="3" t="s">
        <v>161</v>
      </c>
      <c r="E35" s="3" t="s">
        <v>162</v>
      </c>
      <c r="F35" s="3" t="s">
        <v>163</v>
      </c>
      <c r="G35" s="3" t="s">
        <v>164</v>
      </c>
      <c r="H35" s="3" t="s">
        <v>165</v>
      </c>
      <c r="I35" s="3" t="s">
        <v>166</v>
      </c>
      <c r="J35" s="3" t="s">
        <v>167</v>
      </c>
      <c r="K35" s="3" t="s">
        <v>168</v>
      </c>
      <c r="L35" s="3" t="s">
        <v>169</v>
      </c>
      <c r="M35" s="3" t="s">
        <v>170</v>
      </c>
    </row>
    <row r="36" spans="3:13" ht="12.75" x14ac:dyDescent="0.2"/>
    <row r="37" spans="3:13" ht="12.75" x14ac:dyDescent="0.2">
      <c r="C37" s="3" t="s">
        <v>171</v>
      </c>
      <c r="D37" s="3" t="s">
        <v>172</v>
      </c>
      <c r="E37" s="3" t="s">
        <v>173</v>
      </c>
      <c r="F37" s="3" t="s">
        <v>174</v>
      </c>
      <c r="G37" s="3" t="s">
        <v>175</v>
      </c>
      <c r="H37" s="3" t="s">
        <v>176</v>
      </c>
      <c r="I37" s="3" t="s">
        <v>177</v>
      </c>
      <c r="J37" s="3" t="s">
        <v>178</v>
      </c>
      <c r="K37" s="3" t="s">
        <v>179</v>
      </c>
      <c r="L37" s="3" t="s">
        <v>180</v>
      </c>
      <c r="M37" s="3" t="s">
        <v>181</v>
      </c>
    </row>
    <row r="38" spans="3:13" ht="12.75" x14ac:dyDescent="0.2">
      <c r="C38" s="3" t="s">
        <v>182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183</v>
      </c>
      <c r="K38" s="3" t="s">
        <v>184</v>
      </c>
      <c r="L38" s="3" t="s">
        <v>185</v>
      </c>
      <c r="M38" s="3" t="s">
        <v>186</v>
      </c>
    </row>
    <row r="39" spans="3:13" ht="12.75" x14ac:dyDescent="0.2">
      <c r="C39" s="3" t="s">
        <v>187</v>
      </c>
      <c r="D39" s="3">
        <v>379</v>
      </c>
      <c r="E39" s="3" t="s">
        <v>188</v>
      </c>
      <c r="F39" s="3" t="s">
        <v>189</v>
      </c>
      <c r="G39" s="3" t="s">
        <v>190</v>
      </c>
      <c r="H39" s="3" t="s">
        <v>191</v>
      </c>
      <c r="I39" s="3" t="s">
        <v>192</v>
      </c>
      <c r="J39" s="3" t="s">
        <v>193</v>
      </c>
      <c r="K39" s="3" t="s">
        <v>194</v>
      </c>
      <c r="L39" s="3" t="s">
        <v>195</v>
      </c>
      <c r="M39" s="3" t="s">
        <v>196</v>
      </c>
    </row>
    <row r="40" spans="3:13" ht="12.75" x14ac:dyDescent="0.2">
      <c r="C40" s="3" t="s">
        <v>197</v>
      </c>
      <c r="D40" s="3" t="s">
        <v>198</v>
      </c>
      <c r="E40" s="3" t="s">
        <v>199</v>
      </c>
      <c r="F40" s="3" t="s">
        <v>200</v>
      </c>
      <c r="G40" s="3" t="s">
        <v>201</v>
      </c>
      <c r="H40" s="3" t="s">
        <v>202</v>
      </c>
      <c r="I40" s="3" t="s">
        <v>203</v>
      </c>
      <c r="J40" s="3" t="s">
        <v>204</v>
      </c>
      <c r="K40" s="3" t="s">
        <v>205</v>
      </c>
      <c r="L40" s="3" t="s">
        <v>206</v>
      </c>
      <c r="M40" s="3" t="s">
        <v>207</v>
      </c>
    </row>
    <row r="41" spans="3:13" ht="12.75" x14ac:dyDescent="0.2"/>
    <row r="42" spans="3:13" ht="12.75" x14ac:dyDescent="0.2">
      <c r="C42" s="3" t="s">
        <v>208</v>
      </c>
      <c r="D42" s="3" t="s">
        <v>209</v>
      </c>
      <c r="E42" s="3" t="s">
        <v>210</v>
      </c>
      <c r="F42" s="3" t="s">
        <v>211</v>
      </c>
      <c r="G42" s="3" t="s">
        <v>212</v>
      </c>
      <c r="H42" s="3" t="s">
        <v>213</v>
      </c>
      <c r="I42" s="3" t="s">
        <v>214</v>
      </c>
      <c r="J42" s="3" t="s">
        <v>215</v>
      </c>
      <c r="K42" s="3" t="s">
        <v>216</v>
      </c>
      <c r="L42" s="3" t="s">
        <v>217</v>
      </c>
      <c r="M42" s="3" t="s">
        <v>218</v>
      </c>
    </row>
    <row r="43" spans="3:13" ht="12.75" x14ac:dyDescent="0.2">
      <c r="C43" s="3" t="s">
        <v>219</v>
      </c>
      <c r="D43" s="3" t="s">
        <v>37</v>
      </c>
      <c r="E43" s="3" t="s">
        <v>37</v>
      </c>
      <c r="F43" s="3" t="s">
        <v>37</v>
      </c>
      <c r="G43" s="3" t="s">
        <v>37</v>
      </c>
      <c r="H43" s="3" t="s">
        <v>37</v>
      </c>
      <c r="I43" s="3" t="s">
        <v>37</v>
      </c>
      <c r="J43" s="3" t="s">
        <v>37</v>
      </c>
      <c r="K43" s="3" t="s">
        <v>37</v>
      </c>
      <c r="L43" s="3" t="s">
        <v>37</v>
      </c>
      <c r="M43" s="3" t="s">
        <v>37</v>
      </c>
    </row>
    <row r="44" spans="3:13" ht="12.75" x14ac:dyDescent="0.2">
      <c r="C44" s="3" t="s">
        <v>220</v>
      </c>
      <c r="D44" s="3" t="s">
        <v>221</v>
      </c>
      <c r="E44" s="3" t="s">
        <v>222</v>
      </c>
      <c r="F44" s="3" t="s">
        <v>37</v>
      </c>
      <c r="G44" s="3" t="s">
        <v>37</v>
      </c>
      <c r="H44" s="3" t="s">
        <v>223</v>
      </c>
      <c r="I44" s="3" t="s">
        <v>224</v>
      </c>
      <c r="J44" s="3" t="s">
        <v>37</v>
      </c>
      <c r="K44" s="3" t="s">
        <v>37</v>
      </c>
      <c r="L44" s="3" t="s">
        <v>37</v>
      </c>
      <c r="M44" s="3" t="s">
        <v>37</v>
      </c>
    </row>
    <row r="45" spans="3:13" ht="12.75" x14ac:dyDescent="0.2">
      <c r="C45" s="3" t="s">
        <v>225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226</v>
      </c>
      <c r="D46" s="3">
        <v>0</v>
      </c>
      <c r="E46" s="3">
        <v>0</v>
      </c>
      <c r="F46" s="3" t="s">
        <v>227</v>
      </c>
      <c r="G46" s="3" t="s">
        <v>228</v>
      </c>
      <c r="H46" s="3">
        <v>0</v>
      </c>
      <c r="I46" s="3" t="s">
        <v>229</v>
      </c>
      <c r="J46" s="3" t="s">
        <v>230</v>
      </c>
      <c r="K46" s="3" t="s">
        <v>231</v>
      </c>
      <c r="L46" s="3" t="s">
        <v>232</v>
      </c>
      <c r="M46" s="3" t="s">
        <v>233</v>
      </c>
    </row>
    <row r="47" spans="3:13" ht="12.75" x14ac:dyDescent="0.2">
      <c r="C47" s="3" t="s">
        <v>234</v>
      </c>
      <c r="D47" s="3" t="s">
        <v>235</v>
      </c>
      <c r="E47" s="3" t="s">
        <v>236</v>
      </c>
      <c r="F47" s="3" t="s">
        <v>237</v>
      </c>
      <c r="G47" s="3" t="s">
        <v>238</v>
      </c>
      <c r="H47" s="3" t="s">
        <v>239</v>
      </c>
      <c r="I47" s="3" t="s">
        <v>240</v>
      </c>
      <c r="J47" s="3" t="s">
        <v>241</v>
      </c>
      <c r="K47" s="3" t="s">
        <v>242</v>
      </c>
      <c r="L47" s="3" t="s">
        <v>243</v>
      </c>
      <c r="M47" s="3" t="s">
        <v>244</v>
      </c>
    </row>
    <row r="48" spans="3:13" ht="12.75" x14ac:dyDescent="0.2">
      <c r="C48" s="3" t="s">
        <v>245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246</v>
      </c>
      <c r="D49" s="3" t="s">
        <v>37</v>
      </c>
      <c r="E49" s="3" t="s">
        <v>247</v>
      </c>
      <c r="F49" s="3" t="s">
        <v>248</v>
      </c>
      <c r="G49" s="3" t="s">
        <v>249</v>
      </c>
      <c r="H49" s="3" t="s">
        <v>250</v>
      </c>
      <c r="I49" s="3" t="s">
        <v>251</v>
      </c>
      <c r="J49" s="3" t="s">
        <v>251</v>
      </c>
      <c r="K49" s="3" t="s">
        <v>251</v>
      </c>
      <c r="L49" s="3" t="s">
        <v>37</v>
      </c>
      <c r="M49" s="3" t="s">
        <v>37</v>
      </c>
    </row>
    <row r="50" spans="3:13" ht="12.75" x14ac:dyDescent="0.2">
      <c r="C50" s="3" t="s">
        <v>252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253</v>
      </c>
      <c r="D51" s="3" t="s">
        <v>235</v>
      </c>
      <c r="E51" s="3" t="s">
        <v>254</v>
      </c>
      <c r="F51" s="3" t="s">
        <v>255</v>
      </c>
      <c r="G51" s="3" t="s">
        <v>256</v>
      </c>
      <c r="H51" s="3" t="s">
        <v>257</v>
      </c>
      <c r="I51" s="3" t="s">
        <v>258</v>
      </c>
      <c r="J51" s="3" t="s">
        <v>259</v>
      </c>
      <c r="K51" s="3" t="s">
        <v>260</v>
      </c>
      <c r="L51" s="3" t="s">
        <v>243</v>
      </c>
      <c r="M51" s="3" t="s">
        <v>244</v>
      </c>
    </row>
    <row r="52" spans="3:13" ht="12.75" x14ac:dyDescent="0.2"/>
    <row r="53" spans="3:13" ht="12.75" x14ac:dyDescent="0.2">
      <c r="C53" s="3" t="s">
        <v>261</v>
      </c>
      <c r="D53" s="3" t="s">
        <v>115</v>
      </c>
      <c r="E53" s="3" t="s">
        <v>116</v>
      </c>
      <c r="F53" s="3" t="s">
        <v>117</v>
      </c>
      <c r="G53" s="3" t="s">
        <v>118</v>
      </c>
      <c r="H53" s="3" t="s">
        <v>119</v>
      </c>
      <c r="I53" s="3" t="s">
        <v>120</v>
      </c>
      <c r="J53" s="3" t="s">
        <v>121</v>
      </c>
      <c r="K53" s="3" t="s">
        <v>122</v>
      </c>
      <c r="L53" s="3" t="s">
        <v>123</v>
      </c>
      <c r="M53" s="3" t="s">
        <v>124</v>
      </c>
    </row>
    <row r="54" spans="3:13" ht="12.75" x14ac:dyDescent="0.2"/>
    <row r="55" spans="3:13" ht="12.75" x14ac:dyDescent="0.2">
      <c r="C55" s="3" t="s">
        <v>262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263</v>
      </c>
      <c r="J55" s="3" t="s">
        <v>264</v>
      </c>
      <c r="K55" s="3" t="s">
        <v>265</v>
      </c>
      <c r="L55" s="3" t="s">
        <v>266</v>
      </c>
      <c r="M55" s="3" t="s">
        <v>267</v>
      </c>
    </row>
    <row r="56" spans="3:13" ht="12.75" x14ac:dyDescent="0.2">
      <c r="C56" s="3" t="s">
        <v>268</v>
      </c>
      <c r="D56" s="3" t="s">
        <v>269</v>
      </c>
      <c r="E56" s="3" t="s">
        <v>270</v>
      </c>
      <c r="F56" s="3" t="s">
        <v>271</v>
      </c>
      <c r="G56" s="3" t="s">
        <v>272</v>
      </c>
      <c r="H56" s="3" t="s">
        <v>273</v>
      </c>
      <c r="I56" s="3" t="s">
        <v>274</v>
      </c>
      <c r="J56" s="3" t="s">
        <v>275</v>
      </c>
      <c r="K56" s="3" t="s">
        <v>276</v>
      </c>
      <c r="L56" s="3" t="s">
        <v>277</v>
      </c>
      <c r="M56" s="3" t="s">
        <v>278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99DC6-5004-40E6-8EFA-B23576FF6E47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279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280</v>
      </c>
      <c r="D12" s="3" t="s">
        <v>281</v>
      </c>
      <c r="E12" s="3" t="s">
        <v>282</v>
      </c>
      <c r="F12" s="3" t="s">
        <v>283</v>
      </c>
      <c r="G12" s="3" t="s">
        <v>284</v>
      </c>
      <c r="H12" s="3" t="s">
        <v>285</v>
      </c>
      <c r="I12" s="3" t="s">
        <v>286</v>
      </c>
      <c r="J12" s="3" t="s">
        <v>287</v>
      </c>
      <c r="K12" s="3" t="s">
        <v>288</v>
      </c>
      <c r="L12" s="3" t="s">
        <v>289</v>
      </c>
      <c r="M12" s="3" t="s">
        <v>290</v>
      </c>
    </row>
    <row r="13" spans="3:13" x14ac:dyDescent="0.2">
      <c r="C13" s="3" t="s">
        <v>291</v>
      </c>
      <c r="D13" s="3" t="s">
        <v>292</v>
      </c>
      <c r="E13" s="3" t="s">
        <v>293</v>
      </c>
      <c r="F13" s="3" t="s">
        <v>294</v>
      </c>
      <c r="G13" s="3" t="s">
        <v>295</v>
      </c>
      <c r="H13" s="3" t="s">
        <v>296</v>
      </c>
      <c r="I13" s="3" t="s">
        <v>297</v>
      </c>
      <c r="J13" s="3" t="s">
        <v>298</v>
      </c>
      <c r="K13" s="3" t="s">
        <v>299</v>
      </c>
      <c r="L13" s="3" t="s">
        <v>300</v>
      </c>
      <c r="M13" s="3" t="s">
        <v>301</v>
      </c>
    </row>
    <row r="15" spans="3:13" x14ac:dyDescent="0.2">
      <c r="C15" s="3" t="s">
        <v>302</v>
      </c>
      <c r="D15" s="3" t="s">
        <v>303</v>
      </c>
      <c r="E15" s="3" t="s">
        <v>304</v>
      </c>
      <c r="F15" s="3" t="s">
        <v>305</v>
      </c>
      <c r="G15" s="3" t="s">
        <v>306</v>
      </c>
      <c r="H15" s="3" t="s">
        <v>307</v>
      </c>
      <c r="I15" s="3" t="s">
        <v>308</v>
      </c>
      <c r="J15" s="3" t="s">
        <v>309</v>
      </c>
      <c r="K15" s="3" t="s">
        <v>310</v>
      </c>
      <c r="L15" s="3" t="s">
        <v>311</v>
      </c>
      <c r="M15" s="3" t="s">
        <v>312</v>
      </c>
    </row>
    <row r="16" spans="3:13" x14ac:dyDescent="0.2">
      <c r="C16" s="3" t="s">
        <v>313</v>
      </c>
      <c r="D16" s="3" t="s">
        <v>314</v>
      </c>
      <c r="E16" s="3" t="s">
        <v>315</v>
      </c>
      <c r="F16" s="3" t="s">
        <v>316</v>
      </c>
      <c r="G16" s="3" t="s">
        <v>317</v>
      </c>
      <c r="H16" s="3" t="s">
        <v>318</v>
      </c>
      <c r="I16" s="3" t="s">
        <v>319</v>
      </c>
      <c r="J16" s="3" t="s">
        <v>320</v>
      </c>
      <c r="K16" s="3" t="s">
        <v>321</v>
      </c>
      <c r="L16" s="3" t="s">
        <v>322</v>
      </c>
      <c r="M16" s="3" t="s">
        <v>323</v>
      </c>
    </row>
    <row r="17" spans="3:13" x14ac:dyDescent="0.2">
      <c r="C17" s="3" t="s">
        <v>324</v>
      </c>
      <c r="D17" s="3" t="s">
        <v>325</v>
      </c>
      <c r="E17" s="3" t="s">
        <v>326</v>
      </c>
      <c r="F17" s="3" t="s">
        <v>327</v>
      </c>
      <c r="G17" s="3" t="s">
        <v>328</v>
      </c>
      <c r="H17" s="3" t="s">
        <v>329</v>
      </c>
      <c r="I17" s="3" t="s">
        <v>330</v>
      </c>
      <c r="J17" s="3" t="s">
        <v>331</v>
      </c>
      <c r="K17" s="3" t="s">
        <v>332</v>
      </c>
      <c r="L17" s="3" t="s">
        <v>333</v>
      </c>
      <c r="M17" s="3" t="s">
        <v>334</v>
      </c>
    </row>
    <row r="19" spans="3:13" x14ac:dyDescent="0.2">
      <c r="C19" s="3" t="s">
        <v>335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336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337</v>
      </c>
      <c r="D21" s="3" t="s">
        <v>338</v>
      </c>
      <c r="E21" s="3" t="s">
        <v>339</v>
      </c>
      <c r="F21" s="3" t="s">
        <v>340</v>
      </c>
      <c r="G21" s="3" t="s">
        <v>341</v>
      </c>
      <c r="H21" s="3" t="s">
        <v>342</v>
      </c>
      <c r="I21" s="3" t="s">
        <v>343</v>
      </c>
      <c r="J21" s="3" t="s">
        <v>344</v>
      </c>
      <c r="K21" s="3" t="s">
        <v>345</v>
      </c>
      <c r="L21" s="3" t="s">
        <v>346</v>
      </c>
      <c r="M21" s="3" t="s">
        <v>347</v>
      </c>
    </row>
    <row r="22" spans="3:13" x14ac:dyDescent="0.2">
      <c r="C22" s="3" t="s">
        <v>348</v>
      </c>
      <c r="D22" s="3" t="s">
        <v>349</v>
      </c>
      <c r="E22" s="3" t="s">
        <v>350</v>
      </c>
      <c r="F22" s="3" t="s">
        <v>351</v>
      </c>
      <c r="G22" s="3" t="s">
        <v>352</v>
      </c>
      <c r="H22" s="3" t="s">
        <v>353</v>
      </c>
      <c r="I22" s="3" t="s">
        <v>354</v>
      </c>
      <c r="J22" s="3" t="s">
        <v>355</v>
      </c>
      <c r="K22" s="3" t="s">
        <v>356</v>
      </c>
      <c r="L22" s="3" t="s">
        <v>357</v>
      </c>
      <c r="M22" s="3" t="s">
        <v>358</v>
      </c>
    </row>
    <row r="23" spans="3:13" x14ac:dyDescent="0.2">
      <c r="C23" s="3" t="s">
        <v>359</v>
      </c>
      <c r="D23" s="3" t="s">
        <v>360</v>
      </c>
      <c r="E23" s="3" t="s">
        <v>361</v>
      </c>
      <c r="F23" s="3" t="s">
        <v>362</v>
      </c>
      <c r="G23" s="3" t="s">
        <v>363</v>
      </c>
      <c r="H23" s="3" t="s">
        <v>364</v>
      </c>
      <c r="I23" s="3" t="s">
        <v>365</v>
      </c>
      <c r="J23" s="3" t="s">
        <v>366</v>
      </c>
      <c r="K23" s="3" t="s">
        <v>367</v>
      </c>
      <c r="L23" s="3" t="s">
        <v>368</v>
      </c>
      <c r="M23" s="3" t="s">
        <v>369</v>
      </c>
    </row>
    <row r="24" spans="3:13" x14ac:dyDescent="0.2">
      <c r="C24" s="3" t="s">
        <v>370</v>
      </c>
      <c r="D24" s="3" t="s">
        <v>371</v>
      </c>
      <c r="E24" s="3" t="s">
        <v>372</v>
      </c>
      <c r="F24" s="3" t="s">
        <v>373</v>
      </c>
      <c r="G24" s="3" t="s">
        <v>374</v>
      </c>
      <c r="H24" s="3" t="s">
        <v>375</v>
      </c>
      <c r="I24" s="3" t="s">
        <v>376</v>
      </c>
      <c r="J24" s="3" t="s">
        <v>377</v>
      </c>
      <c r="K24" s="3" t="s">
        <v>378</v>
      </c>
      <c r="L24" s="3" t="s">
        <v>379</v>
      </c>
      <c r="M24" s="3" t="s">
        <v>380</v>
      </c>
    </row>
    <row r="26" spans="3:13" x14ac:dyDescent="0.2">
      <c r="C26" s="3" t="s">
        <v>381</v>
      </c>
      <c r="D26" s="3" t="s">
        <v>382</v>
      </c>
      <c r="E26" s="3" t="s">
        <v>383</v>
      </c>
      <c r="F26" s="3" t="s">
        <v>384</v>
      </c>
      <c r="G26" s="3" t="s">
        <v>385</v>
      </c>
      <c r="H26" s="3" t="s">
        <v>386</v>
      </c>
      <c r="I26" s="3" t="s">
        <v>387</v>
      </c>
      <c r="J26" s="3" t="s">
        <v>388</v>
      </c>
      <c r="K26" s="3" t="s">
        <v>389</v>
      </c>
      <c r="L26" s="3" t="s">
        <v>390</v>
      </c>
      <c r="M26" s="3" t="s">
        <v>391</v>
      </c>
    </row>
    <row r="27" spans="3:13" x14ac:dyDescent="0.2">
      <c r="C27" s="3" t="s">
        <v>392</v>
      </c>
      <c r="D27" s="3" t="s">
        <v>393</v>
      </c>
      <c r="E27" s="3" t="s">
        <v>394</v>
      </c>
      <c r="F27" s="3" t="s">
        <v>395</v>
      </c>
      <c r="G27" s="3" t="s">
        <v>396</v>
      </c>
      <c r="H27" s="3" t="s">
        <v>397</v>
      </c>
      <c r="I27" s="3" t="s">
        <v>398</v>
      </c>
      <c r="J27" s="3" t="s">
        <v>399</v>
      </c>
      <c r="K27" s="3" t="s">
        <v>400</v>
      </c>
      <c r="L27" s="3" t="s">
        <v>401</v>
      </c>
      <c r="M27" s="3" t="s">
        <v>402</v>
      </c>
    </row>
    <row r="28" spans="3:13" x14ac:dyDescent="0.2">
      <c r="C28" s="3" t="s">
        <v>403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404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-538</v>
      </c>
      <c r="J29" s="3">
        <v>798</v>
      </c>
      <c r="K29" s="3" t="s">
        <v>405</v>
      </c>
      <c r="L29" s="3">
        <v>679</v>
      </c>
      <c r="M29" s="3">
        <v>117</v>
      </c>
    </row>
    <row r="30" spans="3:13" x14ac:dyDescent="0.2">
      <c r="C30" s="3" t="s">
        <v>406</v>
      </c>
      <c r="D30" s="3" t="s">
        <v>393</v>
      </c>
      <c r="E30" s="3" t="s">
        <v>394</v>
      </c>
      <c r="F30" s="3" t="s">
        <v>395</v>
      </c>
      <c r="G30" s="3" t="s">
        <v>396</v>
      </c>
      <c r="H30" s="3" t="s">
        <v>397</v>
      </c>
      <c r="I30" s="3" t="s">
        <v>407</v>
      </c>
      <c r="J30" s="3" t="s">
        <v>408</v>
      </c>
      <c r="K30" s="3" t="s">
        <v>409</v>
      </c>
      <c r="L30" s="3" t="s">
        <v>410</v>
      </c>
      <c r="M30" s="3" t="s">
        <v>411</v>
      </c>
    </row>
    <row r="32" spans="3:13" x14ac:dyDescent="0.2">
      <c r="C32" s="3" t="s">
        <v>412</v>
      </c>
      <c r="D32" s="3" t="s">
        <v>3</v>
      </c>
      <c r="E32" s="3" t="s">
        <v>3</v>
      </c>
      <c r="F32" s="3" t="s">
        <v>3</v>
      </c>
      <c r="G32" s="3" t="s">
        <v>3</v>
      </c>
      <c r="H32" s="3">
        <v>-930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413</v>
      </c>
      <c r="D33" s="3" t="s">
        <v>393</v>
      </c>
      <c r="E33" s="3" t="s">
        <v>394</v>
      </c>
      <c r="F33" s="3" t="s">
        <v>395</v>
      </c>
      <c r="G33" s="3" t="s">
        <v>396</v>
      </c>
      <c r="H33" s="3" t="s">
        <v>414</v>
      </c>
      <c r="I33" s="3" t="s">
        <v>407</v>
      </c>
      <c r="J33" s="3" t="s">
        <v>408</v>
      </c>
      <c r="K33" s="3" t="s">
        <v>409</v>
      </c>
      <c r="L33" s="3" t="s">
        <v>410</v>
      </c>
      <c r="M33" s="3" t="s">
        <v>411</v>
      </c>
    </row>
    <row r="35" spans="3:13" x14ac:dyDescent="0.2">
      <c r="C35" s="3" t="s">
        <v>415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416</v>
      </c>
      <c r="D36" s="3" t="s">
        <v>393</v>
      </c>
      <c r="E36" s="3" t="s">
        <v>394</v>
      </c>
      <c r="F36" s="3" t="s">
        <v>395</v>
      </c>
      <c r="G36" s="3" t="s">
        <v>396</v>
      </c>
      <c r="H36" s="3" t="s">
        <v>414</v>
      </c>
      <c r="I36" s="3" t="s">
        <v>407</v>
      </c>
      <c r="J36" s="3" t="s">
        <v>408</v>
      </c>
      <c r="K36" s="3" t="s">
        <v>409</v>
      </c>
      <c r="L36" s="3" t="s">
        <v>410</v>
      </c>
      <c r="M36" s="3" t="s">
        <v>411</v>
      </c>
    </row>
    <row r="38" spans="3:13" x14ac:dyDescent="0.2">
      <c r="C38" s="3" t="s">
        <v>417</v>
      </c>
      <c r="D38" s="3">
        <v>1.31</v>
      </c>
      <c r="E38" s="3">
        <v>2.2400000000000002</v>
      </c>
      <c r="F38" s="3">
        <v>-1.71</v>
      </c>
      <c r="G38" s="3">
        <v>-2.41</v>
      </c>
      <c r="H38" s="3">
        <v>4.29</v>
      </c>
      <c r="I38" s="3">
        <v>2.33</v>
      </c>
      <c r="J38" s="3">
        <v>-1.87</v>
      </c>
      <c r="K38" s="3">
        <v>1.38</v>
      </c>
      <c r="L38" s="3">
        <v>7.0000000000000007E-2</v>
      </c>
      <c r="M38" s="3">
        <v>2.27</v>
      </c>
    </row>
    <row r="39" spans="3:13" x14ac:dyDescent="0.2">
      <c r="C39" s="3" t="s">
        <v>418</v>
      </c>
      <c r="D39" s="3">
        <v>1.31</v>
      </c>
      <c r="E39" s="3">
        <v>2.2400000000000002</v>
      </c>
      <c r="F39" s="3">
        <v>-1.71</v>
      </c>
      <c r="G39" s="3">
        <v>-2.41</v>
      </c>
      <c r="H39" s="3">
        <v>4.29</v>
      </c>
      <c r="I39" s="3">
        <v>2.33</v>
      </c>
      <c r="J39" s="3">
        <v>-1.87</v>
      </c>
      <c r="K39" s="3">
        <v>1.38</v>
      </c>
      <c r="L39" s="3">
        <v>7.0000000000000007E-2</v>
      </c>
      <c r="M39" s="3">
        <v>2.27</v>
      </c>
    </row>
    <row r="40" spans="3:13" x14ac:dyDescent="0.2">
      <c r="C40" s="3" t="s">
        <v>419</v>
      </c>
      <c r="D40" s="3" t="s">
        <v>420</v>
      </c>
      <c r="E40" s="3" t="s">
        <v>421</v>
      </c>
      <c r="F40" s="3" t="s">
        <v>422</v>
      </c>
      <c r="G40" s="3" t="s">
        <v>423</v>
      </c>
      <c r="H40" s="3" t="s">
        <v>424</v>
      </c>
      <c r="I40" s="3" t="s">
        <v>425</v>
      </c>
      <c r="J40" s="3" t="s">
        <v>426</v>
      </c>
      <c r="K40" s="3" t="s">
        <v>427</v>
      </c>
      <c r="L40" s="3" t="s">
        <v>428</v>
      </c>
      <c r="M40" s="3" t="s">
        <v>429</v>
      </c>
    </row>
    <row r="41" spans="3:13" x14ac:dyDescent="0.2">
      <c r="C41" s="3" t="s">
        <v>430</v>
      </c>
      <c r="D41" s="3" t="s">
        <v>420</v>
      </c>
      <c r="E41" s="3" t="s">
        <v>421</v>
      </c>
      <c r="F41" s="3" t="s">
        <v>422</v>
      </c>
      <c r="G41" s="3" t="s">
        <v>423</v>
      </c>
      <c r="H41" s="3" t="s">
        <v>424</v>
      </c>
      <c r="I41" s="3" t="s">
        <v>425</v>
      </c>
      <c r="J41" s="3" t="s">
        <v>426</v>
      </c>
      <c r="K41" s="3" t="s">
        <v>427</v>
      </c>
      <c r="L41" s="3" t="s">
        <v>428</v>
      </c>
      <c r="M41" s="3" t="s">
        <v>429</v>
      </c>
    </row>
    <row r="43" spans="3:13" x14ac:dyDescent="0.2">
      <c r="C43" s="3" t="s">
        <v>431</v>
      </c>
      <c r="D43" s="3" t="s">
        <v>432</v>
      </c>
      <c r="E43" s="3" t="s">
        <v>433</v>
      </c>
      <c r="F43" s="3" t="s">
        <v>434</v>
      </c>
      <c r="G43" s="3" t="s">
        <v>435</v>
      </c>
      <c r="H43" s="3" t="s">
        <v>436</v>
      </c>
      <c r="I43" s="3" t="s">
        <v>437</v>
      </c>
      <c r="J43" s="3" t="s">
        <v>438</v>
      </c>
      <c r="K43" s="3" t="s">
        <v>439</v>
      </c>
      <c r="L43" s="3" t="s">
        <v>440</v>
      </c>
      <c r="M43" s="3" t="s">
        <v>441</v>
      </c>
    </row>
    <row r="44" spans="3:13" x14ac:dyDescent="0.2">
      <c r="C44" s="3" t="s">
        <v>442</v>
      </c>
      <c r="D44" s="3" t="s">
        <v>443</v>
      </c>
      <c r="E44" s="3" t="s">
        <v>444</v>
      </c>
      <c r="F44" s="3" t="s">
        <v>445</v>
      </c>
      <c r="G44" s="3" t="s">
        <v>446</v>
      </c>
      <c r="H44" s="3" t="s">
        <v>447</v>
      </c>
      <c r="I44" s="3" t="s">
        <v>448</v>
      </c>
      <c r="J44" s="3" t="s">
        <v>449</v>
      </c>
      <c r="K44" s="3" t="s">
        <v>450</v>
      </c>
      <c r="L44" s="3" t="s">
        <v>451</v>
      </c>
      <c r="M44" s="3" t="s">
        <v>452</v>
      </c>
    </row>
    <row r="46" spans="3:13" x14ac:dyDescent="0.2">
      <c r="C46" s="3" t="s">
        <v>453</v>
      </c>
      <c r="D46" s="3" t="s">
        <v>281</v>
      </c>
      <c r="E46" s="3" t="s">
        <v>282</v>
      </c>
      <c r="F46" s="3" t="s">
        <v>283</v>
      </c>
      <c r="G46" s="3" t="s">
        <v>284</v>
      </c>
      <c r="H46" s="3" t="s">
        <v>285</v>
      </c>
      <c r="I46" s="3" t="s">
        <v>286</v>
      </c>
      <c r="J46" s="3" t="s">
        <v>287</v>
      </c>
      <c r="K46" s="3" t="s">
        <v>288</v>
      </c>
      <c r="L46" s="3" t="s">
        <v>289</v>
      </c>
      <c r="M46" s="3" t="s">
        <v>290</v>
      </c>
    </row>
    <row r="47" spans="3:13" x14ac:dyDescent="0.2">
      <c r="C47" s="3" t="s">
        <v>454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455</v>
      </c>
      <c r="D48" s="3" t="s">
        <v>443</v>
      </c>
      <c r="E48" s="3" t="s">
        <v>444</v>
      </c>
      <c r="F48" s="3" t="s">
        <v>445</v>
      </c>
      <c r="G48" s="3" t="s">
        <v>446</v>
      </c>
      <c r="H48" s="3" t="s">
        <v>447</v>
      </c>
      <c r="I48" s="3" t="s">
        <v>448</v>
      </c>
      <c r="J48" s="3" t="s">
        <v>449</v>
      </c>
      <c r="K48" s="3" t="s">
        <v>450</v>
      </c>
      <c r="L48" s="3" t="s">
        <v>451</v>
      </c>
      <c r="M48" s="3" t="s">
        <v>452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AAC25-1D7D-4BEB-A0D9-0BA22481755A}">
  <dimension ref="C1:M41"/>
  <sheetViews>
    <sheetView workbookViewId="0">
      <selection activeCell="D32" sqref="D32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456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413</v>
      </c>
      <c r="D12" s="3" t="s">
        <v>393</v>
      </c>
      <c r="E12" s="3" t="s">
        <v>394</v>
      </c>
      <c r="F12" s="3" t="s">
        <v>395</v>
      </c>
      <c r="G12" s="3" t="s">
        <v>396</v>
      </c>
      <c r="H12" s="3" t="s">
        <v>414</v>
      </c>
      <c r="I12" s="3" t="s">
        <v>407</v>
      </c>
      <c r="J12" s="3" t="s">
        <v>408</v>
      </c>
      <c r="K12" s="3" t="s">
        <v>409</v>
      </c>
      <c r="L12" s="3" t="s">
        <v>410</v>
      </c>
      <c r="M12" s="3" t="s">
        <v>411</v>
      </c>
    </row>
    <row r="13" spans="3:13" x14ac:dyDescent="0.2">
      <c r="C13" s="3" t="s">
        <v>457</v>
      </c>
      <c r="D13" s="3">
        <v>822.85699999999997</v>
      </c>
      <c r="E13" s="3">
        <v>870</v>
      </c>
      <c r="F13" s="3" t="s">
        <v>458</v>
      </c>
      <c r="G13" s="3" t="s">
        <v>459</v>
      </c>
      <c r="H13" s="3" t="s">
        <v>3</v>
      </c>
      <c r="I13" s="3">
        <v>495</v>
      </c>
      <c r="J13" s="3">
        <v>130</v>
      </c>
      <c r="K13" s="3" t="s">
        <v>460</v>
      </c>
      <c r="L13" s="3" t="s">
        <v>460</v>
      </c>
      <c r="M13" s="3" t="s">
        <v>460</v>
      </c>
    </row>
    <row r="14" spans="3:13" x14ac:dyDescent="0.2">
      <c r="C14" s="3" t="s">
        <v>461</v>
      </c>
      <c r="D14" s="3" t="s">
        <v>462</v>
      </c>
      <c r="E14" s="3" t="s">
        <v>463</v>
      </c>
      <c r="F14" s="3" t="s">
        <v>464</v>
      </c>
      <c r="G14" s="3" t="s">
        <v>465</v>
      </c>
      <c r="H14" s="3" t="s">
        <v>466</v>
      </c>
      <c r="I14" s="3" t="s">
        <v>467</v>
      </c>
      <c r="J14" s="3" t="s">
        <v>468</v>
      </c>
      <c r="K14" s="3" t="s">
        <v>469</v>
      </c>
      <c r="L14" s="3" t="s">
        <v>470</v>
      </c>
      <c r="M14" s="3" t="s">
        <v>471</v>
      </c>
    </row>
    <row r="15" spans="3:13" x14ac:dyDescent="0.2">
      <c r="C15" s="3" t="s">
        <v>472</v>
      </c>
      <c r="D15" s="3" t="s">
        <v>473</v>
      </c>
      <c r="E15" s="3" t="s">
        <v>474</v>
      </c>
      <c r="F15" s="3" t="s">
        <v>475</v>
      </c>
      <c r="G15" s="3" t="s">
        <v>476</v>
      </c>
      <c r="H15" s="3" t="s">
        <v>477</v>
      </c>
      <c r="I15" s="3" t="s">
        <v>478</v>
      </c>
      <c r="J15" s="3" t="s">
        <v>479</v>
      </c>
      <c r="K15" s="3" t="s">
        <v>480</v>
      </c>
      <c r="L15" s="3" t="s">
        <v>481</v>
      </c>
      <c r="M15" s="3" t="s">
        <v>482</v>
      </c>
    </row>
    <row r="16" spans="3:13" x14ac:dyDescent="0.2">
      <c r="C16" s="3" t="s">
        <v>483</v>
      </c>
      <c r="D16" s="3" t="s">
        <v>484</v>
      </c>
      <c r="E16" s="3" t="s">
        <v>485</v>
      </c>
      <c r="F16" s="3" t="s">
        <v>486</v>
      </c>
      <c r="G16" s="3" t="s">
        <v>487</v>
      </c>
      <c r="H16" s="3" t="s">
        <v>488</v>
      </c>
      <c r="I16" s="3" t="s">
        <v>489</v>
      </c>
      <c r="J16" s="3" t="s">
        <v>490</v>
      </c>
      <c r="K16" s="3" t="s">
        <v>491</v>
      </c>
      <c r="L16" s="3" t="s">
        <v>492</v>
      </c>
      <c r="M16" s="3" t="s">
        <v>493</v>
      </c>
    </row>
    <row r="17" spans="3:13" x14ac:dyDescent="0.2">
      <c r="C17" s="3" t="s">
        <v>494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495</v>
      </c>
      <c r="D18" s="3" t="s">
        <v>496</v>
      </c>
      <c r="E18" s="3" t="s">
        <v>497</v>
      </c>
      <c r="F18" s="3" t="s">
        <v>498</v>
      </c>
      <c r="G18" s="3" t="s">
        <v>499</v>
      </c>
      <c r="H18" s="3" t="s">
        <v>500</v>
      </c>
      <c r="I18" s="3" t="s">
        <v>501</v>
      </c>
      <c r="J18" s="3" t="s">
        <v>502</v>
      </c>
      <c r="K18" s="3" t="s">
        <v>503</v>
      </c>
      <c r="L18" s="3" t="s">
        <v>3</v>
      </c>
      <c r="M18" s="3" t="s">
        <v>3</v>
      </c>
    </row>
    <row r="19" spans="3:13" x14ac:dyDescent="0.2">
      <c r="C19" s="3" t="s">
        <v>504</v>
      </c>
      <c r="D19" s="3" t="s">
        <v>505</v>
      </c>
      <c r="E19" s="3" t="s">
        <v>506</v>
      </c>
      <c r="F19" s="3" t="s">
        <v>507</v>
      </c>
      <c r="G19" s="3" t="s">
        <v>508</v>
      </c>
      <c r="H19" s="3" t="s">
        <v>509</v>
      </c>
      <c r="I19" s="3" t="s">
        <v>510</v>
      </c>
      <c r="J19" s="3" t="s">
        <v>511</v>
      </c>
      <c r="K19" s="3" t="s">
        <v>512</v>
      </c>
      <c r="L19" s="3" t="s">
        <v>513</v>
      </c>
      <c r="M19" s="3" t="s">
        <v>514</v>
      </c>
    </row>
    <row r="20" spans="3:13" x14ac:dyDescent="0.2">
      <c r="C20" s="3" t="s">
        <v>515</v>
      </c>
      <c r="D20" s="3" t="s">
        <v>516</v>
      </c>
      <c r="E20" s="3" t="s">
        <v>517</v>
      </c>
      <c r="F20" s="3" t="s">
        <v>518</v>
      </c>
      <c r="G20" s="3" t="s">
        <v>519</v>
      </c>
      <c r="H20" s="3" t="s">
        <v>520</v>
      </c>
      <c r="I20" s="3" t="s">
        <v>521</v>
      </c>
      <c r="J20" s="3" t="s">
        <v>522</v>
      </c>
      <c r="K20" s="3" t="s">
        <v>523</v>
      </c>
      <c r="L20" s="3" t="s">
        <v>524</v>
      </c>
      <c r="M20" s="3" t="s">
        <v>525</v>
      </c>
    </row>
    <row r="22" spans="3:13" x14ac:dyDescent="0.2">
      <c r="C22" s="3" t="s">
        <v>526</v>
      </c>
      <c r="D22" s="3" t="s">
        <v>527</v>
      </c>
      <c r="E22" s="3" t="s">
        <v>528</v>
      </c>
      <c r="F22" s="3">
        <v>-480</v>
      </c>
      <c r="G22" s="3">
        <v>-384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</row>
    <row r="23" spans="3:13" x14ac:dyDescent="0.2">
      <c r="C23" s="3" t="s">
        <v>529</v>
      </c>
      <c r="D23" s="3" t="s">
        <v>530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531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532</v>
      </c>
      <c r="D24" s="3" t="s">
        <v>533</v>
      </c>
      <c r="E24" s="3" t="s">
        <v>534</v>
      </c>
      <c r="F24" s="3" t="s">
        <v>535</v>
      </c>
      <c r="G24" s="3" t="s">
        <v>536</v>
      </c>
      <c r="H24" s="3" t="s">
        <v>537</v>
      </c>
      <c r="I24" s="3" t="s">
        <v>538</v>
      </c>
      <c r="J24" s="3" t="s">
        <v>539</v>
      </c>
      <c r="K24" s="3" t="s">
        <v>540</v>
      </c>
      <c r="L24" s="3" t="s">
        <v>541</v>
      </c>
      <c r="M24" s="3" t="s">
        <v>542</v>
      </c>
    </row>
    <row r="25" spans="3:13" x14ac:dyDescent="0.2">
      <c r="C25" s="3" t="s">
        <v>543</v>
      </c>
      <c r="D25" s="3" t="s">
        <v>544</v>
      </c>
      <c r="E25" s="3" t="s">
        <v>545</v>
      </c>
      <c r="F25" s="3" t="s">
        <v>546</v>
      </c>
      <c r="G25" s="3" t="s">
        <v>547</v>
      </c>
      <c r="H25" s="3" t="s">
        <v>537</v>
      </c>
      <c r="I25" s="3" t="s">
        <v>548</v>
      </c>
      <c r="J25" s="3" t="s">
        <v>539</v>
      </c>
      <c r="K25" s="3" t="s">
        <v>540</v>
      </c>
      <c r="L25" s="3" t="s">
        <v>541</v>
      </c>
      <c r="M25" s="3" t="s">
        <v>542</v>
      </c>
    </row>
    <row r="27" spans="3:13" x14ac:dyDescent="0.2">
      <c r="C27" s="3" t="s">
        <v>549</v>
      </c>
      <c r="D27" s="3" t="s">
        <v>550</v>
      </c>
      <c r="E27" s="3" t="s">
        <v>551</v>
      </c>
      <c r="F27" s="3" t="s">
        <v>552</v>
      </c>
      <c r="G27" s="3" t="s">
        <v>553</v>
      </c>
      <c r="H27" s="3" t="s">
        <v>554</v>
      </c>
      <c r="I27" s="3" t="s">
        <v>555</v>
      </c>
      <c r="J27" s="3" t="s">
        <v>556</v>
      </c>
      <c r="K27" s="3" t="s">
        <v>557</v>
      </c>
      <c r="L27" s="3" t="s">
        <v>558</v>
      </c>
      <c r="M27" s="3" t="s">
        <v>559</v>
      </c>
    </row>
    <row r="28" spans="3:13" x14ac:dyDescent="0.2">
      <c r="C28" s="3" t="s">
        <v>560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561</v>
      </c>
      <c r="D29" s="3" t="s">
        <v>3</v>
      </c>
      <c r="E29" s="3" t="s">
        <v>562</v>
      </c>
      <c r="F29" s="3" t="s">
        <v>563</v>
      </c>
      <c r="G29" s="3" t="s">
        <v>564</v>
      </c>
      <c r="H29" s="3" t="s">
        <v>565</v>
      </c>
      <c r="I29" s="3" t="s">
        <v>566</v>
      </c>
      <c r="J29" s="3" t="s">
        <v>567</v>
      </c>
      <c r="K29" s="3" t="s">
        <v>568</v>
      </c>
      <c r="L29" s="3" t="s">
        <v>569</v>
      </c>
      <c r="M29" s="3" t="s">
        <v>570</v>
      </c>
    </row>
    <row r="30" spans="3:13" x14ac:dyDescent="0.2">
      <c r="C30" s="3" t="s">
        <v>571</v>
      </c>
      <c r="D30" s="3">
        <v>0</v>
      </c>
      <c r="E30" s="3" t="s">
        <v>572</v>
      </c>
      <c r="F30" s="3" t="s">
        <v>573</v>
      </c>
      <c r="G30" s="3" t="s">
        <v>574</v>
      </c>
      <c r="H30" s="3" t="s">
        <v>575</v>
      </c>
      <c r="I30" s="3" t="s">
        <v>576</v>
      </c>
      <c r="J30" s="3" t="s">
        <v>577</v>
      </c>
      <c r="K30" s="3" t="s">
        <v>578</v>
      </c>
      <c r="L30" s="3" t="s">
        <v>579</v>
      </c>
      <c r="M30" s="3" t="s">
        <v>580</v>
      </c>
    </row>
    <row r="31" spans="3:13" x14ac:dyDescent="0.2">
      <c r="C31" s="3" t="s">
        <v>581</v>
      </c>
      <c r="D31" s="3" t="s">
        <v>3</v>
      </c>
      <c r="E31" s="3" t="s">
        <v>3</v>
      </c>
      <c r="F31" s="3" t="s">
        <v>3</v>
      </c>
      <c r="G31" s="3" t="s">
        <v>582</v>
      </c>
      <c r="H31" s="3" t="s">
        <v>583</v>
      </c>
      <c r="I31" s="3" t="s">
        <v>584</v>
      </c>
      <c r="J31" s="3" t="s">
        <v>585</v>
      </c>
      <c r="K31" s="3" t="s">
        <v>586</v>
      </c>
      <c r="L31" s="3" t="s">
        <v>587</v>
      </c>
      <c r="M31" s="3" t="s">
        <v>588</v>
      </c>
    </row>
    <row r="32" spans="3:13" x14ac:dyDescent="0.2">
      <c r="C32" s="3" t="s">
        <v>589</v>
      </c>
      <c r="D32" s="3" t="s">
        <v>590</v>
      </c>
      <c r="E32" s="3" t="s">
        <v>591</v>
      </c>
      <c r="F32" s="3" t="s">
        <v>592</v>
      </c>
      <c r="G32" s="3" t="s">
        <v>593</v>
      </c>
      <c r="H32" s="3" t="s">
        <v>594</v>
      </c>
      <c r="I32" s="3" t="s">
        <v>595</v>
      </c>
      <c r="J32" s="3" t="s">
        <v>596</v>
      </c>
      <c r="K32" s="3" t="s">
        <v>597</v>
      </c>
      <c r="L32" s="3" t="s">
        <v>598</v>
      </c>
      <c r="M32" s="3" t="s">
        <v>599</v>
      </c>
    </row>
    <row r="33" spans="3:13" x14ac:dyDescent="0.2">
      <c r="C33" s="3" t="s">
        <v>600</v>
      </c>
      <c r="D33" s="3" t="s">
        <v>601</v>
      </c>
      <c r="E33" s="3" t="s">
        <v>602</v>
      </c>
      <c r="F33" s="3" t="s">
        <v>603</v>
      </c>
      <c r="G33" s="3" t="s">
        <v>604</v>
      </c>
      <c r="H33" s="3" t="s">
        <v>605</v>
      </c>
      <c r="I33" s="3" t="s">
        <v>606</v>
      </c>
      <c r="J33" s="3" t="s">
        <v>607</v>
      </c>
      <c r="K33" s="3" t="s">
        <v>608</v>
      </c>
      <c r="L33" s="3" t="s">
        <v>609</v>
      </c>
      <c r="M33" s="3" t="s">
        <v>610</v>
      </c>
    </row>
    <row r="35" spans="3:13" x14ac:dyDescent="0.2">
      <c r="C35" s="3" t="s">
        <v>611</v>
      </c>
      <c r="D35" s="3" t="s">
        <v>3</v>
      </c>
      <c r="E35" s="3" t="s">
        <v>3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612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613</v>
      </c>
      <c r="D37" s="3" t="s">
        <v>3</v>
      </c>
      <c r="E37" s="3" t="s">
        <v>3</v>
      </c>
      <c r="F37" s="3" t="s">
        <v>614</v>
      </c>
      <c r="G37" s="3" t="s">
        <v>615</v>
      </c>
      <c r="H37" s="3" t="s">
        <v>616</v>
      </c>
      <c r="I37" s="3" t="s">
        <v>617</v>
      </c>
      <c r="J37" s="3" t="s">
        <v>618</v>
      </c>
      <c r="K37" s="3" t="s">
        <v>619</v>
      </c>
      <c r="L37" s="3" t="s">
        <v>620</v>
      </c>
      <c r="M37" s="3" t="s">
        <v>621</v>
      </c>
    </row>
    <row r="38" spans="3:13" x14ac:dyDescent="0.2">
      <c r="C38" s="3" t="s">
        <v>622</v>
      </c>
      <c r="D38" s="3" t="s">
        <v>3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623</v>
      </c>
      <c r="D40" s="3" t="s">
        <v>624</v>
      </c>
      <c r="E40" s="3" t="s">
        <v>625</v>
      </c>
      <c r="F40" s="3" t="s">
        <v>626</v>
      </c>
      <c r="G40" s="3" t="s">
        <v>627</v>
      </c>
      <c r="H40" s="3" t="s">
        <v>520</v>
      </c>
      <c r="I40" s="3" t="s">
        <v>521</v>
      </c>
      <c r="J40" s="3" t="s">
        <v>522</v>
      </c>
      <c r="K40" s="3" t="s">
        <v>523</v>
      </c>
      <c r="L40" s="3" t="s">
        <v>524</v>
      </c>
      <c r="M40" s="3" t="s">
        <v>525</v>
      </c>
    </row>
    <row r="41" spans="3:13" x14ac:dyDescent="0.2">
      <c r="C41" s="3" t="s">
        <v>628</v>
      </c>
      <c r="D41" s="3" t="s">
        <v>629</v>
      </c>
      <c r="E41" s="3" t="s">
        <v>630</v>
      </c>
      <c r="F41" s="3" t="s">
        <v>631</v>
      </c>
      <c r="G41" s="3" t="s">
        <v>632</v>
      </c>
      <c r="H41" s="3" t="s">
        <v>633</v>
      </c>
      <c r="I41" s="3" t="s">
        <v>634</v>
      </c>
      <c r="J41" s="3" t="s">
        <v>635</v>
      </c>
      <c r="K41" s="3" t="s">
        <v>636</v>
      </c>
      <c r="L41" s="3" t="s">
        <v>637</v>
      </c>
      <c r="M41" s="3" t="s">
        <v>638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0BB9-6FC6-4922-B1FE-38A76B96F18A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639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640</v>
      </c>
      <c r="D12" s="3">
        <v>10.52</v>
      </c>
      <c r="E12" s="3">
        <v>10.48</v>
      </c>
      <c r="F12" s="3">
        <v>11.8</v>
      </c>
      <c r="G12" s="3">
        <v>13.47</v>
      </c>
      <c r="H12" s="3">
        <v>13.35</v>
      </c>
      <c r="I12" s="3">
        <v>11.52</v>
      </c>
      <c r="J12" s="3">
        <v>13.91</v>
      </c>
      <c r="K12" s="3">
        <v>13.01</v>
      </c>
      <c r="L12" s="3">
        <v>15.19</v>
      </c>
      <c r="M12" s="3">
        <v>14.76</v>
      </c>
    </row>
    <row r="13" spans="3:13" ht="12.75" x14ac:dyDescent="0.2">
      <c r="C13" s="3" t="s">
        <v>641</v>
      </c>
      <c r="D13" s="3" t="s">
        <v>642</v>
      </c>
      <c r="E13" s="3" t="s">
        <v>643</v>
      </c>
      <c r="F13" s="3" t="s">
        <v>644</v>
      </c>
      <c r="G13" s="3" t="s">
        <v>645</v>
      </c>
      <c r="H13" s="3" t="s">
        <v>646</v>
      </c>
      <c r="I13" s="3" t="s">
        <v>647</v>
      </c>
      <c r="J13" s="3" t="s">
        <v>648</v>
      </c>
      <c r="K13" s="3" t="s">
        <v>649</v>
      </c>
      <c r="L13" s="3" t="s">
        <v>650</v>
      </c>
      <c r="M13" s="3" t="s">
        <v>651</v>
      </c>
    </row>
    <row r="14" spans="3:13" ht="12.75" x14ac:dyDescent="0.2"/>
    <row r="15" spans="3:13" ht="12.75" x14ac:dyDescent="0.2">
      <c r="C15" s="3" t="s">
        <v>652</v>
      </c>
      <c r="D15" s="3" t="s">
        <v>653</v>
      </c>
      <c r="E15" s="3" t="s">
        <v>654</v>
      </c>
      <c r="F15" s="3" t="s">
        <v>655</v>
      </c>
      <c r="G15" s="3" t="s">
        <v>656</v>
      </c>
      <c r="H15" s="3" t="s">
        <v>657</v>
      </c>
      <c r="I15" s="3" t="s">
        <v>658</v>
      </c>
      <c r="J15" s="3" t="s">
        <v>659</v>
      </c>
      <c r="K15" s="3" t="s">
        <v>660</v>
      </c>
      <c r="L15" s="3" t="s">
        <v>661</v>
      </c>
      <c r="M15" s="3" t="s">
        <v>662</v>
      </c>
    </row>
    <row r="16" spans="3:13" ht="12.75" x14ac:dyDescent="0.2">
      <c r="C16" s="3" t="s">
        <v>663</v>
      </c>
      <c r="D16" s="3" t="s">
        <v>653</v>
      </c>
      <c r="E16" s="3" t="s">
        <v>654</v>
      </c>
      <c r="F16" s="3" t="s">
        <v>664</v>
      </c>
      <c r="G16" s="3" t="s">
        <v>665</v>
      </c>
      <c r="H16" s="3" t="s">
        <v>666</v>
      </c>
      <c r="I16" s="3" t="s">
        <v>667</v>
      </c>
      <c r="J16" s="3" t="s">
        <v>668</v>
      </c>
      <c r="K16" s="3" t="s">
        <v>669</v>
      </c>
      <c r="L16" s="3" t="s">
        <v>670</v>
      </c>
      <c r="M16" s="3" t="s">
        <v>671</v>
      </c>
    </row>
    <row r="17" spans="3:13" ht="12.75" x14ac:dyDescent="0.2">
      <c r="C17" s="3" t="s">
        <v>672</v>
      </c>
      <c r="D17" s="3" t="s">
        <v>673</v>
      </c>
      <c r="E17" s="3" t="s">
        <v>674</v>
      </c>
      <c r="F17" s="3" t="s">
        <v>675</v>
      </c>
      <c r="G17" s="3" t="s">
        <v>676</v>
      </c>
      <c r="H17" s="3" t="s">
        <v>677</v>
      </c>
      <c r="I17" s="3" t="s">
        <v>678</v>
      </c>
      <c r="J17" s="3" t="s">
        <v>679</v>
      </c>
      <c r="K17" s="3" t="s">
        <v>680</v>
      </c>
      <c r="L17" s="3" t="s">
        <v>681</v>
      </c>
      <c r="M17" s="3" t="s">
        <v>682</v>
      </c>
    </row>
    <row r="18" spans="3:13" ht="12.75" x14ac:dyDescent="0.2">
      <c r="C18" s="3" t="s">
        <v>683</v>
      </c>
      <c r="D18" s="3" t="s">
        <v>673</v>
      </c>
      <c r="E18" s="3" t="s">
        <v>674</v>
      </c>
      <c r="F18" s="3" t="s">
        <v>675</v>
      </c>
      <c r="G18" s="3" t="s">
        <v>684</v>
      </c>
      <c r="H18" s="3" t="s">
        <v>677</v>
      </c>
      <c r="I18" s="3" t="s">
        <v>685</v>
      </c>
      <c r="J18" s="3" t="s">
        <v>679</v>
      </c>
      <c r="K18" s="3" t="s">
        <v>680</v>
      </c>
      <c r="L18" s="3" t="s">
        <v>686</v>
      </c>
      <c r="M18" s="3" t="s">
        <v>682</v>
      </c>
    </row>
    <row r="19" spans="3:13" ht="12.75" x14ac:dyDescent="0.2">
      <c r="C19" s="3" t="s">
        <v>687</v>
      </c>
      <c r="D19" s="3" t="s">
        <v>673</v>
      </c>
      <c r="E19" s="3" t="s">
        <v>674</v>
      </c>
      <c r="F19" s="3" t="s">
        <v>675</v>
      </c>
      <c r="G19" s="3" t="s">
        <v>684</v>
      </c>
      <c r="H19" s="3" t="s">
        <v>677</v>
      </c>
      <c r="I19" s="3" t="s">
        <v>678</v>
      </c>
      <c r="J19" s="3" t="s">
        <v>679</v>
      </c>
      <c r="K19" s="3" t="s">
        <v>680</v>
      </c>
      <c r="L19" s="3" t="s">
        <v>681</v>
      </c>
      <c r="M19" s="3" t="s">
        <v>682</v>
      </c>
    </row>
    <row r="20" spans="3:13" ht="12.75" x14ac:dyDescent="0.2">
      <c r="C20" s="3" t="s">
        <v>688</v>
      </c>
      <c r="D20" s="3" t="s">
        <v>689</v>
      </c>
      <c r="E20" s="3" t="s">
        <v>690</v>
      </c>
      <c r="F20" s="3" t="s">
        <v>691</v>
      </c>
      <c r="G20" s="3" t="s">
        <v>692</v>
      </c>
      <c r="H20" s="3" t="s">
        <v>693</v>
      </c>
      <c r="I20" s="3" t="s">
        <v>694</v>
      </c>
      <c r="J20" s="3" t="s">
        <v>695</v>
      </c>
      <c r="K20" s="3" t="s">
        <v>696</v>
      </c>
      <c r="L20" s="3" t="s">
        <v>697</v>
      </c>
      <c r="M20" s="3" t="s">
        <v>676</v>
      </c>
    </row>
    <row r="21" spans="3:13" ht="12.75" x14ac:dyDescent="0.2">
      <c r="C21" s="3" t="s">
        <v>698</v>
      </c>
      <c r="D21" s="3" t="s">
        <v>699</v>
      </c>
      <c r="E21" s="3" t="s">
        <v>699</v>
      </c>
      <c r="F21" s="3" t="s">
        <v>699</v>
      </c>
      <c r="G21" s="3" t="s">
        <v>700</v>
      </c>
      <c r="H21" s="3" t="s">
        <v>699</v>
      </c>
      <c r="I21" s="3" t="s">
        <v>699</v>
      </c>
      <c r="J21" s="3" t="s">
        <v>700</v>
      </c>
      <c r="K21" s="3" t="s">
        <v>700</v>
      </c>
      <c r="L21" s="3" t="s">
        <v>700</v>
      </c>
      <c r="M21" s="3" t="s">
        <v>699</v>
      </c>
    </row>
    <row r="22" spans="3:13" ht="12.75" x14ac:dyDescent="0.2">
      <c r="C22" s="3" t="s">
        <v>701</v>
      </c>
      <c r="D22" s="3" t="s">
        <v>673</v>
      </c>
      <c r="E22" s="3" t="s">
        <v>702</v>
      </c>
      <c r="F22" s="3" t="s">
        <v>674</v>
      </c>
      <c r="G22" s="3" t="s">
        <v>703</v>
      </c>
      <c r="H22" s="3" t="s">
        <v>704</v>
      </c>
      <c r="I22" s="3" t="s">
        <v>705</v>
      </c>
      <c r="J22" s="3" t="s">
        <v>706</v>
      </c>
      <c r="K22" s="3" t="s">
        <v>707</v>
      </c>
      <c r="L22" s="3" t="s">
        <v>708</v>
      </c>
      <c r="M22" s="3" t="s">
        <v>709</v>
      </c>
    </row>
    <row r="23" spans="3:13" ht="12.75" x14ac:dyDescent="0.2"/>
    <row r="24" spans="3:13" ht="12.75" x14ac:dyDescent="0.2">
      <c r="C24" s="3" t="s">
        <v>710</v>
      </c>
      <c r="D24" s="3" t="s">
        <v>673</v>
      </c>
      <c r="E24" s="3" t="s">
        <v>711</v>
      </c>
      <c r="F24" s="3" t="s">
        <v>712</v>
      </c>
      <c r="G24" s="3" t="s">
        <v>713</v>
      </c>
      <c r="H24" s="3" t="s">
        <v>714</v>
      </c>
      <c r="I24" s="3" t="s">
        <v>715</v>
      </c>
      <c r="J24" s="3" t="s">
        <v>716</v>
      </c>
      <c r="K24" s="3" t="s">
        <v>717</v>
      </c>
      <c r="L24" s="3" t="s">
        <v>718</v>
      </c>
      <c r="M24" s="3" t="s">
        <v>719</v>
      </c>
    </row>
    <row r="25" spans="3:13" ht="12.75" x14ac:dyDescent="0.2">
      <c r="C25" s="3" t="s">
        <v>720</v>
      </c>
      <c r="D25" s="3" t="s">
        <v>719</v>
      </c>
      <c r="E25" s="3" t="s">
        <v>719</v>
      </c>
      <c r="F25" s="3" t="s">
        <v>711</v>
      </c>
      <c r="G25" s="3" t="s">
        <v>693</v>
      </c>
      <c r="H25" s="3" t="s">
        <v>721</v>
      </c>
      <c r="I25" s="3" t="s">
        <v>722</v>
      </c>
      <c r="J25" s="3" t="s">
        <v>723</v>
      </c>
      <c r="K25" s="3" t="s">
        <v>724</v>
      </c>
      <c r="L25" s="3" t="s">
        <v>725</v>
      </c>
      <c r="M25" s="3" t="s">
        <v>722</v>
      </c>
    </row>
    <row r="26" spans="3:13" ht="12.75" x14ac:dyDescent="0.2">
      <c r="C26" s="3" t="s">
        <v>726</v>
      </c>
      <c r="D26" s="3" t="s">
        <v>673</v>
      </c>
      <c r="E26" s="3" t="s">
        <v>727</v>
      </c>
      <c r="F26" s="3" t="s">
        <v>728</v>
      </c>
      <c r="G26" s="3" t="s">
        <v>674</v>
      </c>
      <c r="H26" s="3" t="s">
        <v>729</v>
      </c>
      <c r="I26" s="3" t="s">
        <v>730</v>
      </c>
      <c r="J26" s="3" t="s">
        <v>731</v>
      </c>
      <c r="K26" s="3" t="s">
        <v>732</v>
      </c>
      <c r="L26" s="3" t="s">
        <v>733</v>
      </c>
      <c r="M26" s="3" t="s">
        <v>734</v>
      </c>
    </row>
    <row r="27" spans="3:13" ht="12.75" x14ac:dyDescent="0.2">
      <c r="C27" s="3" t="s">
        <v>735</v>
      </c>
      <c r="D27" s="3" t="s">
        <v>673</v>
      </c>
      <c r="E27" s="3" t="s">
        <v>736</v>
      </c>
      <c r="F27" s="3" t="s">
        <v>737</v>
      </c>
      <c r="G27" s="3" t="s">
        <v>738</v>
      </c>
      <c r="H27" s="3" t="s">
        <v>739</v>
      </c>
      <c r="I27" s="3" t="s">
        <v>740</v>
      </c>
      <c r="J27" s="3" t="s">
        <v>741</v>
      </c>
      <c r="K27" s="3" t="s">
        <v>741</v>
      </c>
      <c r="L27" s="3" t="s">
        <v>742</v>
      </c>
      <c r="M27" s="3" t="s">
        <v>743</v>
      </c>
    </row>
    <row r="28" spans="3:13" ht="12.75" x14ac:dyDescent="0.2"/>
    <row r="29" spans="3:13" ht="12.75" x14ac:dyDescent="0.2">
      <c r="C29" s="3" t="s">
        <v>744</v>
      </c>
      <c r="D29" s="3">
        <v>3.6</v>
      </c>
      <c r="E29" s="3">
        <v>3.8</v>
      </c>
      <c r="F29" s="3">
        <v>3.5</v>
      </c>
      <c r="G29" s="3">
        <v>3.5</v>
      </c>
      <c r="H29" s="3">
        <v>3.1</v>
      </c>
      <c r="I29" s="3">
        <v>3.8</v>
      </c>
      <c r="J29" s="3">
        <v>3.6</v>
      </c>
      <c r="K29" s="3">
        <v>3.8</v>
      </c>
      <c r="L29" s="3">
        <v>3.7</v>
      </c>
      <c r="M29" s="3">
        <v>3.7</v>
      </c>
    </row>
    <row r="30" spans="3:13" ht="12.75" x14ac:dyDescent="0.2">
      <c r="C30" s="3" t="s">
        <v>745</v>
      </c>
      <c r="D30" s="3">
        <v>5</v>
      </c>
      <c r="E30" s="3">
        <v>7</v>
      </c>
      <c r="F30" s="3">
        <v>3</v>
      </c>
      <c r="G30" s="3">
        <v>4</v>
      </c>
      <c r="H30" s="3">
        <v>7</v>
      </c>
      <c r="I30" s="3">
        <v>5</v>
      </c>
      <c r="J30" s="3">
        <v>3</v>
      </c>
      <c r="K30" s="3">
        <v>6</v>
      </c>
      <c r="L30" s="3">
        <v>4</v>
      </c>
      <c r="M30" s="3">
        <v>7</v>
      </c>
    </row>
    <row r="31" spans="3:13" ht="12.75" x14ac:dyDescent="0.2">
      <c r="C31" s="3" t="s">
        <v>746</v>
      </c>
      <c r="D31" s="3">
        <v>5.4199999999999998E-2</v>
      </c>
      <c r="E31" s="3">
        <v>0.65</v>
      </c>
      <c r="F31" s="3">
        <v>0.65</v>
      </c>
      <c r="G31" s="3">
        <v>0.71</v>
      </c>
      <c r="H31" s="3">
        <v>0.74</v>
      </c>
      <c r="I31" s="3">
        <v>0.74</v>
      </c>
      <c r="J31" s="3">
        <v>0.74</v>
      </c>
      <c r="K31" s="3">
        <v>0.74</v>
      </c>
      <c r="L31" s="3">
        <v>0.74</v>
      </c>
      <c r="M31" s="3">
        <v>0.74</v>
      </c>
    </row>
    <row r="32" spans="3:13" ht="12.75" x14ac:dyDescent="0.2">
      <c r="C32" s="3" t="s">
        <v>747</v>
      </c>
      <c r="D32" s="3" t="s">
        <v>748</v>
      </c>
      <c r="E32" s="3" t="s">
        <v>749</v>
      </c>
      <c r="F32" s="3" t="s">
        <v>750</v>
      </c>
      <c r="G32" s="3" t="s">
        <v>751</v>
      </c>
      <c r="H32" s="3" t="s">
        <v>752</v>
      </c>
      <c r="I32" s="3" t="s">
        <v>753</v>
      </c>
      <c r="J32" s="3" t="s">
        <v>754</v>
      </c>
      <c r="K32" s="3" t="s">
        <v>754</v>
      </c>
      <c r="L32" s="3" t="s">
        <v>755</v>
      </c>
      <c r="M32" s="3" t="s">
        <v>756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21D3-7770-4BF7-9EEF-87D3B83B9B50}">
  <dimension ref="A3:BJ22"/>
  <sheetViews>
    <sheetView showGridLines="0" tabSelected="1" workbookViewId="0">
      <selection activeCell="H7" sqref="H7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757</v>
      </c>
      <c r="C3" s="9"/>
      <c r="D3" s="9"/>
      <c r="E3" s="9"/>
      <c r="F3" s="9"/>
      <c r="H3" s="9" t="s">
        <v>758</v>
      </c>
      <c r="I3" s="9"/>
      <c r="J3" s="9"/>
      <c r="K3" s="9"/>
      <c r="L3" s="9"/>
      <c r="N3" s="11" t="s">
        <v>759</v>
      </c>
      <c r="O3" s="11"/>
      <c r="P3" s="11"/>
      <c r="Q3" s="11"/>
      <c r="R3" s="11"/>
      <c r="S3" s="11"/>
      <c r="T3" s="11"/>
      <c r="V3" s="9" t="s">
        <v>760</v>
      </c>
      <c r="W3" s="9"/>
      <c r="X3" s="9"/>
      <c r="Y3" s="9"/>
      <c r="AA3" s="9" t="s">
        <v>761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762</v>
      </c>
      <c r="C4" s="15" t="s">
        <v>763</v>
      </c>
      <c r="D4" s="14" t="s">
        <v>764</v>
      </c>
      <c r="E4" s="15" t="s">
        <v>765</v>
      </c>
      <c r="F4" s="14" t="s">
        <v>766</v>
      </c>
      <c r="H4" s="16" t="s">
        <v>767</v>
      </c>
      <c r="I4" s="17" t="s">
        <v>768</v>
      </c>
      <c r="J4" s="16" t="s">
        <v>769</v>
      </c>
      <c r="K4" s="17" t="s">
        <v>770</v>
      </c>
      <c r="L4" s="16" t="s">
        <v>771</v>
      </c>
      <c r="N4" s="18" t="s">
        <v>772</v>
      </c>
      <c r="O4" s="19" t="s">
        <v>773</v>
      </c>
      <c r="P4" s="18" t="s">
        <v>774</v>
      </c>
      <c r="Q4" s="19" t="s">
        <v>775</v>
      </c>
      <c r="R4" s="18" t="s">
        <v>776</v>
      </c>
      <c r="S4" s="19" t="s">
        <v>777</v>
      </c>
      <c r="T4" s="18" t="s">
        <v>778</v>
      </c>
      <c r="V4" s="19" t="s">
        <v>779</v>
      </c>
      <c r="W4" s="18" t="s">
        <v>780</v>
      </c>
      <c r="X4" s="19" t="s">
        <v>781</v>
      </c>
      <c r="Y4" s="18" t="s">
        <v>782</v>
      </c>
      <c r="AA4" s="20" t="s">
        <v>431</v>
      </c>
      <c r="AB4" s="21" t="s">
        <v>672</v>
      </c>
      <c r="AC4" s="20" t="s">
        <v>683</v>
      </c>
      <c r="AD4" s="21" t="s">
        <v>688</v>
      </c>
      <c r="AE4" s="20" t="s">
        <v>698</v>
      </c>
      <c r="AF4" s="21" t="s">
        <v>701</v>
      </c>
      <c r="AG4" s="20" t="s">
        <v>710</v>
      </c>
      <c r="AH4" s="21" t="s">
        <v>720</v>
      </c>
      <c r="AI4" s="20" t="s">
        <v>746</v>
      </c>
      <c r="AJ4" s="22"/>
      <c r="AK4" s="21" t="s">
        <v>744</v>
      </c>
      <c r="AL4" s="20" t="s">
        <v>745</v>
      </c>
    </row>
    <row r="5" spans="1:62" ht="63" x14ac:dyDescent="0.2">
      <c r="A5" s="23" t="s">
        <v>783</v>
      </c>
      <c r="B5" s="18" t="s">
        <v>784</v>
      </c>
      <c r="C5" s="24" t="s">
        <v>785</v>
      </c>
      <c r="D5" s="25" t="s">
        <v>786</v>
      </c>
      <c r="E5" s="19" t="s">
        <v>787</v>
      </c>
      <c r="F5" s="18" t="s">
        <v>784</v>
      </c>
      <c r="H5" s="19" t="s">
        <v>788</v>
      </c>
      <c r="I5" s="18" t="s">
        <v>789</v>
      </c>
      <c r="J5" s="19" t="s">
        <v>790</v>
      </c>
      <c r="K5" s="18" t="s">
        <v>791</v>
      </c>
      <c r="L5" s="19" t="s">
        <v>792</v>
      </c>
      <c r="N5" s="18" t="s">
        <v>793</v>
      </c>
      <c r="O5" s="19" t="s">
        <v>794</v>
      </c>
      <c r="P5" s="18" t="s">
        <v>795</v>
      </c>
      <c r="Q5" s="19" t="s">
        <v>796</v>
      </c>
      <c r="R5" s="18" t="s">
        <v>797</v>
      </c>
      <c r="S5" s="19" t="s">
        <v>798</v>
      </c>
      <c r="T5" s="18" t="s">
        <v>799</v>
      </c>
      <c r="V5" s="19" t="s">
        <v>800</v>
      </c>
      <c r="W5" s="18" t="s">
        <v>801</v>
      </c>
      <c r="X5" s="19" t="s">
        <v>802</v>
      </c>
      <c r="Y5" s="18" t="s">
        <v>803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0.50627819536374308</v>
      </c>
      <c r="C7" s="31">
        <f>(sheet!D18-sheet!D15)/sheet!D35</f>
        <v>0.50627819536374308</v>
      </c>
      <c r="D7" s="31">
        <f>sheet!D12/sheet!D35</f>
        <v>0.17089257753413364</v>
      </c>
      <c r="E7" s="31">
        <f>Sheet2!D20/sheet!D35</f>
        <v>1.6423528156301632</v>
      </c>
      <c r="F7" s="31">
        <f>sheet!D18/sheet!D35</f>
        <v>0.50627819536374308</v>
      </c>
      <c r="G7" s="29"/>
      <c r="H7" s="32">
        <f>Sheet1!D33/sheet!D51</f>
        <v>0.1320605883999578</v>
      </c>
      <c r="I7" s="32">
        <f>Sheet1!D33/Sheet1!D12</f>
        <v>0.21082111165190295</v>
      </c>
      <c r="J7" s="32">
        <f>Sheet1!D12/sheet!D27</f>
        <v>7.3312433620820919E-2</v>
      </c>
      <c r="K7" s="32">
        <f>Sheet1!D30/sheet!D27</f>
        <v>1.545580875384781E-2</v>
      </c>
      <c r="L7" s="32">
        <f>Sheet1!D38</f>
        <v>1.31</v>
      </c>
      <c r="M7" s="29"/>
      <c r="N7" s="32">
        <f>sheet!D40/sheet!D27</f>
        <v>0.88296425950308155</v>
      </c>
      <c r="O7" s="32">
        <f>sheet!D51/sheet!D27</f>
        <v>0.11703574049691839</v>
      </c>
      <c r="P7" s="32">
        <f>sheet!D40/sheet!D51</f>
        <v>7.544398452593466</v>
      </c>
      <c r="Q7" s="31">
        <f>Sheet1!D24/Sheet1!D26</f>
        <v>-1.4310299430976281</v>
      </c>
      <c r="R7" s="31">
        <f>ABS(Sheet2!D20/(Sheet1!D26+Sheet2!D30))</f>
        <v>1.8498635915380004</v>
      </c>
      <c r="S7" s="31">
        <f>sheet!D40/Sheet1!D43</f>
        <v>16.93434217918454</v>
      </c>
      <c r="T7" s="31">
        <f>Sheet2!D20/sheet!D40</f>
        <v>7.5124375426735335E-2</v>
      </c>
      <c r="V7" s="31" t="e">
        <f>ABS(Sheet1!D15/sheet!D15)</f>
        <v>#DIV/0!</v>
      </c>
      <c r="W7" s="31">
        <f>Sheet1!D12/sheet!D14</f>
        <v>61.850032963298595</v>
      </c>
      <c r="X7" s="31">
        <f>Sheet1!D12/sheet!D27</f>
        <v>7.3312433620820919E-2</v>
      </c>
      <c r="Y7" s="31">
        <f>Sheet1!D12/(sheet!D18-sheet!D35)</f>
        <v>-3.6765272467730097</v>
      </c>
      <c r="AA7" s="17" t="str">
        <f>Sheet1!D43</f>
        <v>388,328.636</v>
      </c>
      <c r="AB7" s="17" t="str">
        <f>Sheet3!D17</f>
        <v>NA</v>
      </c>
      <c r="AC7" s="17" t="str">
        <f>Sheet3!D18</f>
        <v>NA</v>
      </c>
      <c r="AD7" s="17" t="str">
        <f>Sheet3!D20</f>
        <v>94.7x</v>
      </c>
      <c r="AE7" s="17" t="str">
        <f>Sheet3!D21</f>
        <v>1.0x</v>
      </c>
      <c r="AF7" s="17" t="str">
        <f>Sheet3!D22</f>
        <v>NA</v>
      </c>
      <c r="AG7" s="17" t="str">
        <f>Sheet3!D24</f>
        <v>NA</v>
      </c>
      <c r="AH7" s="17" t="str">
        <f>Sheet3!D25</f>
        <v>4.2x</v>
      </c>
      <c r="AI7" s="17">
        <f>Sheet3!D31</f>
        <v>5.4199999999999998E-2</v>
      </c>
      <c r="AK7" s="17">
        <f>Sheet3!D29</f>
        <v>3.6</v>
      </c>
      <c r="AL7" s="17">
        <f>Sheet3!D30</f>
        <v>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0.63497525577578917</v>
      </c>
      <c r="C8" s="34">
        <f>(sheet!E18-sheet!E15)/sheet!E35</f>
        <v>0.63497525577578917</v>
      </c>
      <c r="D8" s="34">
        <f>sheet!E12/sheet!E35</f>
        <v>3.4154721915946561E-3</v>
      </c>
      <c r="E8" s="34">
        <f>Sheet2!E20/sheet!E35</f>
        <v>1.221487730454627</v>
      </c>
      <c r="F8" s="34">
        <f>sheet!E18/sheet!E35</f>
        <v>0.63497525577578917</v>
      </c>
      <c r="G8" s="29"/>
      <c r="H8" s="35">
        <f>Sheet1!E33/sheet!E51</f>
        <v>0.19223283580364736</v>
      </c>
      <c r="I8" s="35">
        <f>Sheet1!E33/Sheet1!E12</f>
        <v>0.29229356750321778</v>
      </c>
      <c r="J8" s="35">
        <f>Sheet1!E12/sheet!E27</f>
        <v>8.3360167022319853E-2</v>
      </c>
      <c r="K8" s="35">
        <f>Sheet1!E30/sheet!E27</f>
        <v>2.4365640606617958E-2</v>
      </c>
      <c r="L8" s="35">
        <f>Sheet1!E38</f>
        <v>2.2400000000000002</v>
      </c>
      <c r="M8" s="29"/>
      <c r="N8" s="35">
        <f>sheet!E40/sheet!E27</f>
        <v>0.87324933066322874</v>
      </c>
      <c r="O8" s="35">
        <f>sheet!E51/sheet!E27</f>
        <v>0.12675066933677129</v>
      </c>
      <c r="P8" s="35">
        <f>sheet!E40/sheet!E51</f>
        <v>6.8895046884765652</v>
      </c>
      <c r="Q8" s="34">
        <f>Sheet1!E24/Sheet1!E26</f>
        <v>-1.5243974843296011</v>
      </c>
      <c r="R8" s="34">
        <f>ABS(Sheet2!E20/(Sheet1!E26+Sheet2!E30))</f>
        <v>0.58029967109270308</v>
      </c>
      <c r="S8" s="34">
        <f>sheet!E40/Sheet1!E43</f>
        <v>14.674534474907388</v>
      </c>
      <c r="T8" s="34">
        <f>Sheet2!E20/sheet!E40</f>
        <v>6.6587261660927016E-2</v>
      </c>
      <c r="U8" s="12"/>
      <c r="V8" s="34" t="e">
        <f>ABS(Sheet1!E15/sheet!E15)</f>
        <v>#DIV/0!</v>
      </c>
      <c r="W8" s="34">
        <f>Sheet1!E12/sheet!E14</f>
        <v>72.091523276681087</v>
      </c>
      <c r="X8" s="34">
        <f>Sheet1!E12/sheet!E27</f>
        <v>8.3360167022319853E-2</v>
      </c>
      <c r="Y8" s="34">
        <f>Sheet1!E12/(sheet!E18-sheet!E35)</f>
        <v>-4.7972898929444492</v>
      </c>
      <c r="Z8" s="12"/>
      <c r="AA8" s="36" t="str">
        <f>Sheet1!E43</f>
        <v>487,514</v>
      </c>
      <c r="AB8" s="36" t="str">
        <f>Sheet3!E17</f>
        <v>11.7x</v>
      </c>
      <c r="AC8" s="36" t="str">
        <f>Sheet3!E18</f>
        <v>11.7x</v>
      </c>
      <c r="AD8" s="36" t="str">
        <f>Sheet3!E20</f>
        <v>12.2x</v>
      </c>
      <c r="AE8" s="36" t="str">
        <f>Sheet3!E21</f>
        <v>1.0x</v>
      </c>
      <c r="AF8" s="36" t="str">
        <f>Sheet3!E22</f>
        <v>8.3x</v>
      </c>
      <c r="AG8" s="36" t="str">
        <f>Sheet3!E24</f>
        <v>6.0x</v>
      </c>
      <c r="AH8" s="36" t="str">
        <f>Sheet3!E25</f>
        <v>4.2x</v>
      </c>
      <c r="AI8" s="36">
        <f>Sheet3!E31</f>
        <v>0.65</v>
      </c>
      <c r="AK8" s="36">
        <f>Sheet3!E29</f>
        <v>3.8</v>
      </c>
      <c r="AL8" s="36">
        <f>Sheet3!E30</f>
        <v>7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0.43692773159184994</v>
      </c>
      <c r="C9" s="31">
        <f>(sheet!F18-sheet!F15)/sheet!F35</f>
        <v>0.43692773159184994</v>
      </c>
      <c r="D9" s="31">
        <f>sheet!F12/sheet!F35</f>
        <v>5.9908288479331141E-2</v>
      </c>
      <c r="E9" s="31">
        <f>Sheet2!F20/sheet!F35</f>
        <v>0.71387221167937431</v>
      </c>
      <c r="F9" s="31">
        <f>sheet!F18/sheet!F35</f>
        <v>0.43692773159184994</v>
      </c>
      <c r="G9" s="29"/>
      <c r="H9" s="32">
        <f>Sheet1!F33/sheet!F51</f>
        <v>-0.18417859426170688</v>
      </c>
      <c r="I9" s="32">
        <f>Sheet1!F33/Sheet1!F12</f>
        <v>-0.20895707172655092</v>
      </c>
      <c r="J9" s="32">
        <f>Sheet1!F12/sheet!F27</f>
        <v>8.343917154143736E-2</v>
      </c>
      <c r="K9" s="32">
        <f>Sheet1!F30/sheet!F27</f>
        <v>-1.7435204952588112E-2</v>
      </c>
      <c r="L9" s="32">
        <f>Sheet1!F38</f>
        <v>-1.71</v>
      </c>
      <c r="M9" s="29"/>
      <c r="N9" s="32">
        <f>sheet!F40/sheet!F27</f>
        <v>0.90533533485539741</v>
      </c>
      <c r="O9" s="32">
        <f>sheet!F51/sheet!F27</f>
        <v>9.466466514460263E-2</v>
      </c>
      <c r="P9" s="32">
        <f>sheet!F40/sheet!F51</f>
        <v>9.5636036262577502</v>
      </c>
      <c r="Q9" s="31">
        <f>Sheet1!F24/Sheet1!F26</f>
        <v>-0.5533977790113408</v>
      </c>
      <c r="R9" s="31">
        <f>ABS(Sheet2!F20/(Sheet1!F26+Sheet2!F30))</f>
        <v>1.1227962092355801</v>
      </c>
      <c r="S9" s="31">
        <f>sheet!F40/Sheet1!F43</f>
        <v>15.229900624661177</v>
      </c>
      <c r="T9" s="31">
        <f>Sheet2!F20/sheet!F40</f>
        <v>6.5551043208725096E-2</v>
      </c>
      <c r="V9" s="31" t="e">
        <f>ABS(Sheet1!F15/sheet!F15)</f>
        <v>#DIV/0!</v>
      </c>
      <c r="W9" s="31">
        <f>Sheet1!F12/sheet!F14</f>
        <v>119.08653846153847</v>
      </c>
      <c r="X9" s="31">
        <f>Sheet1!F12/sheet!F27</f>
        <v>8.343917154143736E-2</v>
      </c>
      <c r="Y9" s="31">
        <f>Sheet1!F12/(sheet!F18-sheet!F35)</f>
        <v>-1.7825316218854872</v>
      </c>
      <c r="AA9" s="17" t="str">
        <f>Sheet1!F43</f>
        <v>529,407</v>
      </c>
      <c r="AB9" s="17" t="str">
        <f>Sheet3!F17</f>
        <v>16.5x</v>
      </c>
      <c r="AC9" s="17" t="str">
        <f>Sheet3!F18</f>
        <v>16.5x</v>
      </c>
      <c r="AD9" s="17" t="str">
        <f>Sheet3!F20</f>
        <v>14.5x</v>
      </c>
      <c r="AE9" s="17" t="str">
        <f>Sheet3!F21</f>
        <v>1.0x</v>
      </c>
      <c r="AF9" s="17" t="str">
        <f>Sheet3!F22</f>
        <v>11.7x</v>
      </c>
      <c r="AG9" s="17" t="str">
        <f>Sheet3!F24</f>
        <v>-9.9x</v>
      </c>
      <c r="AH9" s="17" t="str">
        <f>Sheet3!F25</f>
        <v>6.0x</v>
      </c>
      <c r="AI9" s="17">
        <f>Sheet3!F31</f>
        <v>0.65</v>
      </c>
      <c r="AK9" s="17">
        <f>Sheet3!F29</f>
        <v>3.5</v>
      </c>
      <c r="AL9" s="17">
        <f>Sheet3!F30</f>
        <v>3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0.45961585505978636</v>
      </c>
      <c r="C10" s="34">
        <f>(sheet!G18-sheet!G15)/sheet!G35</f>
        <v>0.45961585505978636</v>
      </c>
      <c r="D10" s="34">
        <f>sheet!G12/sheet!G35</f>
        <v>7.5805985307308543E-3</v>
      </c>
      <c r="E10" s="34">
        <f>Sheet2!G20/sheet!G35</f>
        <v>0.78670689489017542</v>
      </c>
      <c r="F10" s="34">
        <f>sheet!G18/sheet!G35</f>
        <v>0.45961585505978636</v>
      </c>
      <c r="G10" s="29"/>
      <c r="H10" s="35">
        <f>Sheet1!G33/sheet!G51</f>
        <v>-0.38650945602924741</v>
      </c>
      <c r="I10" s="35">
        <f>Sheet1!G33/Sheet1!G12</f>
        <v>-0.28438769291962968</v>
      </c>
      <c r="J10" s="35">
        <f>Sheet1!G12/sheet!G27</f>
        <v>8.3133781761767112E-2</v>
      </c>
      <c r="K10" s="35">
        <f>Sheet1!G30/sheet!G27</f>
        <v>-2.3642224398912937E-2</v>
      </c>
      <c r="L10" s="35">
        <f>Sheet1!G38</f>
        <v>-2.41</v>
      </c>
      <c r="M10" s="29"/>
      <c r="N10" s="35">
        <f>sheet!G40/sheet!G27</f>
        <v>0.93883144634597526</v>
      </c>
      <c r="O10" s="35">
        <f>sheet!G51/sheet!G27</f>
        <v>6.1168553654024738E-2</v>
      </c>
      <c r="P10" s="35">
        <f>sheet!G40/sheet!G51</f>
        <v>15.348269498999384</v>
      </c>
      <c r="Q10" s="34">
        <f>Sheet1!G24/Sheet1!G26</f>
        <v>-0.40313107880675447</v>
      </c>
      <c r="R10" s="34">
        <f>ABS(Sheet2!G20/(Sheet1!G26+Sheet2!G30))</f>
        <v>0.78616606588053317</v>
      </c>
      <c r="S10" s="34">
        <f>sheet!G40/Sheet1!G43</f>
        <v>15.935727662452845</v>
      </c>
      <c r="T10" s="34">
        <f>Sheet2!G20/sheet!G40</f>
        <v>5.9901941449126611E-2</v>
      </c>
      <c r="U10" s="12"/>
      <c r="V10" s="34" t="e">
        <f>ABS(Sheet1!G15/sheet!G15)</f>
        <v>#DIV/0!</v>
      </c>
      <c r="W10" s="34">
        <f>Sheet1!G12/sheet!G14</f>
        <v>52.707566187340412</v>
      </c>
      <c r="X10" s="34">
        <f>Sheet1!G12/sheet!G27</f>
        <v>8.3133781761767112E-2</v>
      </c>
      <c r="Y10" s="34">
        <f>Sheet1!G12/(sheet!G18-sheet!G35)</f>
        <v>-2.1520847451581839</v>
      </c>
      <c r="Z10" s="12"/>
      <c r="AA10" s="36" t="str">
        <f>Sheet1!G43</f>
        <v>555,869</v>
      </c>
      <c r="AB10" s="36" t="str">
        <f>Sheet3!G17</f>
        <v>17.7x</v>
      </c>
      <c r="AC10" s="36" t="str">
        <f>Sheet3!G18</f>
        <v>17.8x</v>
      </c>
      <c r="AD10" s="36" t="str">
        <f>Sheet3!G20</f>
        <v>20.3x</v>
      </c>
      <c r="AE10" s="36" t="str">
        <f>Sheet3!G21</f>
        <v>1.1x</v>
      </c>
      <c r="AF10" s="36" t="str">
        <f>Sheet3!G22</f>
        <v>12.5x</v>
      </c>
      <c r="AG10" s="36" t="str">
        <f>Sheet3!G24</f>
        <v>-2.8x</v>
      </c>
      <c r="AH10" s="36" t="str">
        <f>Sheet3!G25</f>
        <v>17.0x</v>
      </c>
      <c r="AI10" s="36">
        <f>Sheet3!G31</f>
        <v>0.71</v>
      </c>
      <c r="AK10" s="36">
        <f>Sheet3!G29</f>
        <v>3.5</v>
      </c>
      <c r="AL10" s="36">
        <f>Sheet3!G30</f>
        <v>4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2.5856966169245765E-2</v>
      </c>
      <c r="C11" s="31">
        <f>(sheet!H18-sheet!H15)/sheet!H35</f>
        <v>2.5856966169245765E-2</v>
      </c>
      <c r="D11" s="31">
        <f>sheet!H12/sheet!H35</f>
        <v>5.9536254670580612E-3</v>
      </c>
      <c r="E11" s="31">
        <f>Sheet2!H20/sheet!H35</f>
        <v>0.46803469029903794</v>
      </c>
      <c r="F11" s="31">
        <f>sheet!H18/sheet!H35</f>
        <v>2.5856966169245765E-2</v>
      </c>
      <c r="G11" s="29"/>
      <c r="H11" s="32">
        <f>Sheet1!H33/sheet!H51</f>
        <v>0.43161494203190887</v>
      </c>
      <c r="I11" s="32">
        <f>Sheet1!H33/Sheet1!H12</f>
        <v>0.48598576705753982</v>
      </c>
      <c r="J11" s="32">
        <f>Sheet1!H12/sheet!H27</f>
        <v>8.3856812372153366E-2</v>
      </c>
      <c r="K11" s="32">
        <f>Sheet1!H30/sheet!H27</f>
        <v>4.0846934114347228E-2</v>
      </c>
      <c r="L11" s="32">
        <f>Sheet1!H38</f>
        <v>4.29</v>
      </c>
      <c r="M11" s="29"/>
      <c r="N11" s="32">
        <f>sheet!H40/sheet!H27</f>
        <v>0.90557968847920867</v>
      </c>
      <c r="O11" s="32">
        <f>sheet!H51/sheet!H27</f>
        <v>9.4420311520791375E-2</v>
      </c>
      <c r="P11" s="32">
        <f>sheet!H40/sheet!H51</f>
        <v>9.5909415452394438</v>
      </c>
      <c r="Q11" s="31">
        <f>Sheet1!H24/Sheet1!H26</f>
        <v>-2.0393541488780684</v>
      </c>
      <c r="R11" s="31">
        <f>ABS(Sheet2!H20/(Sheet1!H26+Sheet2!H30))</f>
        <v>0.85369247640242241</v>
      </c>
      <c r="S11" s="31">
        <f>sheet!H40/Sheet1!H43</f>
        <v>14.97388139905723</v>
      </c>
      <c r="T11" s="31">
        <f>Sheet2!H20/sheet!H40</f>
        <v>5.6047885001218489E-2</v>
      </c>
      <c r="V11" s="31" t="e">
        <f>ABS(Sheet1!H15/sheet!H15)</f>
        <v>#DIV/0!</v>
      </c>
      <c r="W11" s="31">
        <f>Sheet1!H12/sheet!H14</f>
        <v>38.851206872403004</v>
      </c>
      <c r="X11" s="31">
        <f>Sheet1!H12/sheet!H27</f>
        <v>8.3856812372153366E-2</v>
      </c>
      <c r="Y11" s="31">
        <f>Sheet1!H12/(sheet!H18-sheet!H35)</f>
        <v>-0.79379390933155269</v>
      </c>
      <c r="AA11" s="17" t="str">
        <f>Sheet1!H43</f>
        <v>600,147</v>
      </c>
      <c r="AB11" s="17" t="str">
        <f>Sheet3!H17</f>
        <v>16.6x</v>
      </c>
      <c r="AC11" s="17" t="str">
        <f>Sheet3!H18</f>
        <v>16.6x</v>
      </c>
      <c r="AD11" s="17" t="str">
        <f>Sheet3!H20</f>
        <v>17.0x</v>
      </c>
      <c r="AE11" s="17" t="str">
        <f>Sheet3!H21</f>
        <v>1.0x</v>
      </c>
      <c r="AF11" s="17" t="str">
        <f>Sheet3!H22</f>
        <v>11.9x</v>
      </c>
      <c r="AG11" s="17" t="str">
        <f>Sheet3!H24</f>
        <v>2.0x</v>
      </c>
      <c r="AH11" s="17" t="str">
        <f>Sheet3!H25</f>
        <v>6.1x</v>
      </c>
      <c r="AI11" s="17">
        <f>Sheet3!H31</f>
        <v>0.74</v>
      </c>
      <c r="AK11" s="17">
        <f>Sheet3!H29</f>
        <v>3.1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0.12972991485776519</v>
      </c>
      <c r="C12" s="34">
        <f>(sheet!I18-sheet!I15)/sheet!I35</f>
        <v>0.12972991485776519</v>
      </c>
      <c r="D12" s="34">
        <f>sheet!I12/sheet!I35</f>
        <v>4.2075196416217438E-2</v>
      </c>
      <c r="E12" s="34">
        <f>Sheet2!I20/sheet!I35</f>
        <v>0.55509175223130192</v>
      </c>
      <c r="F12" s="34">
        <f>sheet!I18/sheet!I35</f>
        <v>0.12972991485776519</v>
      </c>
      <c r="G12" s="29"/>
      <c r="H12" s="35">
        <f>Sheet1!I33/sheet!I51</f>
        <v>0.18559417094811237</v>
      </c>
      <c r="I12" s="35">
        <f>Sheet1!I33/Sheet1!I12</f>
        <v>0.54701405309996831</v>
      </c>
      <c r="J12" s="35">
        <f>Sheet1!I12/sheet!I27</f>
        <v>7.6370157593164664E-2</v>
      </c>
      <c r="K12" s="35">
        <f>Sheet1!I30/sheet!I27</f>
        <v>4.177554944092033E-2</v>
      </c>
      <c r="L12" s="35">
        <f>Sheet1!I38</f>
        <v>2.33</v>
      </c>
      <c r="M12" s="29"/>
      <c r="N12" s="35">
        <f>sheet!I40/sheet!I27</f>
        <v>0.77490915136230354</v>
      </c>
      <c r="O12" s="35">
        <f>sheet!I51/sheet!I27</f>
        <v>0.22509084863769649</v>
      </c>
      <c r="P12" s="35">
        <f>sheet!I40/sheet!I51</f>
        <v>3.4426506277453681</v>
      </c>
      <c r="Q12" s="34">
        <f>Sheet1!I24/Sheet1!I26</f>
        <v>-2.2593002241157887</v>
      </c>
      <c r="R12" s="34">
        <f>ABS(Sheet2!I20/(Sheet1!I26+Sheet2!I30))</f>
        <v>0.3891396022668886</v>
      </c>
      <c r="S12" s="34">
        <f>sheet!I40/Sheet1!I43</f>
        <v>14.368610031243293</v>
      </c>
      <c r="T12" s="34">
        <f>Sheet2!I20/sheet!I40</f>
        <v>3.3628043752840953E-2</v>
      </c>
      <c r="U12" s="12"/>
      <c r="V12" s="34" t="e">
        <f>ABS(Sheet1!I15/sheet!I15)</f>
        <v>#DIV/0!</v>
      </c>
      <c r="W12" s="34">
        <f>Sheet1!I12/sheet!I14</f>
        <v>146.69499691167388</v>
      </c>
      <c r="X12" s="34">
        <f>Sheet1!I12/sheet!I27</f>
        <v>7.6370157593164664E-2</v>
      </c>
      <c r="Y12" s="34">
        <f>Sheet1!I12/(sheet!I18-sheet!I35)</f>
        <v>-1.8693129405690287</v>
      </c>
      <c r="Z12" s="12"/>
      <c r="AA12" s="36" t="str">
        <f>Sheet1!I43</f>
        <v>838,580</v>
      </c>
      <c r="AB12" s="36" t="str">
        <f>Sheet3!I17</f>
        <v>22.9x</v>
      </c>
      <c r="AC12" s="36" t="str">
        <f>Sheet3!I18</f>
        <v>23.0x</v>
      </c>
      <c r="AD12" s="36" t="str">
        <f>Sheet3!I20</f>
        <v>19.4x</v>
      </c>
      <c r="AE12" s="36" t="str">
        <f>Sheet3!I21</f>
        <v>1.0x</v>
      </c>
      <c r="AF12" s="36" t="str">
        <f>Sheet3!I22</f>
        <v>13.6x</v>
      </c>
      <c r="AG12" s="36" t="str">
        <f>Sheet3!I24</f>
        <v>7.9x</v>
      </c>
      <c r="AH12" s="36" t="str">
        <f>Sheet3!I25</f>
        <v>2.4x</v>
      </c>
      <c r="AI12" s="36">
        <f>Sheet3!I31</f>
        <v>0.74</v>
      </c>
      <c r="AK12" s="36">
        <f>Sheet3!I29</f>
        <v>3.8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0.31920156471080924</v>
      </c>
      <c r="C13" s="31">
        <f>(sheet!J18-sheet!J15)/sheet!J35</f>
        <v>0.31920156471080924</v>
      </c>
      <c r="D13" s="31">
        <f>sheet!J12/sheet!J35</f>
        <v>3.9164405627213433E-2</v>
      </c>
      <c r="E13" s="31">
        <f>Sheet2!J20/sheet!J35</f>
        <v>0.54148918012175573</v>
      </c>
      <c r="F13" s="31">
        <f>sheet!J18/sheet!J35</f>
        <v>0.31920156471080924</v>
      </c>
      <c r="G13" s="29"/>
      <c r="H13" s="32">
        <f>Sheet1!J33/sheet!J51</f>
        <v>-0.18765449393773698</v>
      </c>
      <c r="I13" s="32">
        <f>Sheet1!J33/Sheet1!J12</f>
        <v>-0.43292998511367303</v>
      </c>
      <c r="J13" s="32">
        <f>Sheet1!J12/sheet!J27</f>
        <v>8.6211234515233021E-2</v>
      </c>
      <c r="K13" s="32">
        <f>Sheet1!J30/sheet!J27</f>
        <v>-3.7323428475311206E-2</v>
      </c>
      <c r="L13" s="32">
        <f>Sheet1!J38</f>
        <v>-1.87</v>
      </c>
      <c r="M13" s="29"/>
      <c r="N13" s="32">
        <f>sheet!J40/sheet!J27</f>
        <v>0.80110559735545173</v>
      </c>
      <c r="O13" s="32">
        <f>sheet!J51/sheet!J27</f>
        <v>0.1988944026445483</v>
      </c>
      <c r="P13" s="32">
        <f>sheet!J40/sheet!J51</f>
        <v>4.0277935764091755</v>
      </c>
      <c r="Q13" s="31">
        <f>Sheet1!J24/Sheet1!J26</f>
        <v>4.7864958609554635E-2</v>
      </c>
      <c r="R13" s="31">
        <f>ABS(Sheet2!J20/(Sheet1!J26+Sheet2!J30))</f>
        <v>0.29826156737389709</v>
      </c>
      <c r="S13" s="31">
        <f>sheet!J40/Sheet1!J43</f>
        <v>13.483507304633472</v>
      </c>
      <c r="T13" s="31">
        <f>Sheet2!J20/sheet!J40</f>
        <v>4.6525706439330038E-2</v>
      </c>
      <c r="V13" s="31" t="e">
        <f>ABS(Sheet1!J15/sheet!J15)</f>
        <v>#DIV/0!</v>
      </c>
      <c r="W13" s="31">
        <f>Sheet1!J12/sheet!J14</f>
        <v>162.10079671656206</v>
      </c>
      <c r="X13" s="31">
        <f>Sheet1!J12/sheet!J27</f>
        <v>8.6211234515233021E-2</v>
      </c>
      <c r="Y13" s="31">
        <f>Sheet1!J12/(sheet!J18-sheet!J35)</f>
        <v>-1.8397226530176074</v>
      </c>
      <c r="AA13" s="17" t="str">
        <f>Sheet1!J43</f>
        <v>925,440</v>
      </c>
      <c r="AB13" s="17" t="str">
        <f>Sheet3!J17</f>
        <v>14.8x</v>
      </c>
      <c r="AC13" s="17" t="str">
        <f>Sheet3!J18</f>
        <v>14.8x</v>
      </c>
      <c r="AD13" s="17" t="str">
        <f>Sheet3!J20</f>
        <v>17.5x</v>
      </c>
      <c r="AE13" s="17" t="str">
        <f>Sheet3!J21</f>
        <v>1.1x</v>
      </c>
      <c r="AF13" s="17" t="str">
        <f>Sheet3!J22</f>
        <v>11.5x</v>
      </c>
      <c r="AG13" s="17" t="str">
        <f>Sheet3!J24</f>
        <v>-7.3x</v>
      </c>
      <c r="AH13" s="17" t="str">
        <f>Sheet3!J25</f>
        <v>3.4x</v>
      </c>
      <c r="AI13" s="17">
        <f>Sheet3!J31</f>
        <v>0.74</v>
      </c>
      <c r="AK13" s="17">
        <f>Sheet3!J29</f>
        <v>3.6</v>
      </c>
      <c r="AL13" s="17">
        <f>Sheet3!J30</f>
        <v>3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0.59419568648553045</v>
      </c>
      <c r="C14" s="34">
        <f>(sheet!K18-sheet!K15)/sheet!K35</f>
        <v>0.59419568648553045</v>
      </c>
      <c r="D14" s="34">
        <f>sheet!K12/sheet!K35</f>
        <v>0.31059912254799832</v>
      </c>
      <c r="E14" s="34">
        <f>Sheet2!K20/sheet!K35</f>
        <v>0.93108839122308173</v>
      </c>
      <c r="F14" s="34">
        <f>sheet!K18/sheet!K35</f>
        <v>0.59419568648553045</v>
      </c>
      <c r="G14" s="29"/>
      <c r="H14" s="35">
        <f>Sheet1!K33/sheet!K51</f>
        <v>0.12794318872177463</v>
      </c>
      <c r="I14" s="35">
        <f>Sheet1!K33/Sheet1!K12</f>
        <v>0.34144924154379286</v>
      </c>
      <c r="J14" s="35">
        <f>Sheet1!K12/sheet!K27</f>
        <v>8.4354674133626878E-2</v>
      </c>
      <c r="K14" s="35">
        <f>Sheet1!K30/sheet!K27</f>
        <v>2.88028395036007E-2</v>
      </c>
      <c r="L14" s="35">
        <f>Sheet1!K38</f>
        <v>1.38</v>
      </c>
      <c r="M14" s="29"/>
      <c r="N14" s="35">
        <f>sheet!K40/sheet!K27</f>
        <v>0.77487789860986367</v>
      </c>
      <c r="O14" s="35">
        <f>sheet!K51/sheet!K27</f>
        <v>0.22512210139013636</v>
      </c>
      <c r="P14" s="35">
        <f>sheet!K40/sheet!K51</f>
        <v>3.4420338732846183</v>
      </c>
      <c r="Q14" s="34">
        <f>Sheet1!K24/Sheet1!K26</f>
        <v>-1.8378480783480755</v>
      </c>
      <c r="R14" s="34">
        <f>ABS(Sheet2!K20/(Sheet1!K26+Sheet2!K30))</f>
        <v>0.39622315362717453</v>
      </c>
      <c r="S14" s="34">
        <f>sheet!K40/Sheet1!K43</f>
        <v>13.610292664966414</v>
      </c>
      <c r="T14" s="34">
        <f>Sheet2!K20/sheet!K40</f>
        <v>5.1232929271168889E-2</v>
      </c>
      <c r="U14" s="12"/>
      <c r="V14" s="34" t="e">
        <f>ABS(Sheet1!K15/sheet!K15)</f>
        <v>#DIV/0!</v>
      </c>
      <c r="W14" s="34">
        <f>Sheet1!K12/sheet!K14</f>
        <v>34.065916481701336</v>
      </c>
      <c r="X14" s="34">
        <f>Sheet1!K12/sheet!K27</f>
        <v>8.4354674133626878E-2</v>
      </c>
      <c r="Y14" s="34">
        <f>Sheet1!K12/(sheet!K18-sheet!K35)</f>
        <v>-4.8752954908102355</v>
      </c>
      <c r="Z14" s="12"/>
      <c r="AA14" s="36" t="str">
        <f>Sheet1!K43</f>
        <v>890,848</v>
      </c>
      <c r="AB14" s="36" t="str">
        <f>Sheet3!K17</f>
        <v>16.9x</v>
      </c>
      <c r="AC14" s="36" t="str">
        <f>Sheet3!K18</f>
        <v>16.9x</v>
      </c>
      <c r="AD14" s="36" t="str">
        <f>Sheet3!K20</f>
        <v>25.5x</v>
      </c>
      <c r="AE14" s="36" t="str">
        <f>Sheet3!K21</f>
        <v>1.1x</v>
      </c>
      <c r="AF14" s="36" t="str">
        <f>Sheet3!K22</f>
        <v>11.6x</v>
      </c>
      <c r="AG14" s="36" t="str">
        <f>Sheet3!K24</f>
        <v>6.8x</v>
      </c>
      <c r="AH14" s="36" t="str">
        <f>Sheet3!K25</f>
        <v>2.7x</v>
      </c>
      <c r="AI14" s="36">
        <f>Sheet3!K31</f>
        <v>0.74</v>
      </c>
      <c r="AK14" s="36">
        <f>Sheet3!K29</f>
        <v>3.8</v>
      </c>
      <c r="AL14" s="36">
        <f>Sheet3!K30</f>
        <v>6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0.36473968055543826</v>
      </c>
      <c r="C15" s="31">
        <f>(sheet!L18-sheet!L15)/sheet!L35</f>
        <v>0.35403169950926155</v>
      </c>
      <c r="D15" s="31">
        <f>sheet!L12/sheet!L35</f>
        <v>8.9008640713555701E-2</v>
      </c>
      <c r="E15" s="31">
        <f>Sheet2!L20/sheet!L35</f>
        <v>0.70678587416485772</v>
      </c>
      <c r="F15" s="31">
        <f>sheet!L18/sheet!L35</f>
        <v>0.36473968055543826</v>
      </c>
      <c r="G15" s="29"/>
      <c r="H15" s="32">
        <f>Sheet1!L33/sheet!L51</f>
        <v>6.9506563216442802E-3</v>
      </c>
      <c r="I15" s="32">
        <f>Sheet1!L33/Sheet1!L12</f>
        <v>1.7174314665870452E-2</v>
      </c>
      <c r="J15" s="32">
        <f>Sheet1!L12/sheet!L27</f>
        <v>8.2836077779192385E-2</v>
      </c>
      <c r="K15" s="32">
        <f>Sheet1!L30/sheet!L27</f>
        <v>1.4226528654663693E-3</v>
      </c>
      <c r="L15" s="32">
        <f>Sheet1!L38</f>
        <v>7.0000000000000007E-2</v>
      </c>
      <c r="M15" s="29"/>
      <c r="N15" s="32">
        <f>sheet!L40/sheet!L27</f>
        <v>0.79532107478307601</v>
      </c>
      <c r="O15" s="32">
        <f>sheet!L51/sheet!L27</f>
        <v>0.20467892521692396</v>
      </c>
      <c r="P15" s="32">
        <f>sheet!L40/sheet!L51</f>
        <v>3.8857008553282877</v>
      </c>
      <c r="Q15" s="31">
        <f>Sheet1!L24/Sheet1!L26</f>
        <v>-1.0418920364043653</v>
      </c>
      <c r="R15" s="31">
        <f>ABS(Sheet2!L20/(Sheet1!L26+Sheet2!L30))</f>
        <v>0.58693025694440792</v>
      </c>
      <c r="S15" s="31">
        <f>sheet!L40/Sheet1!L43</f>
        <v>14.005636048058852</v>
      </c>
      <c r="T15" s="31">
        <f>Sheet2!L20/sheet!L40</f>
        <v>5.2045292904627838E-2</v>
      </c>
      <c r="V15" s="31">
        <f>ABS(Sheet1!L15/sheet!L15)</f>
        <v>37.350029579964506</v>
      </c>
      <c r="W15" s="31">
        <f>Sheet1!L12/sheet!L14</f>
        <v>38.095745890917364</v>
      </c>
      <c r="X15" s="31">
        <f>Sheet1!L12/sheet!L27</f>
        <v>8.2836077779192385E-2</v>
      </c>
      <c r="Y15" s="31">
        <f>Sheet1!L12/(sheet!L18-sheet!L35)</f>
        <v>-2.2265462045628679</v>
      </c>
      <c r="AA15" s="17" t="str">
        <f>Sheet1!L43</f>
        <v>918,374</v>
      </c>
      <c r="AB15" s="17" t="str">
        <f>Sheet3!L17</f>
        <v>18.1x</v>
      </c>
      <c r="AC15" s="17" t="str">
        <f>Sheet3!L18</f>
        <v>18.2x</v>
      </c>
      <c r="AD15" s="17" t="str">
        <f>Sheet3!L20</f>
        <v>13.8x</v>
      </c>
      <c r="AE15" s="17" t="str">
        <f>Sheet3!L21</f>
        <v>1.1x</v>
      </c>
      <c r="AF15" s="17" t="str">
        <f>Sheet3!L22</f>
        <v>12.3x</v>
      </c>
      <c r="AG15" s="17" t="str">
        <f>Sheet3!L24</f>
        <v>16.4x</v>
      </c>
      <c r="AH15" s="17" t="str">
        <f>Sheet3!L25</f>
        <v>3.1x</v>
      </c>
      <c r="AI15" s="17">
        <f>Sheet3!L31</f>
        <v>0.74</v>
      </c>
      <c r="AK15" s="17">
        <f>Sheet3!L29</f>
        <v>3.7</v>
      </c>
      <c r="AL15" s="17">
        <f>Sheet3!L30</f>
        <v>4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0.37138675615049332</v>
      </c>
      <c r="C16" s="34">
        <f>(sheet!M18-sheet!M15)/sheet!M35</f>
        <v>0.35425747268980357</v>
      </c>
      <c r="D16" s="34">
        <f>sheet!M12/sheet!M35</f>
        <v>5.9030146079915378E-2</v>
      </c>
      <c r="E16" s="34">
        <f>Sheet2!M20/sheet!M35</f>
        <v>0.57734758266007691</v>
      </c>
      <c r="F16" s="34">
        <f>sheet!M18/sheet!M35</f>
        <v>0.37138675615049332</v>
      </c>
      <c r="G16" s="29"/>
      <c r="H16" s="35">
        <f>Sheet1!M33/sheet!M51</f>
        <v>0.19461904374641914</v>
      </c>
      <c r="I16" s="35">
        <f>Sheet1!M33/Sheet1!M12</f>
        <v>0.55692094485737864</v>
      </c>
      <c r="J16" s="35">
        <f>Sheet1!M12/sheet!M27</f>
        <v>7.9453542302348926E-2</v>
      </c>
      <c r="K16" s="35">
        <f>Sheet1!M30/sheet!M27</f>
        <v>4.424934185128987E-2</v>
      </c>
      <c r="L16" s="35">
        <f>Sheet1!M38</f>
        <v>2.27</v>
      </c>
      <c r="M16" s="29"/>
      <c r="N16" s="35">
        <f>sheet!M40/sheet!M27</f>
        <v>0.77263611515353559</v>
      </c>
      <c r="O16" s="35">
        <f>sheet!M51/sheet!M27</f>
        <v>0.22736388484646447</v>
      </c>
      <c r="P16" s="35">
        <f>sheet!M40/sheet!M51</f>
        <v>3.398235896942408</v>
      </c>
      <c r="Q16" s="34">
        <f>Sheet1!M24/Sheet1!M26</f>
        <v>-2.386097228871003</v>
      </c>
      <c r="R16" s="34">
        <f>ABS(Sheet2!M20/(Sheet1!M26+Sheet2!M30))</f>
        <v>0.63943258858733909</v>
      </c>
      <c r="S16" s="34">
        <f>sheet!M40/Sheet1!M43</f>
        <v>14.073304700207709</v>
      </c>
      <c r="T16" s="34">
        <f>Sheet2!M20/sheet!M40</f>
        <v>4.8721491201407514E-2</v>
      </c>
      <c r="U16" s="12"/>
      <c r="V16" s="34">
        <f>ABS(Sheet1!M15/sheet!M15)</f>
        <v>19.374660633484162</v>
      </c>
      <c r="W16" s="34">
        <f>Sheet1!M12/sheet!M14</f>
        <v>38.66478604287822</v>
      </c>
      <c r="X16" s="34">
        <f>Sheet1!M12/sheet!M27</f>
        <v>7.9453542302348926E-2</v>
      </c>
      <c r="Y16" s="34">
        <f>Sheet1!M12/(sheet!M18-sheet!M35)</f>
        <v>-1.9385254759746147</v>
      </c>
      <c r="Z16" s="12"/>
      <c r="AA16" s="36" t="str">
        <f>Sheet1!M43</f>
        <v>923,406</v>
      </c>
      <c r="AB16" s="36" t="str">
        <f>Sheet3!M17</f>
        <v>16.2x</v>
      </c>
      <c r="AC16" s="36" t="str">
        <f>Sheet3!M18</f>
        <v>16.2x</v>
      </c>
      <c r="AD16" s="36" t="str">
        <f>Sheet3!M20</f>
        <v>17.7x</v>
      </c>
      <c r="AE16" s="36" t="str">
        <f>Sheet3!M21</f>
        <v>1.0x</v>
      </c>
      <c r="AF16" s="36" t="str">
        <f>Sheet3!M22</f>
        <v>11.2x</v>
      </c>
      <c r="AG16" s="36" t="str">
        <f>Sheet3!M24</f>
        <v>4.2x</v>
      </c>
      <c r="AH16" s="36" t="str">
        <f>Sheet3!M25</f>
        <v>2.4x</v>
      </c>
      <c r="AI16" s="36">
        <f>Sheet3!M31</f>
        <v>0.74</v>
      </c>
      <c r="AK16" s="36">
        <f>Sheet3!M29</f>
        <v>3.7</v>
      </c>
      <c r="AL16" s="36">
        <f>Sheet3!M30</f>
        <v>7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2023-04-28T21:10:20Z</dcterms:created>
  <dcterms:modified xsi:type="dcterms:W3CDTF">2023-05-06T12:02:49Z</dcterms:modified>
  <cp:category/>
  <dc:identifier/>
  <cp:version/>
</cp:coreProperties>
</file>