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9" documentId="8_{36CB7E2D-83DE-4E9E-85D4-5A9A38B2FA9D}" xr6:coauthVersionLast="47" xr6:coauthVersionMax="47" xr10:uidLastSave="{C7338BA6-0B31-40CD-B769-75A41007394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<sst xmlns="http://schemas.openxmlformats.org/spreadsheetml/2006/main" count="1282" uniqueCount="982">
  <si>
    <t>Colliers International Group Inc Bats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</si>
  <si>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</si>
  <si>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</si>
  <si>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</si>
  <si>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</si>
  <si>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</si>
  <si>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</si>
  <si>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</si>
  <si>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</si>
  <si>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</si>
  <si>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</si>
  <si>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</si>
  <si>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</si>
  <si>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</si>
  <si>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</si>
  <si>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</si>
  <si>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</si>
  <si>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</si>
  <si>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</si>
  <si>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</si>
  <si>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</si>
  <si>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</si>
  <si>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</si>
  <si>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</si>
  <si>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</si>
  <si>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</si>
  <si>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151,603.021</t>
  </si>
  <si>
    <t>104,229.774</t>
  </si>
  <si>
    <t>161,155.802</t>
  </si>
  <si>
    <t>151,937.397</t>
  </si>
  <si>
    <t>136,434.03</t>
  </si>
  <si>
    <t>173,396.139</t>
  </si>
  <si>
    <t>149,317.261</t>
  </si>
  <si>
    <t>199,278.786</t>
  </si>
  <si>
    <t>501,695.955</t>
  </si>
  <si>
    <t>235,128.311</t>
  </si>
  <si>
    <t>Short Term Investments</t>
  </si>
  <si>
    <t/>
  </si>
  <si>
    <t>16,425.898</t>
  </si>
  <si>
    <t>20,922.402</t>
  </si>
  <si>
    <t>28,102.915</t>
  </si>
  <si>
    <t>37,707.507</t>
  </si>
  <si>
    <t>Accounts Receivable, Net</t>
  </si>
  <si>
    <t>394,584.938</t>
  </si>
  <si>
    <t>351,630.584</t>
  </si>
  <si>
    <t>441,736.17</t>
  </si>
  <si>
    <t>466,774.975</t>
  </si>
  <si>
    <t>612,602.286</t>
  </si>
  <si>
    <t>757,154.406</t>
  </si>
  <si>
    <t>567,072.657</t>
  </si>
  <si>
    <t>551,275.965</t>
  </si>
  <si>
    <t>725,473.506</t>
  </si>
  <si>
    <t>906,879.772</t>
  </si>
  <si>
    <t>Inventory</t>
  </si>
  <si>
    <t>16,789.537</t>
  </si>
  <si>
    <t>Prepaid Expenses</t>
  </si>
  <si>
    <t>40,676.702</t>
  </si>
  <si>
    <t>27,169.48</t>
  </si>
  <si>
    <t>44,210.663</t>
  </si>
  <si>
    <t>49,797.137</t>
  </si>
  <si>
    <t>68,819.838</t>
  </si>
  <si>
    <t>85,275.761</t>
  </si>
  <si>
    <t>55,609.133</t>
  </si>
  <si>
    <t>45,751.134</t>
  </si>
  <si>
    <t>55,858.084</t>
  </si>
  <si>
    <t>83,029.63</t>
  </si>
  <si>
    <t>Other Current Assets</t>
  </si>
  <si>
    <t>49,973.414</t>
  </si>
  <si>
    <t>336,674.11</t>
  </si>
  <si>
    <t>41,058.308</t>
  </si>
  <si>
    <t>11,389.799</t>
  </si>
  <si>
    <t>17,368.08</t>
  </si>
  <si>
    <t>17,867.588</t>
  </si>
  <si>
    <t>143,964.885</t>
  </si>
  <si>
    <t>500,758.346</t>
  </si>
  <si>
    <t>675,455.022</t>
  </si>
  <si>
    <t>380,172.913</t>
  </si>
  <si>
    <t>Total Current Assets</t>
  </si>
  <si>
    <t>653,627.614</t>
  </si>
  <si>
    <t>819,703.949</t>
  </si>
  <si>
    <t>688,160.943</t>
  </si>
  <si>
    <t>679,899.308</t>
  </si>
  <si>
    <t>835,224.234</t>
  </si>
  <si>
    <t>1,033,693.894</t>
  </si>
  <si>
    <t>932,389.834</t>
  </si>
  <si>
    <t>1,317,986.633</t>
  </si>
  <si>
    <t>1,986,585.482</t>
  </si>
  <si>
    <t>1,642,918.133</t>
  </si>
  <si>
    <t>Property Plant And Equipment, Net</t>
  </si>
  <si>
    <t>107,886.907</t>
  </si>
  <si>
    <t>75,495.741</t>
  </si>
  <si>
    <t>86,791.036</t>
  </si>
  <si>
    <t>87,651.233</t>
  </si>
  <si>
    <t>105,476.984</t>
  </si>
  <si>
    <t>127,602.425</t>
  </si>
  <si>
    <t>481,526.838</t>
  </si>
  <si>
    <t>531,050.849</t>
  </si>
  <si>
    <t>583,292.282</t>
  </si>
  <si>
    <t>685,255.758</t>
  </si>
  <si>
    <t>Real Estate Owned</t>
  </si>
  <si>
    <t>Capitalized / Purchased Software</t>
  </si>
  <si>
    <t>Long-term Investments</t>
  </si>
  <si>
    <t>5,254.433</t>
  </si>
  <si>
    <t>5,986.064</t>
  </si>
  <si>
    <t>8,181.97</t>
  </si>
  <si>
    <t>9,437.339</t>
  </si>
  <si>
    <t>8,180.535</t>
  </si>
  <si>
    <t>15,985.281</t>
  </si>
  <si>
    <t>20,360.323</t>
  </si>
  <si>
    <t>25,910.288</t>
  </si>
  <si>
    <t>53,312.585</t>
  </si>
  <si>
    <t>71,173.09</t>
  </si>
  <si>
    <t>Goodwill</t>
  </si>
  <si>
    <t>453,816.82</t>
  </si>
  <si>
    <t>331,348.146</t>
  </si>
  <si>
    <t>424,124.886</t>
  </si>
  <si>
    <t>467,309.417</t>
  </si>
  <si>
    <t>572,184.885</t>
  </si>
  <si>
    <t>1,211,957.552</t>
  </si>
  <si>
    <t>1,232,553.976</t>
  </si>
  <si>
    <t>1,385,645.021</t>
  </si>
  <si>
    <t>1,379,662.927</t>
  </si>
  <si>
    <t>2,692,382.379</t>
  </si>
  <si>
    <t>Other Intangibles</t>
  </si>
  <si>
    <t>188,227.882</t>
  </si>
  <si>
    <t>132,960.333</t>
  </si>
  <si>
    <t>167,832.356</t>
  </si>
  <si>
    <t>187,399.931</t>
  </si>
  <si>
    <t>230,111.029</t>
  </si>
  <si>
    <t>679,664.491</t>
  </si>
  <si>
    <t>619,969.244</t>
  </si>
  <si>
    <t>776,596.099</t>
  </si>
  <si>
    <t>710,450.89</t>
  </si>
  <si>
    <t>1,570,460.144</t>
  </si>
  <si>
    <t>Other Long-term Assets</t>
  </si>
  <si>
    <t>124,714.69</t>
  </si>
  <si>
    <t>533,076.992</t>
  </si>
  <si>
    <t>140,621.098</t>
  </si>
  <si>
    <t>166,622.477</t>
  </si>
  <si>
    <t>144,111.69</t>
  </si>
  <si>
    <t>149,145.905</t>
  </si>
  <si>
    <t>469,359.986</t>
  </si>
  <si>
    <t>151,830.244</t>
  </si>
  <si>
    <t>185,143.631</t>
  </si>
  <si>
    <t>240,487.245</t>
  </si>
  <si>
    <t>Total Assets</t>
  </si>
  <si>
    <t>1,533,528.346</t>
  </si>
  <si>
    <t>1,898,571.226</t>
  </si>
  <si>
    <t>1,515,712.289</t>
  </si>
  <si>
    <t>1,598,319.704</t>
  </si>
  <si>
    <t>1,895,289.356</t>
  </si>
  <si>
    <t>3,218,049.548</t>
  </si>
  <si>
    <t>3,756,160.202</t>
  </si>
  <si>
    <t>4,189,019.134</t>
  </si>
  <si>
    <t>4,898,447.797</t>
  </si>
  <si>
    <t>6,902,676.749</t>
  </si>
  <si>
    <t>Accounts Payable</t>
  </si>
  <si>
    <t>98,732.551</t>
  </si>
  <si>
    <t>95,728.382</t>
  </si>
  <si>
    <t>107,479.751</t>
  </si>
  <si>
    <t>112,282.58</t>
  </si>
  <si>
    <t>285,491.506</t>
  </si>
  <si>
    <t>343,121.847</t>
  </si>
  <si>
    <t>340,087.516</t>
  </si>
  <si>
    <t>378,883.414</t>
  </si>
  <si>
    <t>494,646.2</t>
  </si>
  <si>
    <t>681,292.747</t>
  </si>
  <si>
    <t>Accrued Expenses</t>
  </si>
  <si>
    <t>410,997.338</t>
  </si>
  <si>
    <t>433,646.26</t>
  </si>
  <si>
    <t>502,231.686</t>
  </si>
  <si>
    <t>500,353.531</t>
  </si>
  <si>
    <t>527,560.926</t>
  </si>
  <si>
    <t>640,944.104</t>
  </si>
  <si>
    <t>643,238.185</t>
  </si>
  <si>
    <t>573,726.543</t>
  </si>
  <si>
    <t>874,554.006</t>
  </si>
  <si>
    <t>846,983.732</t>
  </si>
  <si>
    <t>Short-term Borrowings</t>
  </si>
  <si>
    <t>277,410.464</t>
  </si>
  <si>
    <t>206,005.847</t>
  </si>
  <si>
    <t>32,882.03</t>
  </si>
  <si>
    <t>Current Portion of LT Debt</t>
  </si>
  <si>
    <t>47,577.793</t>
  </si>
  <si>
    <t>21,622.325</t>
  </si>
  <si>
    <t>4,439.936</t>
  </si>
  <si>
    <t>2,633.27</t>
  </si>
  <si>
    <t>3,049.943</t>
  </si>
  <si>
    <t>2,503.373</t>
  </si>
  <si>
    <t>5,483.523</t>
  </si>
  <si>
    <t>10,066.115</t>
  </si>
  <si>
    <t>1,133.019</t>
  </si>
  <si>
    <t>Current Portion of Capital Lease Obligations</t>
  </si>
  <si>
    <t>90,720.302</t>
  </si>
  <si>
    <t>101,839.407</t>
  </si>
  <si>
    <t>103,046.55</t>
  </si>
  <si>
    <t>116,093.089</t>
  </si>
  <si>
    <t>Other Current Liabilities</t>
  </si>
  <si>
    <t>48,411.745</t>
  </si>
  <si>
    <t>178,771.266</t>
  </si>
  <si>
    <t>50,647.182</t>
  </si>
  <si>
    <t>69,873.639</t>
  </si>
  <si>
    <t>94,910.302</t>
  </si>
  <si>
    <t>103,641.566</t>
  </si>
  <si>
    <t>120,620.632</t>
  </si>
  <si>
    <t>68,279.33</t>
  </si>
  <si>
    <t>264,519.444</t>
  </si>
  <si>
    <t>138,364.212</t>
  </si>
  <si>
    <t>Total Current Liabilities</t>
  </si>
  <si>
    <t>605,719.427</t>
  </si>
  <si>
    <t>729,768.233</t>
  </si>
  <si>
    <t>664,798.555</t>
  </si>
  <si>
    <t>685,143.02</t>
  </si>
  <si>
    <t>911,012.676</t>
  </si>
  <si>
    <t>1,090,210.891</t>
  </si>
  <si>
    <t>1,200,150.158</t>
  </si>
  <si>
    <t>1,410,205.272</t>
  </si>
  <si>
    <t>1,943,905.065</t>
  </si>
  <si>
    <t>1,816,434.949</t>
  </si>
  <si>
    <t>Long-term Debt</t>
  </si>
  <si>
    <t>348,463.641</t>
  </si>
  <si>
    <t>272,517.032</t>
  </si>
  <si>
    <t>357,618.808</t>
  </si>
  <si>
    <t>349,854.294</t>
  </si>
  <si>
    <t>311,113.038</t>
  </si>
  <si>
    <t>912,924.559</t>
  </si>
  <si>
    <t>787,309.546</t>
  </si>
  <si>
    <t>882,437.267</t>
  </si>
  <si>
    <t>954,166.286</t>
  </si>
  <si>
    <t>2,252,360.815</t>
  </si>
  <si>
    <t>Capital Leases</t>
  </si>
  <si>
    <t>2,006.521</t>
  </si>
  <si>
    <t>298,753.982</t>
  </si>
  <si>
    <t>321,918.443</t>
  </si>
  <si>
    <t>375,414.931</t>
  </si>
  <si>
    <t>437,625.073</t>
  </si>
  <si>
    <t>Other Non-current Liabilities</t>
  </si>
  <si>
    <t>78,844.11</t>
  </si>
  <si>
    <t>452,419.733</t>
  </si>
  <si>
    <t>92,195.271</t>
  </si>
  <si>
    <t>96,939.519</t>
  </si>
  <si>
    <t>109,310.156</t>
  </si>
  <si>
    <t>209,191.375</t>
  </si>
  <si>
    <t>331,886.253</t>
  </si>
  <si>
    <t>265,794.541</t>
  </si>
  <si>
    <t>205,941.356</t>
  </si>
  <si>
    <t>266,925.827</t>
  </si>
  <si>
    <t>Total Liabilities</t>
  </si>
  <si>
    <t>1,033,027.178</t>
  </si>
  <si>
    <t>1,454,704.998</t>
  </si>
  <si>
    <t>1,114,612.633</t>
  </si>
  <si>
    <t>1,131,936.833</t>
  </si>
  <si>
    <t>1,331,435.87</t>
  </si>
  <si>
    <t>2,214,333.345</t>
  </si>
  <si>
    <t>2,618,099.94</t>
  </si>
  <si>
    <t>2,880,355.523</t>
  </si>
  <si>
    <t>3,479,427.638</t>
  </si>
  <si>
    <t>4,773,346.663</t>
  </si>
  <si>
    <t>Common Stock</t>
  </si>
  <si>
    <t>319,520.705</t>
  </si>
  <si>
    <t>359,466.086</t>
  </si>
  <si>
    <t>549,533.654</t>
  </si>
  <si>
    <t>536,824.523</t>
  </si>
  <si>
    <t>511,656.215</t>
  </si>
  <si>
    <t>567,565.509</t>
  </si>
  <si>
    <t>574,131.249</t>
  </si>
  <si>
    <t>582,759.453</t>
  </si>
  <si>
    <t>1,077,590.737</t>
  </si>
  <si>
    <t>1,145,008.436</t>
  </si>
  <si>
    <t>Additional Paid In Capital</t>
  </si>
  <si>
    <t>39,849.124</t>
  </si>
  <si>
    <t>54,349.383</t>
  </si>
  <si>
    <t>66,048.21</t>
  </si>
  <si>
    <t>69,208.943</t>
  </si>
  <si>
    <t>63,134.825</t>
  </si>
  <si>
    <t>74,687.611</t>
  </si>
  <si>
    <t>78,826.134</t>
  </si>
  <si>
    <t>85,215.24</t>
  </si>
  <si>
    <t>100,412.534</t>
  </si>
  <si>
    <t>141,493.191</t>
  </si>
  <si>
    <t>Retained Earnings</t>
  </si>
  <si>
    <t>-130,788.202</t>
  </si>
  <si>
    <t>-136,932.513</t>
  </si>
  <si>
    <t>-330,790.494</t>
  </si>
  <si>
    <t>-234,068.297</t>
  </si>
  <si>
    <t>-145,191.616</t>
  </si>
  <si>
    <t>-29,689.68</t>
  </si>
  <si>
    <t>100,218.757</t>
  </si>
  <si>
    <t>151,953.669</t>
  </si>
  <si>
    <t>-353,719.39</t>
  </si>
  <si>
    <t>-520,186.236</t>
  </si>
  <si>
    <t>Treasury Stock</t>
  </si>
  <si>
    <t>Other Common Equity Adj</t>
  </si>
  <si>
    <t>28,425.567</t>
  </si>
  <si>
    <t>-16,082.118</t>
  </si>
  <si>
    <t>-88,200.716</t>
  </si>
  <si>
    <t>-95,706.81</t>
  </si>
  <si>
    <t>-54,256.549</t>
  </si>
  <si>
    <t>-83,561.346</t>
  </si>
  <si>
    <t>-87,211.782</t>
  </si>
  <si>
    <t>-78,863.319</t>
  </si>
  <si>
    <t>-88,834.497</t>
  </si>
  <si>
    <t>-103,290.138</t>
  </si>
  <si>
    <t>Common Equity</t>
  </si>
  <si>
    <t>257,007.194</t>
  </si>
  <si>
    <t>260,800.838</t>
  </si>
  <si>
    <t>196,590.654</t>
  </si>
  <si>
    <t>276,258.359</t>
  </si>
  <si>
    <t>375,342.875</t>
  </si>
  <si>
    <t>529,002.094</t>
  </si>
  <si>
    <t>665,964.357</t>
  </si>
  <si>
    <t>741,065.043</t>
  </si>
  <si>
    <t>735,449.383</t>
  </si>
  <si>
    <t>663,025.253</t>
  </si>
  <si>
    <t>Total Preferred Equity</t>
  </si>
  <si>
    <t>Minority Interest, Total</t>
  </si>
  <si>
    <t>243,493.974</t>
  </si>
  <si>
    <t>183,065.389</t>
  </si>
  <si>
    <t>204,509.002</t>
  </si>
  <si>
    <t>190,124.513</t>
  </si>
  <si>
    <t>188,510.612</t>
  </si>
  <si>
    <t>474,714.109</t>
  </si>
  <si>
    <t>472,095.905</t>
  </si>
  <si>
    <t>567,598.569</t>
  </si>
  <si>
    <t>683,570.776</t>
  </si>
  <si>
    <t>1,466,304.833</t>
  </si>
  <si>
    <t>Other Equity</t>
  </si>
  <si>
    <t>Total Equity</t>
  </si>
  <si>
    <t>500,501.168</t>
  </si>
  <si>
    <t>443,866.228</t>
  </si>
  <si>
    <t>401,099.656</t>
  </si>
  <si>
    <t>466,382.871</t>
  </si>
  <si>
    <t>563,853.487</t>
  </si>
  <si>
    <t>1,003,716.203</t>
  </si>
  <si>
    <t>1,138,060.262</t>
  </si>
  <si>
    <t>1,308,663.611</t>
  </si>
  <si>
    <t>1,419,020.159</t>
  </si>
  <si>
    <t>2,129,330.086</t>
  </si>
  <si>
    <t>Total Liabilities And Equity</t>
  </si>
  <si>
    <t>Cash And Short Term Investments</t>
  </si>
  <si>
    <t>165,743.159</t>
  </si>
  <si>
    <t>220,201.188</t>
  </si>
  <si>
    <t>529,798.87</t>
  </si>
  <si>
    <t>272,835.818</t>
  </si>
  <si>
    <t>Total Debt</t>
  </si>
  <si>
    <t>396,041.434</t>
  </si>
  <si>
    <t>294,139.357</t>
  </si>
  <si>
    <t>362,058.744</t>
  </si>
  <si>
    <t>352,487.564</t>
  </si>
  <si>
    <t>314,162.981</t>
  </si>
  <si>
    <t>917,434.453</t>
  </si>
  <si>
    <t>1,182,267.354</t>
  </si>
  <si>
    <t>1,593,671.695</t>
  </si>
  <si>
    <t>1,639,766.632</t>
  </si>
  <si>
    <t>2,839,780.146</t>
  </si>
  <si>
    <t>Income Statement</t>
  </si>
  <si>
    <t>Revenue</t>
  </si>
  <si>
    <t>1,388,013.71</t>
  </si>
  <si>
    <t>1,832,380.577</t>
  </si>
  <si>
    <t>2,389,221.135</t>
  </si>
  <si>
    <t>2,546,958.922</t>
  </si>
  <si>
    <t>3,061,509.088</t>
  </si>
  <si>
    <t>3,856,651.346</t>
  </si>
  <si>
    <t>3,954,955.125</t>
  </si>
  <si>
    <t>3,546,052.584</t>
  </si>
  <si>
    <t>5,170,826.294</t>
  </si>
  <si>
    <t>6,037,922.424</t>
  </si>
  <si>
    <t>Revenue Growth (YoY)</t>
  </si>
  <si>
    <t>-37.8%</t>
  </si>
  <si>
    <t>21.1%</t>
  </si>
  <si>
    <t>8.8%</t>
  </si>
  <si>
    <t>10.1%</t>
  </si>
  <si>
    <t>28.4%</t>
  </si>
  <si>
    <t>16.0%</t>
  </si>
  <si>
    <t>7.8%</t>
  </si>
  <si>
    <t>-8.5%</t>
  </si>
  <si>
    <t>46.7%</t>
  </si>
  <si>
    <t>9.1%</t>
  </si>
  <si>
    <t>Cost of Revenues</t>
  </si>
  <si>
    <t>-841,467.735</t>
  </si>
  <si>
    <t>-1,096,842.839</t>
  </si>
  <si>
    <t>-1,449,131.286</t>
  </si>
  <si>
    <t>-1,584,222.78</t>
  </si>
  <si>
    <t>-1,993,733.619</t>
  </si>
  <si>
    <t>-2,480,886.639</t>
  </si>
  <si>
    <t>-2,544,448.289</t>
  </si>
  <si>
    <t>-2,246,223.385</t>
  </si>
  <si>
    <t>-3,186,446.153</t>
  </si>
  <si>
    <t>-3,722,665.216</t>
  </si>
  <si>
    <t>Gross Profit</t>
  </si>
  <si>
    <t>546,545.975</t>
  </si>
  <si>
    <t>735,537.738</t>
  </si>
  <si>
    <t>940,089.849</t>
  </si>
  <si>
    <t>962,736.142</t>
  </si>
  <si>
    <t>1,067,775.469</t>
  </si>
  <si>
    <t>1,375,764.707</t>
  </si>
  <si>
    <t>1,410,506.837</t>
  </si>
  <si>
    <t>1,299,829.199</t>
  </si>
  <si>
    <t>1,984,380.141</t>
  </si>
  <si>
    <t>2,315,257.208</t>
  </si>
  <si>
    <t>Gross Profit Margin</t>
  </si>
  <si>
    <t>39.4%</t>
  </si>
  <si>
    <t>40.1%</t>
  </si>
  <si>
    <t>39.3%</t>
  </si>
  <si>
    <t>37.8%</t>
  </si>
  <si>
    <t>34.9%</t>
  </si>
  <si>
    <t>35.7%</t>
  </si>
  <si>
    <t>36.7%</t>
  </si>
  <si>
    <t>38.4%</t>
  </si>
  <si>
    <t>38.3%</t>
  </si>
  <si>
    <t>R&amp;D Expenses</t>
  </si>
  <si>
    <t>Selling, General &amp; Admin Expenses</t>
  </si>
  <si>
    <t>-456,353.736</t>
  </si>
  <si>
    <t>-590,440.831</t>
  </si>
  <si>
    <t>-697,180.95</t>
  </si>
  <si>
    <t>-701,348.172</t>
  </si>
  <si>
    <t>-771,964.948</t>
  </si>
  <si>
    <t>-963,400.154</t>
  </si>
  <si>
    <t>-967,211.44</t>
  </si>
  <si>
    <t>-914,840.714</t>
  </si>
  <si>
    <t>-1,293,277.825</t>
  </si>
  <si>
    <t>-1,484,074.073</t>
  </si>
  <si>
    <t>Other Inc / (Exp)</t>
  </si>
  <si>
    <t>-43,517.453</t>
  </si>
  <si>
    <t>-53,125.303</t>
  </si>
  <si>
    <t>-129,820.954</t>
  </si>
  <si>
    <t>-61,858.346</t>
  </si>
  <si>
    <t>-84,758.493</t>
  </si>
  <si>
    <t>-135,711.772</t>
  </si>
  <si>
    <t>-157,562.672</t>
  </si>
  <si>
    <t>-171,878.494</t>
  </si>
  <si>
    <t>-843,134.229</t>
  </si>
  <si>
    <t>-373,357.128</t>
  </si>
  <si>
    <t>Operating Expenses</t>
  </si>
  <si>
    <t>-499,871.188</t>
  </si>
  <si>
    <t>-643,566.135</t>
  </si>
  <si>
    <t>-827,001.904</t>
  </si>
  <si>
    <t>-763,206.518</t>
  </si>
  <si>
    <t>-856,723.44</t>
  </si>
  <si>
    <t>-1,099,111.926</t>
  </si>
  <si>
    <t>-1,124,774.112</t>
  </si>
  <si>
    <t>-1,086,719.208</t>
  </si>
  <si>
    <t>-2,136,412.054</t>
  </si>
  <si>
    <t>-1,857,431.201</t>
  </si>
  <si>
    <t>Operating Income</t>
  </si>
  <si>
    <t>46,674.787</t>
  </si>
  <si>
    <t>91,971.603</t>
  </si>
  <si>
    <t>113,087.945</t>
  </si>
  <si>
    <t>199,529.624</t>
  </si>
  <si>
    <t>211,052.028</t>
  </si>
  <si>
    <t>276,652.781</t>
  </si>
  <si>
    <t>285,732.725</t>
  </si>
  <si>
    <t>213,109.991</t>
  </si>
  <si>
    <t>-152,031.913</t>
  </si>
  <si>
    <t>457,826.007</t>
  </si>
  <si>
    <t>Net Interest Expenses</t>
  </si>
  <si>
    <t>-9,213.848</t>
  </si>
  <si>
    <t>-8,458.543</t>
  </si>
  <si>
    <t>-12,541.432</t>
  </si>
  <si>
    <t>-12,340.516</t>
  </si>
  <si>
    <t>-14,954.275</t>
  </si>
  <si>
    <t>-28,453.008</t>
  </si>
  <si>
    <t>-38,243.127</t>
  </si>
  <si>
    <t>-39,380.127</t>
  </si>
  <si>
    <t>-40,236.08</t>
  </si>
  <si>
    <t>-65,784.369</t>
  </si>
  <si>
    <t>EBT, Incl. Unusual Items</t>
  </si>
  <si>
    <t>37,460.938</t>
  </si>
  <si>
    <t>83,513.06</t>
  </si>
  <si>
    <t>100,546.513</t>
  </si>
  <si>
    <t>187,189.108</t>
  </si>
  <si>
    <t>196,097.753</t>
  </si>
  <si>
    <t>248,199.773</t>
  </si>
  <si>
    <t>247,489.597</t>
  </si>
  <si>
    <t>173,729.865</t>
  </si>
  <si>
    <t>-192,267.993</t>
  </si>
  <si>
    <t>392,041.638</t>
  </si>
  <si>
    <t>Earnings of Discontinued Ops.</t>
  </si>
  <si>
    <t>3,484.541</t>
  </si>
  <si>
    <t>27,570.172</t>
  </si>
  <si>
    <t>1,531.778</t>
  </si>
  <si>
    <t>Income Tax Expense</t>
  </si>
  <si>
    <t>-13,153.079</t>
  </si>
  <si>
    <t>-21,082.664</t>
  </si>
  <si>
    <t>-45,165.249</t>
  </si>
  <si>
    <t>-64,225.738</t>
  </si>
  <si>
    <t>-77,828.861</t>
  </si>
  <si>
    <t>-72,698.835</t>
  </si>
  <si>
    <t>-68,836.85</t>
  </si>
  <si>
    <t>-53,500.171</t>
  </si>
  <si>
    <t>-108,129.96</t>
  </si>
  <si>
    <t>-128,638.789</t>
  </si>
  <si>
    <t>Net Income to Company</t>
  </si>
  <si>
    <t>27,792.4</t>
  </si>
  <si>
    <t>90,000.568</t>
  </si>
  <si>
    <t>56,913.042</t>
  </si>
  <si>
    <t>122,963.37</t>
  </si>
  <si>
    <t>118,268.892</t>
  </si>
  <si>
    <t>175,500.939</t>
  </si>
  <si>
    <t>178,652.747</t>
  </si>
  <si>
    <t>120,229.693</t>
  </si>
  <si>
    <t>-300,397.953</t>
  </si>
  <si>
    <t>263,402.849</t>
  </si>
  <si>
    <t>Minority Interest in Earnings</t>
  </si>
  <si>
    <t>-46,956.312</t>
  </si>
  <si>
    <t>-39,837.608</t>
  </si>
  <si>
    <t>-24,519.547</t>
  </si>
  <si>
    <t>-31,698.609</t>
  </si>
  <si>
    <t>-53,697.099</t>
  </si>
  <si>
    <t>-42,199.722</t>
  </si>
  <si>
    <t>-45,034.23</t>
  </si>
  <si>
    <t>-57,786.954</t>
  </si>
  <si>
    <t>-193,196.158</t>
  </si>
  <si>
    <t>-200,778.599</t>
  </si>
  <si>
    <t>Net Income to Stockholders</t>
  </si>
  <si>
    <t>-19,163.912</t>
  </si>
  <si>
    <t>50,162.96</t>
  </si>
  <si>
    <t>32,393.496</t>
  </si>
  <si>
    <t>91,264.761</t>
  </si>
  <si>
    <t>64,571.793</t>
  </si>
  <si>
    <t>133,301.217</t>
  </si>
  <si>
    <t>133,618.516</t>
  </si>
  <si>
    <t>62,442.739</t>
  </si>
  <si>
    <t>-493,594.111</t>
  </si>
  <si>
    <t>62,624.249</t>
  </si>
  <si>
    <t>Preferred Dividends &amp; Other Adj.</t>
  </si>
  <si>
    <t>-6,826.725</t>
  </si>
  <si>
    <t>-27,570.172</t>
  </si>
  <si>
    <t>-1,531.778</t>
  </si>
  <si>
    <t>Net Income to Common Excl Extra Items</t>
  </si>
  <si>
    <t>-25,990.637</t>
  </si>
  <si>
    <t>22,592.788</t>
  </si>
  <si>
    <t>30,861.718</t>
  </si>
  <si>
    <t>Basic EPS (Cont. Ops)</t>
  </si>
  <si>
    <t>Diluted EPS (Cont. Ops)</t>
  </si>
  <si>
    <t>Weighted Average Basic Shares Out.</t>
  </si>
  <si>
    <t>32,927.713</t>
  </si>
  <si>
    <t>35,916.652</t>
  </si>
  <si>
    <t>37,196.316</t>
  </si>
  <si>
    <t>38,596.065</t>
  </si>
  <si>
    <t>38,829.984</t>
  </si>
  <si>
    <t>39,155.454</t>
  </si>
  <si>
    <t>39,549.562</t>
  </si>
  <si>
    <t>39,985.868</t>
  </si>
  <si>
    <t>42,920.089</t>
  </si>
  <si>
    <t>43,409.265</t>
  </si>
  <si>
    <t>Weighted Average Diluted Shares Out.</t>
  </si>
  <si>
    <t>33,262.299</t>
  </si>
  <si>
    <t>36,308.978</t>
  </si>
  <si>
    <t>37,586.253</t>
  </si>
  <si>
    <t>38,867.836</t>
  </si>
  <si>
    <t>39,307.854</t>
  </si>
  <si>
    <t>39,794.615</t>
  </si>
  <si>
    <t>39,981.018</t>
  </si>
  <si>
    <t>40,179.164</t>
  </si>
  <si>
    <t>43,918.403</t>
  </si>
  <si>
    <t>EBITDA</t>
  </si>
  <si>
    <t>90,192.239</t>
  </si>
  <si>
    <t>145,096.906</t>
  </si>
  <si>
    <t>242,908.899</t>
  </si>
  <si>
    <t>261,387.97</t>
  </si>
  <si>
    <t>295,810.521</t>
  </si>
  <si>
    <t>412,364.553</t>
  </si>
  <si>
    <t>443,295.397</t>
  </si>
  <si>
    <t>384,988.485</t>
  </si>
  <si>
    <t>691,102.316</t>
  </si>
  <si>
    <t>831,183.135</t>
  </si>
  <si>
    <t>EBIT</t>
  </si>
  <si>
    <t>55,483.876</t>
  </si>
  <si>
    <t>103,368.17</t>
  </si>
  <si>
    <t>189,318.871</t>
  </si>
  <si>
    <t>201,063.124</t>
  </si>
  <si>
    <t>229,189.509</t>
  </si>
  <si>
    <t>304,899.678</t>
  </si>
  <si>
    <t>320,375.139</t>
  </si>
  <si>
    <t>224,783.172</t>
  </si>
  <si>
    <t>507,626.601</t>
  </si>
  <si>
    <t>590,963.972</t>
  </si>
  <si>
    <t>Revenue (Reported)</t>
  </si>
  <si>
    <t>Operating Income (Reported)</t>
  </si>
  <si>
    <t>45,027.066</t>
  </si>
  <si>
    <t>90,510.119</t>
  </si>
  <si>
    <t>111,531.192</t>
  </si>
  <si>
    <t>196,284.028</t>
  </si>
  <si>
    <t>210,423.433</t>
  </si>
  <si>
    <t>274,904.242</t>
  </si>
  <si>
    <t>283,326.623</t>
  </si>
  <si>
    <t>209,412.339</t>
  </si>
  <si>
    <t>-166,286.96</t>
  </si>
  <si>
    <t>450,182.959</t>
  </si>
  <si>
    <t>Operating Income (Adjusted)</t>
  </si>
  <si>
    <t>Cash Flow Statement</t>
  </si>
  <si>
    <t>Depreciation &amp; Amortization (CF)</t>
  </si>
  <si>
    <t>34,708.364</t>
  </si>
  <si>
    <t>41,728.736</t>
  </si>
  <si>
    <t>53,590.028</t>
  </si>
  <si>
    <t>60,324.846</t>
  </si>
  <si>
    <t>66,621.012</t>
  </si>
  <si>
    <t>107,464.875</t>
  </si>
  <si>
    <t>122,920.257</t>
  </si>
  <si>
    <t>160,205.313</t>
  </si>
  <si>
    <t>183,475.716</t>
  </si>
  <si>
    <t>240,219.163</t>
  </si>
  <si>
    <t>Amortization of Deferred Charges (CF)</t>
  </si>
  <si>
    <t>Stock-Based Comp</t>
  </si>
  <si>
    <t>13,528.092</t>
  </si>
  <si>
    <t>15,151.03</t>
  </si>
  <si>
    <t>55,017.744</t>
  </si>
  <si>
    <t>4,403.107</t>
  </si>
  <si>
    <t>5,563.066</t>
  </si>
  <si>
    <t>8,727.682</t>
  </si>
  <si>
    <t>10,168.475</t>
  </si>
  <si>
    <t>12,250.86</t>
  </si>
  <si>
    <t>18,144.741</t>
  </si>
  <si>
    <t>29,587.869</t>
  </si>
  <si>
    <t>Change In Accounts Receivable</t>
  </si>
  <si>
    <t>-22,926.791</t>
  </si>
  <si>
    <t>-33,319.99</t>
  </si>
  <si>
    <t>-25,407.534</t>
  </si>
  <si>
    <t>-44,603.109</t>
  </si>
  <si>
    <t>-69,462.262</t>
  </si>
  <si>
    <t>-68,740.393</t>
  </si>
  <si>
    <t>-115,870.755</t>
  </si>
  <si>
    <t>62,398.204</t>
  </si>
  <si>
    <t>-407,597.219</t>
  </si>
  <si>
    <t>-635,086.495</t>
  </si>
  <si>
    <t>Change In Inventories</t>
  </si>
  <si>
    <t>Change in Other Net Operating Assets</t>
  </si>
  <si>
    <t>60,189.068</t>
  </si>
  <si>
    <t>29,870.1</t>
  </si>
  <si>
    <t>38,073.839</t>
  </si>
  <si>
    <t>30,083.196</t>
  </si>
  <si>
    <t>63,685.474</t>
  </si>
  <si>
    <t>41,848.922</t>
  </si>
  <si>
    <t>21,528.964</t>
  </si>
  <si>
    <t>145,790.066</t>
  </si>
  <si>
    <t>241,741.465</t>
  </si>
  <si>
    <t>-303,517.679</t>
  </si>
  <si>
    <t>Other Operating Activities</t>
  </si>
  <si>
    <t>57,193.213</t>
  </si>
  <si>
    <t>80,619.043</t>
  </si>
  <si>
    <t>64,497.008</t>
  </si>
  <si>
    <t>68,358.938</t>
  </si>
  <si>
    <t>136,613.809</t>
  </si>
  <si>
    <t>128,863.667</t>
  </si>
  <si>
    <t>231,150.697</t>
  </si>
  <si>
    <t>-231,255.973</t>
  </si>
  <si>
    <t>823,253.289</t>
  </si>
  <si>
    <t>696,929.515</t>
  </si>
  <si>
    <t>Cash from Operations</t>
  </si>
  <si>
    <t>123,528.034</t>
  </si>
  <si>
    <t>184,211.879</t>
  </si>
  <si>
    <t>218,164.58</t>
  </si>
  <si>
    <t>209,831.739</t>
  </si>
  <si>
    <t>267,592.892</t>
  </si>
  <si>
    <t>351,465.97</t>
  </si>
  <si>
    <t>403,516.155</t>
  </si>
  <si>
    <t>211,831.209</t>
  </si>
  <si>
    <t>365,423.879</t>
  </si>
  <si>
    <t>90,756.622</t>
  </si>
  <si>
    <t>Capital Expenditures</t>
  </si>
  <si>
    <t>-19,207.469</t>
  </si>
  <si>
    <t>-34,819.691</t>
  </si>
  <si>
    <t>-31,239.112</t>
  </si>
  <si>
    <t>-33,632.27</t>
  </si>
  <si>
    <t>-49,623.804</t>
  </si>
  <si>
    <t>-48,564.623</t>
  </si>
  <si>
    <t>-57,389.363</t>
  </si>
  <si>
    <t>-51,345.964</t>
  </si>
  <si>
    <t>-73,280.778</t>
  </si>
  <si>
    <t>-91,636.69</t>
  </si>
  <si>
    <t>Cash Acquisitions</t>
  </si>
  <si>
    <t>-33,266.741</t>
  </si>
  <si>
    <t>-106,031.731</t>
  </si>
  <si>
    <t>-61,198.968</t>
  </si>
  <si>
    <t>-110,209.266</t>
  </si>
  <si>
    <t>-73,764.366</t>
  </si>
  <si>
    <t>-800,208.605</t>
  </si>
  <si>
    <t>-104,627.13</t>
  </si>
  <si>
    <t>-261,619.731</t>
  </si>
  <si>
    <t>-76,923.889</t>
  </si>
  <si>
    <t>-1,363,829.773</t>
  </si>
  <si>
    <t>Other Investing Activities</t>
  </si>
  <si>
    <t>23,474.969</t>
  </si>
  <si>
    <t>-40,012.477</t>
  </si>
  <si>
    <t>-26,070.749</t>
  </si>
  <si>
    <t>-35,678.727</t>
  </si>
  <si>
    <t>-54,186.146</t>
  </si>
  <si>
    <t>-8,617.119</t>
  </si>
  <si>
    <t>-121,402.323</t>
  </si>
  <si>
    <t>168,599.467</t>
  </si>
  <si>
    <t>87,719.182</t>
  </si>
  <si>
    <t>273,679.329</t>
  </si>
  <si>
    <t>Cash from Investing</t>
  </si>
  <si>
    <t>-28,999.241</t>
  </si>
  <si>
    <t>-180,863.898</t>
  </si>
  <si>
    <t>-118,508.829</t>
  </si>
  <si>
    <t>-179,520.263</t>
  </si>
  <si>
    <t>-177,574.316</t>
  </si>
  <si>
    <t>-857,390.347</t>
  </si>
  <si>
    <t>-283,418.815</t>
  </si>
  <si>
    <t>-144,366.228</t>
  </si>
  <si>
    <t>-62,485.485</t>
  </si>
  <si>
    <t>-1,181,787.134</t>
  </si>
  <si>
    <t>Dividends Paid (Ex Special Dividends)</t>
  </si>
  <si>
    <t>-10,014.868</t>
  </si>
  <si>
    <t>-16,631.043</t>
  </si>
  <si>
    <t>-9,959.331</t>
  </si>
  <si>
    <t>-4,660.928</t>
  </si>
  <si>
    <t>-4,871.611</t>
  </si>
  <si>
    <t>-5,331.612</t>
  </si>
  <si>
    <t>-5,116.051</t>
  </si>
  <si>
    <t>-5,079.501</t>
  </si>
  <si>
    <t>-5,322.407</t>
  </si>
  <si>
    <t>-17,736.745</t>
  </si>
  <si>
    <t>Special Dividend Paid</t>
  </si>
  <si>
    <t>Long-Term Debt Issued</t>
  </si>
  <si>
    <t>586,350.48</t>
  </si>
  <si>
    <t>356,355.51</t>
  </si>
  <si>
    <t>894,873.263</t>
  </si>
  <si>
    <t>292,809.958</t>
  </si>
  <si>
    <t>395,920.561</t>
  </si>
  <si>
    <t>1,679,871.331</t>
  </si>
  <si>
    <t>760,081.509</t>
  </si>
  <si>
    <t>1,076,621.283</t>
  </si>
  <si>
    <t>1,127,931.676</t>
  </si>
  <si>
    <t>2,205,912.206</t>
  </si>
  <si>
    <t>Long-Term Debt Repaid</t>
  </si>
  <si>
    <t>-548,686.63</t>
  </si>
  <si>
    <t>-223,545.726</t>
  </si>
  <si>
    <t>-981,342.404</t>
  </si>
  <si>
    <t>-270,045.13</t>
  </si>
  <si>
    <t>-423,062.036</t>
  </si>
  <si>
    <t>-1,092,027.679</t>
  </si>
  <si>
    <t>-837,097.548</t>
  </si>
  <si>
    <t>-991,450.578</t>
  </si>
  <si>
    <t>-1,036,805.85</t>
  </si>
  <si>
    <t>-948,037.144</t>
  </si>
  <si>
    <t>Repurchase of Common Stock</t>
  </si>
  <si>
    <t>-15,461.587</t>
  </si>
  <si>
    <t>-33,431.165</t>
  </si>
  <si>
    <t>-224,387.426</t>
  </si>
  <si>
    <t>Other Financing Activities</t>
  </si>
  <si>
    <t>-63,369.774</t>
  </si>
  <si>
    <t>-60,624.965</t>
  </si>
  <si>
    <t>-26,545.267</t>
  </si>
  <si>
    <t>-38,051.49</t>
  </si>
  <si>
    <t>-73,506.642</t>
  </si>
  <si>
    <t>-43,033.724</t>
  </si>
  <si>
    <t>-48,999.819</t>
  </si>
  <si>
    <t>-78,756.436</t>
  </si>
  <si>
    <t>-62,281.896</t>
  </si>
  <si>
    <t>-185,891.919</t>
  </si>
  <si>
    <t>Cash from Financing</t>
  </si>
  <si>
    <t>-51,182.38</t>
  </si>
  <si>
    <t>22,122.611</t>
  </si>
  <si>
    <t>-122,973.74</t>
  </si>
  <si>
    <t>-19,947.591</t>
  </si>
  <si>
    <t>-105,519.728</t>
  </si>
  <si>
    <t>539,478.315</t>
  </si>
  <si>
    <t>-131,131.908</t>
  </si>
  <si>
    <t>1,334.769</t>
  </si>
  <si>
    <t>23,521.523</t>
  </si>
  <si>
    <t>829,858.972</t>
  </si>
  <si>
    <t>Beginning Cash (CF)</t>
  </si>
  <si>
    <t>108,330.777</t>
  </si>
  <si>
    <t>181,577.27</t>
  </si>
  <si>
    <t>225,896.54</t>
  </si>
  <si>
    <t>537,767.938</t>
  </si>
  <si>
    <t>Foreign Exchange Rate Adjustments</t>
  </si>
  <si>
    <t>-7,204.926</t>
  </si>
  <si>
    <t>-9,154.543</t>
  </si>
  <si>
    <t>-33,073.361</t>
  </si>
  <si>
    <t>-14,395.03</t>
  </si>
  <si>
    <t>9,686.649</t>
  </si>
  <si>
    <t>-8,289.524</t>
  </si>
  <si>
    <t>-4,597.953</t>
  </si>
  <si>
    <t>10,777.397</t>
  </si>
  <si>
    <t>-13,187.783</t>
  </si>
  <si>
    <t>-45,131.215</t>
  </si>
  <si>
    <t>Additions / Reductions</t>
  </si>
  <si>
    <t>50,477.17</t>
  </si>
  <si>
    <t>39,128.791</t>
  </si>
  <si>
    <t>12,651.893</t>
  </si>
  <si>
    <t>5,176.626</t>
  </si>
  <si>
    <t>-25,190.016</t>
  </si>
  <si>
    <t>45,251.633</t>
  </si>
  <si>
    <t>-19,480.926</t>
  </si>
  <si>
    <t>65,801.882</t>
  </si>
  <si>
    <t>325,059.181</t>
  </si>
  <si>
    <t>-223,143.806</t>
  </si>
  <si>
    <t>Ending Cash (CF)</t>
  </si>
  <si>
    <t>269,492.916</t>
  </si>
  <si>
    <t>Levered Free Cash Flow</t>
  </si>
  <si>
    <t>104,320.565</t>
  </si>
  <si>
    <t>149,392.188</t>
  </si>
  <si>
    <t>186,925.468</t>
  </si>
  <si>
    <t>176,199.469</t>
  </si>
  <si>
    <t>217,969.088</t>
  </si>
  <si>
    <t>302,901.347</t>
  </si>
  <si>
    <t>346,126.793</t>
  </si>
  <si>
    <t>160,485.245</t>
  </si>
  <si>
    <t>292,143.101</t>
  </si>
  <si>
    <t>Cash Interest Paid</t>
  </si>
  <si>
    <t>10,773.393</t>
  </si>
  <si>
    <t>10,424.946</t>
  </si>
  <si>
    <t>11,178.926</t>
  </si>
  <si>
    <t>10,715.704</t>
  </si>
  <si>
    <t>14,040.298</t>
  </si>
  <si>
    <t>27,851.052</t>
  </si>
  <si>
    <t>35,948.696</t>
  </si>
  <si>
    <t>37,088.498</t>
  </si>
  <si>
    <t>35,410.634</t>
  </si>
  <si>
    <t>67,303.501</t>
  </si>
  <si>
    <t>Valuation Ratios</t>
  </si>
  <si>
    <t>Price Close (Split Adjusted)</t>
  </si>
  <si>
    <t>Market Cap</t>
  </si>
  <si>
    <t>1,631,288.626</t>
  </si>
  <si>
    <t>2,130,072.968</t>
  </si>
  <si>
    <t>2,343,919.644</t>
  </si>
  <si>
    <t>1,912,415.394</t>
  </si>
  <si>
    <t>2,950,298.725</t>
  </si>
  <si>
    <t>2,951,415.884</t>
  </si>
  <si>
    <t>4,022,244.392</t>
  </si>
  <si>
    <t>4,536,729.31</t>
  </si>
  <si>
    <t>8,294,068.861</t>
  </si>
  <si>
    <t>5,338,767.963</t>
  </si>
  <si>
    <t>Total Enterprise Value (TEV)</t>
  </si>
  <si>
    <t>2,158,284.331</t>
  </si>
  <si>
    <t>2,775,242.668</t>
  </si>
  <si>
    <t>2,831,247.751</t>
  </si>
  <si>
    <t>2,394,851.546</t>
  </si>
  <si>
    <t>3,460,622.563</t>
  </si>
  <si>
    <t>4,301,267.04</t>
  </si>
  <si>
    <t>5,520,307.031</t>
  </si>
  <si>
    <t>6,775,034.675</t>
  </si>
  <si>
    <t>10,157,601.876</t>
  </si>
  <si>
    <t>8,848,168.204</t>
  </si>
  <si>
    <t>Enterprise Value (EV)</t>
  </si>
  <si>
    <t>10,157,601.877</t>
  </si>
  <si>
    <t>10,142,599.64</t>
  </si>
  <si>
    <t>EV/EBITDA</t>
  </si>
  <si>
    <t>12.6x</t>
  </si>
  <si>
    <t>18.5x</t>
  </si>
  <si>
    <t>12.9x</t>
  </si>
  <si>
    <t>9.7x</t>
  </si>
  <si>
    <t>11.9x</t>
  </si>
  <si>
    <t>11.8x</t>
  </si>
  <si>
    <t>18.1x</t>
  </si>
  <si>
    <t>16.0x</t>
  </si>
  <si>
    <t>12.2x</t>
  </si>
  <si>
    <t>EV / EBIT</t>
  </si>
  <si>
    <t>21.2x</t>
  </si>
  <si>
    <t>26.9x</t>
  </si>
  <si>
    <t>17.1x</t>
  </si>
  <si>
    <t>12.7x</t>
  </si>
  <si>
    <t>15.3x</t>
  </si>
  <si>
    <t>15.9x</t>
  </si>
  <si>
    <t>17.5x</t>
  </si>
  <si>
    <t>29.3x</t>
  </si>
  <si>
    <t>22.6x</t>
  </si>
  <si>
    <t>17.2x</t>
  </si>
  <si>
    <t>EV / LTM EBITDA - CAPEX</t>
  </si>
  <si>
    <t>24.8x</t>
  </si>
  <si>
    <t>15.5x</t>
  </si>
  <si>
    <t>11.1x</t>
  </si>
  <si>
    <t>14.3x</t>
  </si>
  <si>
    <t>13.4x</t>
  </si>
  <si>
    <t>14.6x</t>
  </si>
  <si>
    <t>21.1x</t>
  </si>
  <si>
    <t>18.0x</t>
  </si>
  <si>
    <t>13.7x</t>
  </si>
  <si>
    <t>EV / Free Cash Flow</t>
  </si>
  <si>
    <t>40.8x</t>
  </si>
  <si>
    <t>14.1x</t>
  </si>
  <si>
    <t>14.5x</t>
  </si>
  <si>
    <t>13.9x</t>
  </si>
  <si>
    <t>23.2x</t>
  </si>
  <si>
    <t>15.2x</t>
  </si>
  <si>
    <t>-157.8x</t>
  </si>
  <si>
    <t>15.1x</t>
  </si>
  <si>
    <t>EV / Invested Capital</t>
  </si>
  <si>
    <t>2.2x</t>
  </si>
  <si>
    <t>2.5x</t>
  </si>
  <si>
    <t>3.6x</t>
  </si>
  <si>
    <t>2.7x</t>
  </si>
  <si>
    <t>2.1x</t>
  </si>
  <si>
    <t>2.3x</t>
  </si>
  <si>
    <t>3.7x</t>
  </si>
  <si>
    <t>2.0x</t>
  </si>
  <si>
    <t>EV / Revenue</t>
  </si>
  <si>
    <t>0.9x</t>
  </si>
  <si>
    <t>1.4x</t>
  </si>
  <si>
    <t>1.2x</t>
  </si>
  <si>
    <t>1.0x</t>
  </si>
  <si>
    <t>1.9x</t>
  </si>
  <si>
    <t>1.7x</t>
  </si>
  <si>
    <t>P/E Ratio</t>
  </si>
  <si>
    <t>-109.2x</t>
  </si>
  <si>
    <t>241.6x</t>
  </si>
  <si>
    <t>711.9x</t>
  </si>
  <si>
    <t>24.0x</t>
  </si>
  <si>
    <t>37.1x</t>
  </si>
  <si>
    <t>27.9x</t>
  </si>
  <si>
    <t>28.8x</t>
  </si>
  <si>
    <t>56.2x</t>
  </si>
  <si>
    <t>-16.4x</t>
  </si>
  <si>
    <t>97.9x</t>
  </si>
  <si>
    <t>Price/Book</t>
  </si>
  <si>
    <t>6.4x</t>
  </si>
  <si>
    <t>7.9x</t>
  </si>
  <si>
    <t>16.6x</t>
  </si>
  <si>
    <t>8.1x</t>
  </si>
  <si>
    <t>9.6x</t>
  </si>
  <si>
    <t>6.8x</t>
  </si>
  <si>
    <t>6.7x</t>
  </si>
  <si>
    <t>9.2x</t>
  </si>
  <si>
    <t>Price / Operating Cash Flow</t>
  </si>
  <si>
    <t>9.3x</t>
  </si>
  <si>
    <t>9.4x</t>
  </si>
  <si>
    <t>13.3x</t>
  </si>
  <si>
    <t>10.1x</t>
  </si>
  <si>
    <t>9.9x</t>
  </si>
  <si>
    <t>67.6x</t>
  </si>
  <si>
    <t>Price / LTM Sales</t>
  </si>
  <si>
    <t>0.7x</t>
  </si>
  <si>
    <t>1.1x</t>
  </si>
  <si>
    <t>0.8x</t>
  </si>
  <si>
    <t>1.3x</t>
  </si>
  <si>
    <t>1.8x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</si>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</sst>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0E327E5-C727-CC37-6F79-60AF7B303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E15" sqref="E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38</v>
      </c>
      <c r="K13" s="3" t="s">
        <v>39</v>
      </c>
      <c r="L13" s="3" t="s">
        <v>40</v>
      </c>
      <c r="M13" s="3" t="s">
        <v>41</v>
      </c>
    </row>
    <row r="14" spans="3:13" ht="12.75" x14ac:dyDescent="0.2">
      <c r="C14" s="3" t="s">
        <v>42</v>
      </c>
      <c r="D14" s="3" t="s">
        <v>43</v>
      </c>
      <c r="E14" s="3" t="s">
        <v>44</v>
      </c>
      <c r="F14" s="3" t="s">
        <v>45</v>
      </c>
      <c r="G14" s="3" t="s">
        <v>46</v>
      </c>
      <c r="H14" s="3" t="s">
        <v>47</v>
      </c>
      <c r="I14" s="3" t="s">
        <v>48</v>
      </c>
      <c r="J14" s="3" t="s">
        <v>49</v>
      </c>
      <c r="K14" s="3" t="s">
        <v>50</v>
      </c>
      <c r="L14" s="3" t="s">
        <v>51</v>
      </c>
      <c r="M14" s="3" t="s">
        <v>52</v>
      </c>
    </row>
    <row r="15" spans="3:13" ht="12.75" x14ac:dyDescent="0.2">
      <c r="C15" s="3" t="s">
        <v>53</v>
      </c>
      <c r="D15" s="3" t="s">
        <v>54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55</v>
      </c>
      <c r="D16" s="3" t="s">
        <v>56</v>
      </c>
      <c r="E16" s="3" t="s">
        <v>57</v>
      </c>
      <c r="F16" s="3" t="s">
        <v>58</v>
      </c>
      <c r="G16" s="3" t="s">
        <v>59</v>
      </c>
      <c r="H16" s="3" t="s">
        <v>60</v>
      </c>
      <c r="I16" s="3" t="s">
        <v>61</v>
      </c>
      <c r="J16" s="3" t="s">
        <v>62</v>
      </c>
      <c r="K16" s="3" t="s">
        <v>63</v>
      </c>
      <c r="L16" s="3" t="s">
        <v>64</v>
      </c>
      <c r="M16" s="3" t="s">
        <v>65</v>
      </c>
    </row>
    <row r="17" spans="3:13" ht="12.75" x14ac:dyDescent="0.2">
      <c r="C17" s="3" t="s">
        <v>66</v>
      </c>
      <c r="D17" s="3" t="s">
        <v>67</v>
      </c>
      <c r="E17" s="3" t="s">
        <v>68</v>
      </c>
      <c r="F17" s="3" t="s">
        <v>69</v>
      </c>
      <c r="G17" s="3" t="s">
        <v>70</v>
      </c>
      <c r="H17" s="3" t="s">
        <v>71</v>
      </c>
      <c r="I17" s="3" t="s">
        <v>72</v>
      </c>
      <c r="J17" s="3" t="s">
        <v>73</v>
      </c>
      <c r="K17" s="3" t="s">
        <v>74</v>
      </c>
      <c r="L17" s="3" t="s">
        <v>75</v>
      </c>
      <c r="M17" s="3" t="s">
        <v>76</v>
      </c>
    </row>
    <row r="18" spans="3:13" ht="12.75" x14ac:dyDescent="0.2">
      <c r="C18" s="3" t="s">
        <v>77</v>
      </c>
      <c r="D18" s="3" t="s">
        <v>78</v>
      </c>
      <c r="E18" s="3" t="s">
        <v>79</v>
      </c>
      <c r="F18" s="3" t="s">
        <v>80</v>
      </c>
      <c r="G18" s="3" t="s">
        <v>81</v>
      </c>
      <c r="H18" s="3" t="s">
        <v>82</v>
      </c>
      <c r="I18" s="3" t="s">
        <v>83</v>
      </c>
      <c r="J18" s="3" t="s">
        <v>84</v>
      </c>
      <c r="K18" s="3" t="s">
        <v>85</v>
      </c>
      <c r="L18" s="3" t="s">
        <v>86</v>
      </c>
      <c r="M18" s="3" t="s">
        <v>87</v>
      </c>
    </row>
    <row r="19" spans="3:13" ht="12.75" x14ac:dyDescent="0.2"/>
    <row r="20" spans="3:13" ht="12.75" x14ac:dyDescent="0.2"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</row>
    <row r="21" spans="3:13" ht="12.75" x14ac:dyDescent="0.2">
      <c r="C21" s="3" t="s">
        <v>99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100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101</v>
      </c>
      <c r="D23" s="3" t="s">
        <v>102</v>
      </c>
      <c r="E23" s="3" t="s">
        <v>103</v>
      </c>
      <c r="F23" s="3" t="s">
        <v>104</v>
      </c>
      <c r="G23" s="3" t="s">
        <v>105</v>
      </c>
      <c r="H23" s="3" t="s">
        <v>106</v>
      </c>
      <c r="I23" s="3" t="s">
        <v>107</v>
      </c>
      <c r="J23" s="3" t="s">
        <v>108</v>
      </c>
      <c r="K23" s="3" t="s">
        <v>109</v>
      </c>
      <c r="L23" s="3" t="s">
        <v>110</v>
      </c>
      <c r="M23" s="3" t="s">
        <v>111</v>
      </c>
    </row>
    <row r="24" spans="3:13" ht="12.75" x14ac:dyDescent="0.2">
      <c r="C24" s="3" t="s">
        <v>112</v>
      </c>
      <c r="D24" s="3" t="s">
        <v>113</v>
      </c>
      <c r="E24" s="3" t="s">
        <v>114</v>
      </c>
      <c r="F24" s="3" t="s">
        <v>115</v>
      </c>
      <c r="G24" s="3" t="s">
        <v>116</v>
      </c>
      <c r="H24" s="3" t="s">
        <v>117</v>
      </c>
      <c r="I24" s="3" t="s">
        <v>118</v>
      </c>
      <c r="J24" s="3" t="s">
        <v>119</v>
      </c>
      <c r="K24" s="3" t="s">
        <v>120</v>
      </c>
      <c r="L24" s="3" t="s">
        <v>121</v>
      </c>
      <c r="M24" s="3" t="s">
        <v>122</v>
      </c>
    </row>
    <row r="25" spans="3:13" ht="12.75" x14ac:dyDescent="0.2">
      <c r="C25" s="3" t="s">
        <v>123</v>
      </c>
      <c r="D25" s="3" t="s">
        <v>124</v>
      </c>
      <c r="E25" s="3" t="s">
        <v>125</v>
      </c>
      <c r="F25" s="3" t="s">
        <v>126</v>
      </c>
      <c r="G25" s="3" t="s">
        <v>127</v>
      </c>
      <c r="H25" s="3" t="s">
        <v>128</v>
      </c>
      <c r="I25" s="3" t="s">
        <v>129</v>
      </c>
      <c r="J25" s="3" t="s">
        <v>130</v>
      </c>
      <c r="K25" s="3" t="s">
        <v>131</v>
      </c>
      <c r="L25" s="3" t="s">
        <v>132</v>
      </c>
      <c r="M25" s="3" t="s">
        <v>133</v>
      </c>
    </row>
    <row r="26" spans="3:13" ht="12.75" x14ac:dyDescent="0.2">
      <c r="C26" s="3" t="s">
        <v>134</v>
      </c>
      <c r="D26" s="3" t="s">
        <v>135</v>
      </c>
      <c r="E26" s="3" t="s">
        <v>136</v>
      </c>
      <c r="F26" s="3" t="s">
        <v>137</v>
      </c>
      <c r="G26" s="3" t="s">
        <v>138</v>
      </c>
      <c r="H26" s="3" t="s">
        <v>139</v>
      </c>
      <c r="I26" s="3" t="s">
        <v>140</v>
      </c>
      <c r="J26" s="3" t="s">
        <v>141</v>
      </c>
      <c r="K26" s="3" t="s">
        <v>142</v>
      </c>
      <c r="L26" s="3" t="s">
        <v>143</v>
      </c>
      <c r="M26" s="3" t="s">
        <v>144</v>
      </c>
    </row>
    <row r="27" spans="3:13" ht="12.75" x14ac:dyDescent="0.2">
      <c r="C27" s="3" t="s">
        <v>145</v>
      </c>
      <c r="D27" s="3" t="s">
        <v>146</v>
      </c>
      <c r="E27" s="3" t="s">
        <v>147</v>
      </c>
      <c r="F27" s="3" t="s">
        <v>148</v>
      </c>
      <c r="G27" s="3" t="s">
        <v>149</v>
      </c>
      <c r="H27" s="3" t="s">
        <v>150</v>
      </c>
      <c r="I27" s="3" t="s">
        <v>151</v>
      </c>
      <c r="J27" s="3" t="s">
        <v>152</v>
      </c>
      <c r="K27" s="3" t="s">
        <v>153</v>
      </c>
      <c r="L27" s="3" t="s">
        <v>154</v>
      </c>
      <c r="M27" s="3" t="s">
        <v>155</v>
      </c>
    </row>
    <row r="28" spans="3:13" ht="12.75" x14ac:dyDescent="0.2"/>
    <row r="29" spans="3:13" ht="12.75" x14ac:dyDescent="0.2">
      <c r="C29" s="3" t="s">
        <v>156</v>
      </c>
      <c r="D29" s="3" t="s">
        <v>157</v>
      </c>
      <c r="E29" s="3" t="s">
        <v>158</v>
      </c>
      <c r="F29" s="3" t="s">
        <v>159</v>
      </c>
      <c r="G29" s="3" t="s">
        <v>160</v>
      </c>
      <c r="H29" s="3" t="s">
        <v>161</v>
      </c>
      <c r="I29" s="3" t="s">
        <v>162</v>
      </c>
      <c r="J29" s="3" t="s">
        <v>163</v>
      </c>
      <c r="K29" s="3" t="s">
        <v>164</v>
      </c>
      <c r="L29" s="3" t="s">
        <v>165</v>
      </c>
      <c r="M29" s="3" t="s">
        <v>166</v>
      </c>
    </row>
    <row r="30" spans="3:13" ht="12.75" x14ac:dyDescent="0.2">
      <c r="C30" s="3" t="s">
        <v>167</v>
      </c>
      <c r="D30" s="3" t="s">
        <v>168</v>
      </c>
      <c r="E30" s="3" t="s">
        <v>169</v>
      </c>
      <c r="F30" s="3" t="s">
        <v>170</v>
      </c>
      <c r="G30" s="3" t="s">
        <v>171</v>
      </c>
      <c r="H30" s="3" t="s">
        <v>172</v>
      </c>
      <c r="I30" s="3" t="s">
        <v>173</v>
      </c>
      <c r="J30" s="3" t="s">
        <v>174</v>
      </c>
      <c r="K30" s="3" t="s">
        <v>175</v>
      </c>
      <c r="L30" s="3" t="s">
        <v>176</v>
      </c>
      <c r="M30" s="3" t="s">
        <v>177</v>
      </c>
    </row>
    <row r="31" spans="3:13" ht="12.75" x14ac:dyDescent="0.2">
      <c r="C31" s="3" t="s">
        <v>178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179</v>
      </c>
      <c r="L31" s="3" t="s">
        <v>180</v>
      </c>
      <c r="M31" s="3" t="s">
        <v>181</v>
      </c>
    </row>
    <row r="32" spans="3:13" ht="12.75" x14ac:dyDescent="0.2">
      <c r="C32" s="3" t="s">
        <v>182</v>
      </c>
      <c r="D32" s="3" t="s">
        <v>183</v>
      </c>
      <c r="E32" s="3" t="s">
        <v>184</v>
      </c>
      <c r="F32" s="3" t="s">
        <v>185</v>
      </c>
      <c r="G32" s="3" t="s">
        <v>186</v>
      </c>
      <c r="H32" s="3" t="s">
        <v>187</v>
      </c>
      <c r="I32" s="3" t="s">
        <v>188</v>
      </c>
      <c r="J32" s="3" t="s">
        <v>189</v>
      </c>
      <c r="K32" s="3" t="s">
        <v>190</v>
      </c>
      <c r="L32" s="3" t="s">
        <v>191</v>
      </c>
      <c r="M32" s="3">
        <v>819.14</v>
      </c>
    </row>
    <row r="33" spans="3:13" ht="12.75" x14ac:dyDescent="0.2">
      <c r="C33" s="3" t="s">
        <v>192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193</v>
      </c>
      <c r="K33" s="3" t="s">
        <v>194</v>
      </c>
      <c r="L33" s="3" t="s">
        <v>195</v>
      </c>
      <c r="M33" s="3" t="s">
        <v>196</v>
      </c>
    </row>
    <row r="34" spans="3:13" ht="12.75" x14ac:dyDescent="0.2">
      <c r="C34" s="3" t="s">
        <v>197</v>
      </c>
      <c r="D34" s="3" t="s">
        <v>198</v>
      </c>
      <c r="E34" s="3" t="s">
        <v>199</v>
      </c>
      <c r="F34" s="3" t="s">
        <v>200</v>
      </c>
      <c r="G34" s="3" t="s">
        <v>201</v>
      </c>
      <c r="H34" s="3" t="s">
        <v>202</v>
      </c>
      <c r="I34" s="3" t="s">
        <v>203</v>
      </c>
      <c r="J34" s="3" t="s">
        <v>204</v>
      </c>
      <c r="K34" s="3" t="s">
        <v>205</v>
      </c>
      <c r="L34" s="3" t="s">
        <v>206</v>
      </c>
      <c r="M34" s="3" t="s">
        <v>207</v>
      </c>
    </row>
    <row r="35" spans="3:13" ht="12.75" x14ac:dyDescent="0.2">
      <c r="C35" s="3" t="s">
        <v>208</v>
      </c>
      <c r="D35" s="3" t="s">
        <v>209</v>
      </c>
      <c r="E35" s="3" t="s">
        <v>210</v>
      </c>
      <c r="F35" s="3" t="s">
        <v>211</v>
      </c>
      <c r="G35" s="3" t="s">
        <v>212</v>
      </c>
      <c r="H35" s="3" t="s">
        <v>213</v>
      </c>
      <c r="I35" s="3" t="s">
        <v>214</v>
      </c>
      <c r="J35" s="3" t="s">
        <v>215</v>
      </c>
      <c r="K35" s="3" t="s">
        <v>216</v>
      </c>
      <c r="L35" s="3" t="s">
        <v>217</v>
      </c>
      <c r="M35" s="3" t="s">
        <v>218</v>
      </c>
    </row>
    <row r="36" spans="3:13" ht="12.75" x14ac:dyDescent="0.2"/>
    <row r="37" spans="3:13" ht="12.75" x14ac:dyDescent="0.2">
      <c r="C37" s="3" t="s">
        <v>219</v>
      </c>
      <c r="D37" s="3" t="s">
        <v>220</v>
      </c>
      <c r="E37" s="3" t="s">
        <v>221</v>
      </c>
      <c r="F37" s="3" t="s">
        <v>222</v>
      </c>
      <c r="G37" s="3" t="s">
        <v>223</v>
      </c>
      <c r="H37" s="3" t="s">
        <v>224</v>
      </c>
      <c r="I37" s="3" t="s">
        <v>225</v>
      </c>
      <c r="J37" s="3" t="s">
        <v>226</v>
      </c>
      <c r="K37" s="3" t="s">
        <v>227</v>
      </c>
      <c r="L37" s="3" t="s">
        <v>228</v>
      </c>
      <c r="M37" s="3" t="s">
        <v>229</v>
      </c>
    </row>
    <row r="38" spans="3:13" ht="12.75" x14ac:dyDescent="0.2">
      <c r="C38" s="3" t="s">
        <v>230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231</v>
      </c>
      <c r="J38" s="3" t="s">
        <v>232</v>
      </c>
      <c r="K38" s="3" t="s">
        <v>233</v>
      </c>
      <c r="L38" s="3" t="s">
        <v>234</v>
      </c>
      <c r="M38" s="3" t="s">
        <v>235</v>
      </c>
    </row>
    <row r="39" spans="3:13" ht="12.75" x14ac:dyDescent="0.2">
      <c r="C39" s="3" t="s">
        <v>236</v>
      </c>
      <c r="D39" s="3" t="s">
        <v>237</v>
      </c>
      <c r="E39" s="3" t="s">
        <v>238</v>
      </c>
      <c r="F39" s="3" t="s">
        <v>239</v>
      </c>
      <c r="G39" s="3" t="s">
        <v>240</v>
      </c>
      <c r="H39" s="3" t="s">
        <v>241</v>
      </c>
      <c r="I39" s="3" t="s">
        <v>242</v>
      </c>
      <c r="J39" s="3" t="s">
        <v>243</v>
      </c>
      <c r="K39" s="3" t="s">
        <v>244</v>
      </c>
      <c r="L39" s="3" t="s">
        <v>245</v>
      </c>
      <c r="M39" s="3" t="s">
        <v>246</v>
      </c>
    </row>
    <row r="40" spans="3:13" ht="12.75" x14ac:dyDescent="0.2">
      <c r="C40" s="3" t="s">
        <v>247</v>
      </c>
      <c r="D40" s="3" t="s">
        <v>248</v>
      </c>
      <c r="E40" s="3" t="s">
        <v>249</v>
      </c>
      <c r="F40" s="3" t="s">
        <v>250</v>
      </c>
      <c r="G40" s="3" t="s">
        <v>251</v>
      </c>
      <c r="H40" s="3" t="s">
        <v>252</v>
      </c>
      <c r="I40" s="3" t="s">
        <v>253</v>
      </c>
      <c r="J40" s="3" t="s">
        <v>254</v>
      </c>
      <c r="K40" s="3" t="s">
        <v>255</v>
      </c>
      <c r="L40" s="3" t="s">
        <v>256</v>
      </c>
      <c r="M40" s="3" t="s">
        <v>257</v>
      </c>
    </row>
    <row r="41" spans="3:13" ht="12.75" x14ac:dyDescent="0.2"/>
    <row r="42" spans="3:13" ht="12.75" x14ac:dyDescent="0.2">
      <c r="C42" s="3" t="s">
        <v>258</v>
      </c>
      <c r="D42" s="3" t="s">
        <v>259</v>
      </c>
      <c r="E42" s="3" t="s">
        <v>260</v>
      </c>
      <c r="F42" s="3" t="s">
        <v>261</v>
      </c>
      <c r="G42" s="3" t="s">
        <v>262</v>
      </c>
      <c r="H42" s="3" t="s">
        <v>263</v>
      </c>
      <c r="I42" s="3" t="s">
        <v>264</v>
      </c>
      <c r="J42" s="3" t="s">
        <v>265</v>
      </c>
      <c r="K42" s="3" t="s">
        <v>266</v>
      </c>
      <c r="L42" s="3" t="s">
        <v>267</v>
      </c>
      <c r="M42" s="3" t="s">
        <v>268</v>
      </c>
    </row>
    <row r="43" spans="3:13" ht="12.75" x14ac:dyDescent="0.2">
      <c r="C43" s="3" t="s">
        <v>269</v>
      </c>
      <c r="D43" s="3" t="s">
        <v>270</v>
      </c>
      <c r="E43" s="3" t="s">
        <v>271</v>
      </c>
      <c r="F43" s="3" t="s">
        <v>272</v>
      </c>
      <c r="G43" s="3" t="s">
        <v>273</v>
      </c>
      <c r="H43" s="3" t="s">
        <v>274</v>
      </c>
      <c r="I43" s="3" t="s">
        <v>275</v>
      </c>
      <c r="J43" s="3" t="s">
        <v>276</v>
      </c>
      <c r="K43" s="3" t="s">
        <v>277</v>
      </c>
      <c r="L43" s="3" t="s">
        <v>278</v>
      </c>
      <c r="M43" s="3" t="s">
        <v>279</v>
      </c>
    </row>
    <row r="44" spans="3:13" ht="12.75" x14ac:dyDescent="0.2">
      <c r="C44" s="3" t="s">
        <v>280</v>
      </c>
      <c r="D44" s="3" t="s">
        <v>281</v>
      </c>
      <c r="E44" s="3" t="s">
        <v>282</v>
      </c>
      <c r="F44" s="3" t="s">
        <v>283</v>
      </c>
      <c r="G44" s="3" t="s">
        <v>284</v>
      </c>
      <c r="H44" s="3" t="s">
        <v>285</v>
      </c>
      <c r="I44" s="3" t="s">
        <v>286</v>
      </c>
      <c r="J44" s="3" t="s">
        <v>287</v>
      </c>
      <c r="K44" s="3" t="s">
        <v>288</v>
      </c>
      <c r="L44" s="3" t="s">
        <v>289</v>
      </c>
      <c r="M44" s="3" t="s">
        <v>290</v>
      </c>
    </row>
    <row r="45" spans="3:13" ht="12.75" x14ac:dyDescent="0.2">
      <c r="C45" s="3" t="s">
        <v>291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292</v>
      </c>
      <c r="D46" s="3" t="s">
        <v>293</v>
      </c>
      <c r="E46" s="3" t="s">
        <v>294</v>
      </c>
      <c r="F46" s="3" t="s">
        <v>295</v>
      </c>
      <c r="G46" s="3" t="s">
        <v>296</v>
      </c>
      <c r="H46" s="3" t="s">
        <v>297</v>
      </c>
      <c r="I46" s="3" t="s">
        <v>298</v>
      </c>
      <c r="J46" s="3" t="s">
        <v>299</v>
      </c>
      <c r="K46" s="3" t="s">
        <v>300</v>
      </c>
      <c r="L46" s="3" t="s">
        <v>301</v>
      </c>
      <c r="M46" s="3" t="s">
        <v>302</v>
      </c>
    </row>
    <row r="47" spans="3:13" ht="12.75" x14ac:dyDescent="0.2">
      <c r="C47" s="3" t="s">
        <v>303</v>
      </c>
      <c r="D47" s="3" t="s">
        <v>304</v>
      </c>
      <c r="E47" s="3" t="s">
        <v>305</v>
      </c>
      <c r="F47" s="3" t="s">
        <v>306</v>
      </c>
      <c r="G47" s="3" t="s">
        <v>307</v>
      </c>
      <c r="H47" s="3" t="s">
        <v>308</v>
      </c>
      <c r="I47" s="3" t="s">
        <v>309</v>
      </c>
      <c r="J47" s="3" t="s">
        <v>310</v>
      </c>
      <c r="K47" s="3" t="s">
        <v>311</v>
      </c>
      <c r="L47" s="3" t="s">
        <v>312</v>
      </c>
      <c r="M47" s="3" t="s">
        <v>313</v>
      </c>
    </row>
    <row r="48" spans="3:13" ht="12.75" x14ac:dyDescent="0.2">
      <c r="C48" s="3" t="s">
        <v>314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315</v>
      </c>
      <c r="D49" s="3" t="s">
        <v>316</v>
      </c>
      <c r="E49" s="3" t="s">
        <v>317</v>
      </c>
      <c r="F49" s="3" t="s">
        <v>318</v>
      </c>
      <c r="G49" s="3" t="s">
        <v>319</v>
      </c>
      <c r="H49" s="3" t="s">
        <v>320</v>
      </c>
      <c r="I49" s="3" t="s">
        <v>321</v>
      </c>
      <c r="J49" s="3" t="s">
        <v>322</v>
      </c>
      <c r="K49" s="3" t="s">
        <v>323</v>
      </c>
      <c r="L49" s="3" t="s">
        <v>324</v>
      </c>
      <c r="M49" s="3" t="s">
        <v>325</v>
      </c>
    </row>
    <row r="50" spans="3:13" ht="12.75" x14ac:dyDescent="0.2">
      <c r="C50" s="3" t="s">
        <v>326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327</v>
      </c>
      <c r="D51" s="3" t="s">
        <v>328</v>
      </c>
      <c r="E51" s="3" t="s">
        <v>329</v>
      </c>
      <c r="F51" s="3" t="s">
        <v>330</v>
      </c>
      <c r="G51" s="3" t="s">
        <v>331</v>
      </c>
      <c r="H51" s="3" t="s">
        <v>332</v>
      </c>
      <c r="I51" s="3" t="s">
        <v>333</v>
      </c>
      <c r="J51" s="3" t="s">
        <v>334</v>
      </c>
      <c r="K51" s="3" t="s">
        <v>335</v>
      </c>
      <c r="L51" s="3" t="s">
        <v>336</v>
      </c>
      <c r="M51" s="3" t="s">
        <v>337</v>
      </c>
    </row>
    <row r="52" spans="3:13" ht="12.75" x14ac:dyDescent="0.2"/>
    <row r="53" spans="3:13" ht="12.75" x14ac:dyDescent="0.2">
      <c r="C53" s="3" t="s">
        <v>338</v>
      </c>
      <c r="D53" s="3" t="s">
        <v>146</v>
      </c>
      <c r="E53" s="3" t="s">
        <v>147</v>
      </c>
      <c r="F53" s="3" t="s">
        <v>148</v>
      </c>
      <c r="G53" s="3" t="s">
        <v>149</v>
      </c>
      <c r="H53" s="3" t="s">
        <v>150</v>
      </c>
      <c r="I53" s="3" t="s">
        <v>151</v>
      </c>
      <c r="J53" s="3" t="s">
        <v>152</v>
      </c>
      <c r="K53" s="3" t="s">
        <v>153</v>
      </c>
      <c r="L53" s="3" t="s">
        <v>154</v>
      </c>
      <c r="M53" s="3" t="s">
        <v>155</v>
      </c>
    </row>
    <row r="54" spans="3:13" ht="12.75" x14ac:dyDescent="0.2"/>
    <row r="55" spans="3:13" ht="12.75" x14ac:dyDescent="0.2">
      <c r="C55" s="3" t="s">
        <v>339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340</v>
      </c>
      <c r="K55" s="3" t="s">
        <v>341</v>
      </c>
      <c r="L55" s="3" t="s">
        <v>342</v>
      </c>
      <c r="M55" s="3" t="s">
        <v>343</v>
      </c>
    </row>
    <row r="56" spans="3:13" ht="12.75" x14ac:dyDescent="0.2">
      <c r="C56" s="3" t="s">
        <v>344</v>
      </c>
      <c r="D56" s="3" t="s">
        <v>345</v>
      </c>
      <c r="E56" s="3" t="s">
        <v>346</v>
      </c>
      <c r="F56" s="3" t="s">
        <v>347</v>
      </c>
      <c r="G56" s="3" t="s">
        <v>348</v>
      </c>
      <c r="H56" s="3" t="s">
        <v>349</v>
      </c>
      <c r="I56" s="3" t="s">
        <v>350</v>
      </c>
      <c r="J56" s="3" t="s">
        <v>351</v>
      </c>
      <c r="K56" s="3" t="s">
        <v>352</v>
      </c>
      <c r="L56" s="3" t="s">
        <v>353</v>
      </c>
      <c r="M56" s="3" t="s">
        <v>354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0794-06A3-488C-AAD5-CCEDD98B63A6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356</v>
      </c>
      <c r="D12" s="3" t="s">
        <v>357</v>
      </c>
      <c r="E12" s="3" t="s">
        <v>358</v>
      </c>
      <c r="F12" s="3" t="s">
        <v>359</v>
      </c>
      <c r="G12" s="3" t="s">
        <v>360</v>
      </c>
      <c r="H12" s="3" t="s">
        <v>361</v>
      </c>
      <c r="I12" s="3" t="s">
        <v>362</v>
      </c>
      <c r="J12" s="3" t="s">
        <v>363</v>
      </c>
      <c r="K12" s="3" t="s">
        <v>364</v>
      </c>
      <c r="L12" s="3" t="s">
        <v>365</v>
      </c>
      <c r="M12" s="3" t="s">
        <v>366</v>
      </c>
    </row>
    <row r="13" spans="3:13" x14ac:dyDescent="0.2">
      <c r="C13" s="3" t="s">
        <v>367</v>
      </c>
      <c r="D13" s="3" t="s">
        <v>368</v>
      </c>
      <c r="E13" s="3" t="s">
        <v>369</v>
      </c>
      <c r="F13" s="3" t="s">
        <v>370</v>
      </c>
      <c r="G13" s="3" t="s">
        <v>371</v>
      </c>
      <c r="H13" s="3" t="s">
        <v>372</v>
      </c>
      <c r="I13" s="3" t="s">
        <v>373</v>
      </c>
      <c r="J13" s="3" t="s">
        <v>374</v>
      </c>
      <c r="K13" s="3" t="s">
        <v>375</v>
      </c>
      <c r="L13" s="3" t="s">
        <v>376</v>
      </c>
      <c r="M13" s="3" t="s">
        <v>377</v>
      </c>
    </row>
    <row r="15" spans="3:13" x14ac:dyDescent="0.2">
      <c r="C15" s="3" t="s">
        <v>378</v>
      </c>
      <c r="D15" s="3" t="s">
        <v>379</v>
      </c>
      <c r="E15" s="3" t="s">
        <v>380</v>
      </c>
      <c r="F15" s="3" t="s">
        <v>381</v>
      </c>
      <c r="G15" s="3" t="s">
        <v>382</v>
      </c>
      <c r="H15" s="3" t="s">
        <v>383</v>
      </c>
      <c r="I15" s="3" t="s">
        <v>384</v>
      </c>
      <c r="J15" s="3" t="s">
        <v>385</v>
      </c>
      <c r="K15" s="3" t="s">
        <v>386</v>
      </c>
      <c r="L15" s="3" t="s">
        <v>387</v>
      </c>
      <c r="M15" s="3" t="s">
        <v>388</v>
      </c>
    </row>
    <row r="16" spans="3:13" x14ac:dyDescent="0.2">
      <c r="C16" s="3" t="s">
        <v>389</v>
      </c>
      <c r="D16" s="3" t="s">
        <v>390</v>
      </c>
      <c r="E16" s="3" t="s">
        <v>391</v>
      </c>
      <c r="F16" s="3" t="s">
        <v>392</v>
      </c>
      <c r="G16" s="3" t="s">
        <v>393</v>
      </c>
      <c r="H16" s="3" t="s">
        <v>394</v>
      </c>
      <c r="I16" s="3" t="s">
        <v>395</v>
      </c>
      <c r="J16" s="3" t="s">
        <v>396</v>
      </c>
      <c r="K16" s="3" t="s">
        <v>397</v>
      </c>
      <c r="L16" s="3" t="s">
        <v>398</v>
      </c>
      <c r="M16" s="3" t="s">
        <v>399</v>
      </c>
    </row>
    <row r="17" spans="3:13" x14ac:dyDescent="0.2">
      <c r="C17" s="3" t="s">
        <v>400</v>
      </c>
      <c r="D17" s="3" t="s">
        <v>401</v>
      </c>
      <c r="E17" s="3" t="s">
        <v>402</v>
      </c>
      <c r="F17" s="3" t="s">
        <v>403</v>
      </c>
      <c r="G17" s="3" t="s">
        <v>404</v>
      </c>
      <c r="H17" s="3" t="s">
        <v>405</v>
      </c>
      <c r="I17" s="3" t="s">
        <v>406</v>
      </c>
      <c r="J17" s="3" t="s">
        <v>406</v>
      </c>
      <c r="K17" s="3" t="s">
        <v>407</v>
      </c>
      <c r="L17" s="3" t="s">
        <v>408</v>
      </c>
      <c r="M17" s="3" t="s">
        <v>409</v>
      </c>
    </row>
    <row r="19" spans="3:13" x14ac:dyDescent="0.2">
      <c r="C19" s="3" t="s">
        <v>410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411</v>
      </c>
      <c r="D20" s="3" t="s">
        <v>412</v>
      </c>
      <c r="E20" s="3" t="s">
        <v>413</v>
      </c>
      <c r="F20" s="3" t="s">
        <v>414</v>
      </c>
      <c r="G20" s="3" t="s">
        <v>415</v>
      </c>
      <c r="H20" s="3" t="s">
        <v>416</v>
      </c>
      <c r="I20" s="3" t="s">
        <v>417</v>
      </c>
      <c r="J20" s="3" t="s">
        <v>418</v>
      </c>
      <c r="K20" s="3" t="s">
        <v>419</v>
      </c>
      <c r="L20" s="3" t="s">
        <v>420</v>
      </c>
      <c r="M20" s="3" t="s">
        <v>421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422</v>
      </c>
      <c r="D22" s="3" t="s">
        <v>423</v>
      </c>
      <c r="E22" s="3" t="s">
        <v>424</v>
      </c>
      <c r="F22" s="3" t="s">
        <v>425</v>
      </c>
      <c r="G22" s="3" t="s">
        <v>426</v>
      </c>
      <c r="H22" s="3" t="s">
        <v>427</v>
      </c>
      <c r="I22" s="3" t="s">
        <v>428</v>
      </c>
      <c r="J22" s="3" t="s">
        <v>429</v>
      </c>
      <c r="K22" s="3" t="s">
        <v>430</v>
      </c>
      <c r="L22" s="3" t="s">
        <v>431</v>
      </c>
      <c r="M22" s="3" t="s">
        <v>432</v>
      </c>
    </row>
    <row r="23" spans="3:13" x14ac:dyDescent="0.2">
      <c r="C23" s="3" t="s">
        <v>433</v>
      </c>
      <c r="D23" s="3" t="s">
        <v>434</v>
      </c>
      <c r="E23" s="3" t="s">
        <v>435</v>
      </c>
      <c r="F23" s="3" t="s">
        <v>436</v>
      </c>
      <c r="G23" s="3" t="s">
        <v>437</v>
      </c>
      <c r="H23" s="3" t="s">
        <v>438</v>
      </c>
      <c r="I23" s="3" t="s">
        <v>439</v>
      </c>
      <c r="J23" s="3" t="s">
        <v>440</v>
      </c>
      <c r="K23" s="3" t="s">
        <v>441</v>
      </c>
      <c r="L23" s="3" t="s">
        <v>442</v>
      </c>
      <c r="M23" s="3" t="s">
        <v>443</v>
      </c>
    </row>
    <row r="24" spans="3:13" x14ac:dyDescent="0.2">
      <c r="C24" s="3" t="s">
        <v>444</v>
      </c>
      <c r="D24" s="3" t="s">
        <v>445</v>
      </c>
      <c r="E24" s="3" t="s">
        <v>446</v>
      </c>
      <c r="F24" s="3" t="s">
        <v>447</v>
      </c>
      <c r="G24" s="3" t="s">
        <v>448</v>
      </c>
      <c r="H24" s="3" t="s">
        <v>449</v>
      </c>
      <c r="I24" s="3" t="s">
        <v>450</v>
      </c>
      <c r="J24" s="3" t="s">
        <v>451</v>
      </c>
      <c r="K24" s="3" t="s">
        <v>452</v>
      </c>
      <c r="L24" s="3" t="s">
        <v>453</v>
      </c>
      <c r="M24" s="3" t="s">
        <v>454</v>
      </c>
    </row>
    <row r="26" spans="3:13" x14ac:dyDescent="0.2">
      <c r="C26" s="3" t="s">
        <v>455</v>
      </c>
      <c r="D26" s="3" t="s">
        <v>456</v>
      </c>
      <c r="E26" s="3" t="s">
        <v>457</v>
      </c>
      <c r="F26" s="3" t="s">
        <v>458</v>
      </c>
      <c r="G26" s="3" t="s">
        <v>459</v>
      </c>
      <c r="H26" s="3" t="s">
        <v>460</v>
      </c>
      <c r="I26" s="3" t="s">
        <v>461</v>
      </c>
      <c r="J26" s="3" t="s">
        <v>462</v>
      </c>
      <c r="K26" s="3" t="s">
        <v>463</v>
      </c>
      <c r="L26" s="3" t="s">
        <v>464</v>
      </c>
      <c r="M26" s="3" t="s">
        <v>465</v>
      </c>
    </row>
    <row r="27" spans="3:13" x14ac:dyDescent="0.2">
      <c r="C27" s="3" t="s">
        <v>466</v>
      </c>
      <c r="D27" s="3" t="s">
        <v>467</v>
      </c>
      <c r="E27" s="3" t="s">
        <v>468</v>
      </c>
      <c r="F27" s="3" t="s">
        <v>469</v>
      </c>
      <c r="G27" s="3" t="s">
        <v>470</v>
      </c>
      <c r="H27" s="3" t="s">
        <v>471</v>
      </c>
      <c r="I27" s="3" t="s">
        <v>472</v>
      </c>
      <c r="J27" s="3" t="s">
        <v>473</v>
      </c>
      <c r="K27" s="3" t="s">
        <v>474</v>
      </c>
      <c r="L27" s="3" t="s">
        <v>475</v>
      </c>
      <c r="M27" s="3" t="s">
        <v>476</v>
      </c>
    </row>
    <row r="28" spans="3:13" x14ac:dyDescent="0.2">
      <c r="C28" s="3" t="s">
        <v>477</v>
      </c>
      <c r="D28" s="3" t="s">
        <v>478</v>
      </c>
      <c r="E28" s="3" t="s">
        <v>479</v>
      </c>
      <c r="F28" s="3" t="s">
        <v>480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481</v>
      </c>
      <c r="D29" s="3" t="s">
        <v>482</v>
      </c>
      <c r="E29" s="3" t="s">
        <v>483</v>
      </c>
      <c r="F29" s="3" t="s">
        <v>484</v>
      </c>
      <c r="G29" s="3" t="s">
        <v>485</v>
      </c>
      <c r="H29" s="3" t="s">
        <v>486</v>
      </c>
      <c r="I29" s="3" t="s">
        <v>487</v>
      </c>
      <c r="J29" s="3" t="s">
        <v>488</v>
      </c>
      <c r="K29" s="3" t="s">
        <v>489</v>
      </c>
      <c r="L29" s="3" t="s">
        <v>490</v>
      </c>
      <c r="M29" s="3" t="s">
        <v>491</v>
      </c>
    </row>
    <row r="30" spans="3:13" x14ac:dyDescent="0.2">
      <c r="C30" s="3" t="s">
        <v>492</v>
      </c>
      <c r="D30" s="3" t="s">
        <v>493</v>
      </c>
      <c r="E30" s="3" t="s">
        <v>494</v>
      </c>
      <c r="F30" s="3" t="s">
        <v>495</v>
      </c>
      <c r="G30" s="3" t="s">
        <v>496</v>
      </c>
      <c r="H30" s="3" t="s">
        <v>497</v>
      </c>
      <c r="I30" s="3" t="s">
        <v>498</v>
      </c>
      <c r="J30" s="3" t="s">
        <v>499</v>
      </c>
      <c r="K30" s="3" t="s">
        <v>500</v>
      </c>
      <c r="L30" s="3" t="s">
        <v>501</v>
      </c>
      <c r="M30" s="3" t="s">
        <v>502</v>
      </c>
    </row>
    <row r="32" spans="3:13" x14ac:dyDescent="0.2">
      <c r="C32" s="3" t="s">
        <v>503</v>
      </c>
      <c r="D32" s="3" t="s">
        <v>504</v>
      </c>
      <c r="E32" s="3" t="s">
        <v>505</v>
      </c>
      <c r="F32" s="3" t="s">
        <v>506</v>
      </c>
      <c r="G32" s="3" t="s">
        <v>507</v>
      </c>
      <c r="H32" s="3" t="s">
        <v>508</v>
      </c>
      <c r="I32" s="3" t="s">
        <v>509</v>
      </c>
      <c r="J32" s="3" t="s">
        <v>510</v>
      </c>
      <c r="K32" s="3" t="s">
        <v>511</v>
      </c>
      <c r="L32" s="3" t="s">
        <v>512</v>
      </c>
      <c r="M32" s="3" t="s">
        <v>513</v>
      </c>
    </row>
    <row r="33" spans="3:13" x14ac:dyDescent="0.2">
      <c r="C33" s="3" t="s">
        <v>514</v>
      </c>
      <c r="D33" s="3" t="s">
        <v>515</v>
      </c>
      <c r="E33" s="3" t="s">
        <v>516</v>
      </c>
      <c r="F33" s="3" t="s">
        <v>517</v>
      </c>
      <c r="G33" s="3" t="s">
        <v>518</v>
      </c>
      <c r="H33" s="3" t="s">
        <v>519</v>
      </c>
      <c r="I33" s="3" t="s">
        <v>520</v>
      </c>
      <c r="J33" s="3" t="s">
        <v>521</v>
      </c>
      <c r="K33" s="3" t="s">
        <v>522</v>
      </c>
      <c r="L33" s="3" t="s">
        <v>523</v>
      </c>
      <c r="M33" s="3" t="s">
        <v>524</v>
      </c>
    </row>
    <row r="35" spans="3:13" x14ac:dyDescent="0.2">
      <c r="C35" s="3" t="s">
        <v>525</v>
      </c>
      <c r="D35" s="3" t="s">
        <v>526</v>
      </c>
      <c r="E35" s="3" t="s">
        <v>527</v>
      </c>
      <c r="F35" s="3" t="s">
        <v>528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529</v>
      </c>
      <c r="D36" s="3" t="s">
        <v>530</v>
      </c>
      <c r="E36" s="3" t="s">
        <v>531</v>
      </c>
      <c r="F36" s="3" t="s">
        <v>532</v>
      </c>
      <c r="G36" s="3" t="s">
        <v>518</v>
      </c>
      <c r="H36" s="3" t="s">
        <v>519</v>
      </c>
      <c r="I36" s="3" t="s">
        <v>520</v>
      </c>
      <c r="J36" s="3" t="s">
        <v>521</v>
      </c>
      <c r="K36" s="3" t="s">
        <v>522</v>
      </c>
      <c r="L36" s="3" t="s">
        <v>523</v>
      </c>
      <c r="M36" s="3" t="s">
        <v>524</v>
      </c>
    </row>
    <row r="38" spans="3:13" x14ac:dyDescent="0.2">
      <c r="C38" s="3" t="s">
        <v>533</v>
      </c>
      <c r="D38" s="3">
        <v>-0.79</v>
      </c>
      <c r="E38" s="3">
        <v>0.63</v>
      </c>
      <c r="F38" s="3">
        <v>0.83</v>
      </c>
      <c r="G38" s="3">
        <v>2.36</v>
      </c>
      <c r="H38" s="3">
        <v>1.66</v>
      </c>
      <c r="I38" s="3">
        <v>3.4</v>
      </c>
      <c r="J38" s="3">
        <v>3.38</v>
      </c>
      <c r="K38" s="3">
        <v>1.56</v>
      </c>
      <c r="L38" s="3">
        <v>-11.5</v>
      </c>
      <c r="M38" s="3">
        <v>1.44</v>
      </c>
    </row>
    <row r="39" spans="3:13" x14ac:dyDescent="0.2">
      <c r="C39" s="3" t="s">
        <v>534</v>
      </c>
      <c r="D39" s="3">
        <v>-0.79</v>
      </c>
      <c r="E39" s="3">
        <v>0.63</v>
      </c>
      <c r="F39" s="3">
        <v>0.82</v>
      </c>
      <c r="G39" s="3">
        <v>2.35</v>
      </c>
      <c r="H39" s="3">
        <v>1.65</v>
      </c>
      <c r="I39" s="3">
        <v>3.34</v>
      </c>
      <c r="J39" s="3">
        <v>3.34</v>
      </c>
      <c r="K39" s="3">
        <v>1.55</v>
      </c>
      <c r="L39" s="3">
        <v>-11.5</v>
      </c>
      <c r="M39" s="3">
        <v>1.42</v>
      </c>
    </row>
    <row r="40" spans="3:13" x14ac:dyDescent="0.2">
      <c r="C40" s="3" t="s">
        <v>535</v>
      </c>
      <c r="D40" s="3" t="s">
        <v>536</v>
      </c>
      <c r="E40" s="3" t="s">
        <v>537</v>
      </c>
      <c r="F40" s="3" t="s">
        <v>538</v>
      </c>
      <c r="G40" s="3" t="s">
        <v>539</v>
      </c>
      <c r="H40" s="3" t="s">
        <v>540</v>
      </c>
      <c r="I40" s="3" t="s">
        <v>541</v>
      </c>
      <c r="J40" s="3" t="s">
        <v>542</v>
      </c>
      <c r="K40" s="3" t="s">
        <v>543</v>
      </c>
      <c r="L40" s="3" t="s">
        <v>544</v>
      </c>
      <c r="M40" s="3" t="s">
        <v>545</v>
      </c>
    </row>
    <row r="41" spans="3:13" x14ac:dyDescent="0.2">
      <c r="C41" s="3" t="s">
        <v>546</v>
      </c>
      <c r="D41" s="3" t="s">
        <v>547</v>
      </c>
      <c r="E41" s="3" t="s">
        <v>548</v>
      </c>
      <c r="F41" s="3" t="s">
        <v>549</v>
      </c>
      <c r="G41" s="3" t="s">
        <v>550</v>
      </c>
      <c r="H41" s="3" t="s">
        <v>551</v>
      </c>
      <c r="I41" s="3" t="s">
        <v>552</v>
      </c>
      <c r="J41" s="3" t="s">
        <v>553</v>
      </c>
      <c r="K41" s="3" t="s">
        <v>554</v>
      </c>
      <c r="L41" s="3" t="s">
        <v>544</v>
      </c>
      <c r="M41" s="3" t="s">
        <v>555</v>
      </c>
    </row>
    <row r="43" spans="3:13" x14ac:dyDescent="0.2">
      <c r="C43" s="3" t="s">
        <v>556</v>
      </c>
      <c r="D43" s="3" t="s">
        <v>557</v>
      </c>
      <c r="E43" s="3" t="s">
        <v>558</v>
      </c>
      <c r="F43" s="3" t="s">
        <v>559</v>
      </c>
      <c r="G43" s="3" t="s">
        <v>560</v>
      </c>
      <c r="H43" s="3" t="s">
        <v>561</v>
      </c>
      <c r="I43" s="3" t="s">
        <v>562</v>
      </c>
      <c r="J43" s="3" t="s">
        <v>563</v>
      </c>
      <c r="K43" s="3" t="s">
        <v>564</v>
      </c>
      <c r="L43" s="3" t="s">
        <v>565</v>
      </c>
      <c r="M43" s="3" t="s">
        <v>566</v>
      </c>
    </row>
    <row r="44" spans="3:13" x14ac:dyDescent="0.2">
      <c r="C44" s="3" t="s">
        <v>567</v>
      </c>
      <c r="D44" s="3" t="s">
        <v>568</v>
      </c>
      <c r="E44" s="3" t="s">
        <v>569</v>
      </c>
      <c r="F44" s="3" t="s">
        <v>570</v>
      </c>
      <c r="G44" s="3" t="s">
        <v>571</v>
      </c>
      <c r="H44" s="3" t="s">
        <v>572</v>
      </c>
      <c r="I44" s="3" t="s">
        <v>573</v>
      </c>
      <c r="J44" s="3" t="s">
        <v>574</v>
      </c>
      <c r="K44" s="3" t="s">
        <v>575</v>
      </c>
      <c r="L44" s="3" t="s">
        <v>576</v>
      </c>
      <c r="M44" s="3" t="s">
        <v>577</v>
      </c>
    </row>
    <row r="46" spans="3:13" x14ac:dyDescent="0.2">
      <c r="C46" s="3" t="s">
        <v>578</v>
      </c>
      <c r="D46" s="3" t="s">
        <v>357</v>
      </c>
      <c r="E46" s="3" t="s">
        <v>358</v>
      </c>
      <c r="F46" s="3" t="s">
        <v>359</v>
      </c>
      <c r="G46" s="3" t="s">
        <v>360</v>
      </c>
      <c r="H46" s="3" t="s">
        <v>361</v>
      </c>
      <c r="I46" s="3" t="s">
        <v>362</v>
      </c>
      <c r="J46" s="3" t="s">
        <v>363</v>
      </c>
      <c r="K46" s="3" t="s">
        <v>364</v>
      </c>
      <c r="L46" s="3" t="s">
        <v>365</v>
      </c>
      <c r="M46" s="3" t="s">
        <v>366</v>
      </c>
    </row>
    <row r="47" spans="3:13" x14ac:dyDescent="0.2">
      <c r="C47" s="3" t="s">
        <v>579</v>
      </c>
      <c r="D47" s="3" t="s">
        <v>580</v>
      </c>
      <c r="E47" s="3" t="s">
        <v>581</v>
      </c>
      <c r="F47" s="3" t="s">
        <v>582</v>
      </c>
      <c r="G47" s="3" t="s">
        <v>583</v>
      </c>
      <c r="H47" s="3" t="s">
        <v>584</v>
      </c>
      <c r="I47" s="3" t="s">
        <v>585</v>
      </c>
      <c r="J47" s="3" t="s">
        <v>586</v>
      </c>
      <c r="K47" s="3" t="s">
        <v>587</v>
      </c>
      <c r="L47" s="3" t="s">
        <v>588</v>
      </c>
      <c r="M47" s="3" t="s">
        <v>589</v>
      </c>
    </row>
    <row r="48" spans="3:13" x14ac:dyDescent="0.2">
      <c r="C48" s="3" t="s">
        <v>590</v>
      </c>
      <c r="D48" s="3" t="s">
        <v>568</v>
      </c>
      <c r="E48" s="3" t="s">
        <v>569</v>
      </c>
      <c r="F48" s="3" t="s">
        <v>570</v>
      </c>
      <c r="G48" s="3" t="s">
        <v>571</v>
      </c>
      <c r="H48" s="3" t="s">
        <v>572</v>
      </c>
      <c r="I48" s="3" t="s">
        <v>573</v>
      </c>
      <c r="J48" s="3" t="s">
        <v>574</v>
      </c>
      <c r="K48" s="3" t="s">
        <v>575</v>
      </c>
      <c r="L48" s="3" t="s">
        <v>576</v>
      </c>
      <c r="M48" s="3" t="s">
        <v>577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3AF6-F8DA-4C6E-A991-B136CE671FD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591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514</v>
      </c>
      <c r="D12" s="3" t="s">
        <v>515</v>
      </c>
      <c r="E12" s="3" t="s">
        <v>516</v>
      </c>
      <c r="F12" s="3" t="s">
        <v>517</v>
      </c>
      <c r="G12" s="3" t="s">
        <v>518</v>
      </c>
      <c r="H12" s="3" t="s">
        <v>519</v>
      </c>
      <c r="I12" s="3" t="s">
        <v>520</v>
      </c>
      <c r="J12" s="3" t="s">
        <v>521</v>
      </c>
      <c r="K12" s="3" t="s">
        <v>522</v>
      </c>
      <c r="L12" s="3" t="s">
        <v>523</v>
      </c>
      <c r="M12" s="3" t="s">
        <v>524</v>
      </c>
    </row>
    <row r="13" spans="3:13" x14ac:dyDescent="0.2">
      <c r="C13" s="3" t="s">
        <v>592</v>
      </c>
      <c r="D13" s="3" t="s">
        <v>593</v>
      </c>
      <c r="E13" s="3" t="s">
        <v>594</v>
      </c>
      <c r="F13" s="3" t="s">
        <v>595</v>
      </c>
      <c r="G13" s="3" t="s">
        <v>596</v>
      </c>
      <c r="H13" s="3" t="s">
        <v>597</v>
      </c>
      <c r="I13" s="3" t="s">
        <v>598</v>
      </c>
      <c r="J13" s="3" t="s">
        <v>599</v>
      </c>
      <c r="K13" s="3" t="s">
        <v>600</v>
      </c>
      <c r="L13" s="3" t="s">
        <v>601</v>
      </c>
      <c r="M13" s="3" t="s">
        <v>602</v>
      </c>
    </row>
    <row r="14" spans="3:13" x14ac:dyDescent="0.2">
      <c r="C14" s="3" t="s">
        <v>603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604</v>
      </c>
      <c r="D15" s="3" t="s">
        <v>605</v>
      </c>
      <c r="E15" s="3" t="s">
        <v>606</v>
      </c>
      <c r="F15" s="3" t="s">
        <v>607</v>
      </c>
      <c r="G15" s="3" t="s">
        <v>608</v>
      </c>
      <c r="H15" s="3" t="s">
        <v>609</v>
      </c>
      <c r="I15" s="3" t="s">
        <v>610</v>
      </c>
      <c r="J15" s="3" t="s">
        <v>611</v>
      </c>
      <c r="K15" s="3" t="s">
        <v>612</v>
      </c>
      <c r="L15" s="3" t="s">
        <v>613</v>
      </c>
      <c r="M15" s="3" t="s">
        <v>614</v>
      </c>
    </row>
    <row r="16" spans="3:13" x14ac:dyDescent="0.2">
      <c r="C16" s="3" t="s">
        <v>615</v>
      </c>
      <c r="D16" s="3" t="s">
        <v>616</v>
      </c>
      <c r="E16" s="3" t="s">
        <v>617</v>
      </c>
      <c r="F16" s="3" t="s">
        <v>618</v>
      </c>
      <c r="G16" s="3" t="s">
        <v>619</v>
      </c>
      <c r="H16" s="3" t="s">
        <v>620</v>
      </c>
      <c r="I16" s="3" t="s">
        <v>621</v>
      </c>
      <c r="J16" s="3" t="s">
        <v>622</v>
      </c>
      <c r="K16" s="3" t="s">
        <v>623</v>
      </c>
      <c r="L16" s="3" t="s">
        <v>624</v>
      </c>
      <c r="M16" s="3" t="s">
        <v>625</v>
      </c>
    </row>
    <row r="17" spans="3:13" x14ac:dyDescent="0.2">
      <c r="C17" s="3" t="s">
        <v>626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627</v>
      </c>
      <c r="D18" s="3" t="s">
        <v>628</v>
      </c>
      <c r="E18" s="3" t="s">
        <v>629</v>
      </c>
      <c r="F18" s="3" t="s">
        <v>630</v>
      </c>
      <c r="G18" s="3" t="s">
        <v>631</v>
      </c>
      <c r="H18" s="3" t="s">
        <v>632</v>
      </c>
      <c r="I18" s="3" t="s">
        <v>633</v>
      </c>
      <c r="J18" s="3" t="s">
        <v>634</v>
      </c>
      <c r="K18" s="3" t="s">
        <v>635</v>
      </c>
      <c r="L18" s="3" t="s">
        <v>636</v>
      </c>
      <c r="M18" s="3" t="s">
        <v>637</v>
      </c>
    </row>
    <row r="19" spans="3:13" x14ac:dyDescent="0.2">
      <c r="C19" s="3" t="s">
        <v>638</v>
      </c>
      <c r="D19" s="3" t="s">
        <v>639</v>
      </c>
      <c r="E19" s="3" t="s">
        <v>640</v>
      </c>
      <c r="F19" s="3" t="s">
        <v>641</v>
      </c>
      <c r="G19" s="3" t="s">
        <v>642</v>
      </c>
      <c r="H19" s="3" t="s">
        <v>643</v>
      </c>
      <c r="I19" s="3" t="s">
        <v>644</v>
      </c>
      <c r="J19" s="3" t="s">
        <v>645</v>
      </c>
      <c r="K19" s="3" t="s">
        <v>646</v>
      </c>
      <c r="L19" s="3" t="s">
        <v>647</v>
      </c>
      <c r="M19" s="3" t="s">
        <v>648</v>
      </c>
    </row>
    <row r="20" spans="3:13" x14ac:dyDescent="0.2">
      <c r="C20" s="3" t="s">
        <v>649</v>
      </c>
      <c r="D20" s="3" t="s">
        <v>650</v>
      </c>
      <c r="E20" s="3" t="s">
        <v>651</v>
      </c>
      <c r="F20" s="3" t="s">
        <v>652</v>
      </c>
      <c r="G20" s="3" t="s">
        <v>653</v>
      </c>
      <c r="H20" s="3" t="s">
        <v>654</v>
      </c>
      <c r="I20" s="3" t="s">
        <v>655</v>
      </c>
      <c r="J20" s="3" t="s">
        <v>656</v>
      </c>
      <c r="K20" s="3" t="s">
        <v>657</v>
      </c>
      <c r="L20" s="3" t="s">
        <v>658</v>
      </c>
      <c r="M20" s="3" t="s">
        <v>659</v>
      </c>
    </row>
    <row r="22" spans="3:13" x14ac:dyDescent="0.2">
      <c r="C22" s="3" t="s">
        <v>660</v>
      </c>
      <c r="D22" s="3" t="s">
        <v>661</v>
      </c>
      <c r="E22" s="3" t="s">
        <v>662</v>
      </c>
      <c r="F22" s="3" t="s">
        <v>663</v>
      </c>
      <c r="G22" s="3" t="s">
        <v>664</v>
      </c>
      <c r="H22" s="3" t="s">
        <v>665</v>
      </c>
      <c r="I22" s="3" t="s">
        <v>666</v>
      </c>
      <c r="J22" s="3" t="s">
        <v>667</v>
      </c>
      <c r="K22" s="3" t="s">
        <v>668</v>
      </c>
      <c r="L22" s="3" t="s">
        <v>669</v>
      </c>
      <c r="M22" s="3" t="s">
        <v>670</v>
      </c>
    </row>
    <row r="23" spans="3:13" x14ac:dyDescent="0.2">
      <c r="C23" s="3" t="s">
        <v>671</v>
      </c>
      <c r="D23" s="3" t="s">
        <v>672</v>
      </c>
      <c r="E23" s="3" t="s">
        <v>673</v>
      </c>
      <c r="F23" s="3" t="s">
        <v>674</v>
      </c>
      <c r="G23" s="3" t="s">
        <v>675</v>
      </c>
      <c r="H23" s="3" t="s">
        <v>676</v>
      </c>
      <c r="I23" s="3" t="s">
        <v>677</v>
      </c>
      <c r="J23" s="3" t="s">
        <v>678</v>
      </c>
      <c r="K23" s="3" t="s">
        <v>679</v>
      </c>
      <c r="L23" s="3" t="s">
        <v>680</v>
      </c>
      <c r="M23" s="3" t="s">
        <v>681</v>
      </c>
    </row>
    <row r="24" spans="3:13" x14ac:dyDescent="0.2">
      <c r="C24" s="3" t="s">
        <v>682</v>
      </c>
      <c r="D24" s="3" t="s">
        <v>683</v>
      </c>
      <c r="E24" s="3" t="s">
        <v>684</v>
      </c>
      <c r="F24" s="3" t="s">
        <v>685</v>
      </c>
      <c r="G24" s="3" t="s">
        <v>686</v>
      </c>
      <c r="H24" s="3" t="s">
        <v>687</v>
      </c>
      <c r="I24" s="3" t="s">
        <v>688</v>
      </c>
      <c r="J24" s="3" t="s">
        <v>689</v>
      </c>
      <c r="K24" s="3" t="s">
        <v>690</v>
      </c>
      <c r="L24" s="3" t="s">
        <v>691</v>
      </c>
      <c r="M24" s="3" t="s">
        <v>692</v>
      </c>
    </row>
    <row r="25" spans="3:13" x14ac:dyDescent="0.2">
      <c r="C25" s="3" t="s">
        <v>693</v>
      </c>
      <c r="D25" s="3" t="s">
        <v>694</v>
      </c>
      <c r="E25" s="3" t="s">
        <v>695</v>
      </c>
      <c r="F25" s="3" t="s">
        <v>696</v>
      </c>
      <c r="G25" s="3" t="s">
        <v>697</v>
      </c>
      <c r="H25" s="3" t="s">
        <v>698</v>
      </c>
      <c r="I25" s="3" t="s">
        <v>699</v>
      </c>
      <c r="J25" s="3" t="s">
        <v>700</v>
      </c>
      <c r="K25" s="3" t="s">
        <v>701</v>
      </c>
      <c r="L25" s="3" t="s">
        <v>702</v>
      </c>
      <c r="M25" s="3" t="s">
        <v>703</v>
      </c>
    </row>
    <row r="27" spans="3:13" x14ac:dyDescent="0.2">
      <c r="C27" s="3" t="s">
        <v>704</v>
      </c>
      <c r="D27" s="3" t="s">
        <v>705</v>
      </c>
      <c r="E27" s="3" t="s">
        <v>706</v>
      </c>
      <c r="F27" s="3" t="s">
        <v>707</v>
      </c>
      <c r="G27" s="3" t="s">
        <v>708</v>
      </c>
      <c r="H27" s="3" t="s">
        <v>709</v>
      </c>
      <c r="I27" s="3" t="s">
        <v>710</v>
      </c>
      <c r="J27" s="3" t="s">
        <v>711</v>
      </c>
      <c r="K27" s="3" t="s">
        <v>712</v>
      </c>
      <c r="L27" s="3" t="s">
        <v>713</v>
      </c>
      <c r="M27" s="3" t="s">
        <v>714</v>
      </c>
    </row>
    <row r="28" spans="3:13" x14ac:dyDescent="0.2">
      <c r="C28" s="3" t="s">
        <v>715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716</v>
      </c>
      <c r="D29" s="3" t="s">
        <v>717</v>
      </c>
      <c r="E29" s="3" t="s">
        <v>718</v>
      </c>
      <c r="F29" s="3" t="s">
        <v>719</v>
      </c>
      <c r="G29" s="3" t="s">
        <v>720</v>
      </c>
      <c r="H29" s="3" t="s">
        <v>721</v>
      </c>
      <c r="I29" s="3" t="s">
        <v>722</v>
      </c>
      <c r="J29" s="3" t="s">
        <v>723</v>
      </c>
      <c r="K29" s="3" t="s">
        <v>724</v>
      </c>
      <c r="L29" s="3" t="s">
        <v>725</v>
      </c>
      <c r="M29" s="3" t="s">
        <v>726</v>
      </c>
    </row>
    <row r="30" spans="3:13" x14ac:dyDescent="0.2">
      <c r="C30" s="3" t="s">
        <v>727</v>
      </c>
      <c r="D30" s="3" t="s">
        <v>728</v>
      </c>
      <c r="E30" s="3" t="s">
        <v>729</v>
      </c>
      <c r="F30" s="3" t="s">
        <v>730</v>
      </c>
      <c r="G30" s="3" t="s">
        <v>731</v>
      </c>
      <c r="H30" s="3" t="s">
        <v>732</v>
      </c>
      <c r="I30" s="3" t="s">
        <v>733</v>
      </c>
      <c r="J30" s="3" t="s">
        <v>734</v>
      </c>
      <c r="K30" s="3" t="s">
        <v>735</v>
      </c>
      <c r="L30" s="3" t="s">
        <v>736</v>
      </c>
      <c r="M30" s="3" t="s">
        <v>737</v>
      </c>
    </row>
    <row r="31" spans="3:13" x14ac:dyDescent="0.2">
      <c r="C31" s="3" t="s">
        <v>738</v>
      </c>
      <c r="D31" s="3" t="s">
        <v>739</v>
      </c>
      <c r="E31" s="3" t="s">
        <v>740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741</v>
      </c>
    </row>
    <row r="32" spans="3:13" x14ac:dyDescent="0.2">
      <c r="C32" s="3" t="s">
        <v>742</v>
      </c>
      <c r="D32" s="3" t="s">
        <v>743</v>
      </c>
      <c r="E32" s="3" t="s">
        <v>744</v>
      </c>
      <c r="F32" s="3" t="s">
        <v>745</v>
      </c>
      <c r="G32" s="3" t="s">
        <v>746</v>
      </c>
      <c r="H32" s="3" t="s">
        <v>747</v>
      </c>
      <c r="I32" s="3" t="s">
        <v>748</v>
      </c>
      <c r="J32" s="3" t="s">
        <v>749</v>
      </c>
      <c r="K32" s="3" t="s">
        <v>750</v>
      </c>
      <c r="L32" s="3" t="s">
        <v>751</v>
      </c>
      <c r="M32" s="3" t="s">
        <v>752</v>
      </c>
    </row>
    <row r="33" spans="3:13" x14ac:dyDescent="0.2">
      <c r="C33" s="3" t="s">
        <v>753</v>
      </c>
      <c r="D33" s="3" t="s">
        <v>754</v>
      </c>
      <c r="E33" s="3" t="s">
        <v>755</v>
      </c>
      <c r="F33" s="3" t="s">
        <v>756</v>
      </c>
      <c r="G33" s="3" t="s">
        <v>757</v>
      </c>
      <c r="H33" s="3" t="s">
        <v>758</v>
      </c>
      <c r="I33" s="3" t="s">
        <v>759</v>
      </c>
      <c r="J33" s="3" t="s">
        <v>760</v>
      </c>
      <c r="K33" s="3" t="s">
        <v>761</v>
      </c>
      <c r="L33" s="3" t="s">
        <v>762</v>
      </c>
      <c r="M33" s="3" t="s">
        <v>763</v>
      </c>
    </row>
    <row r="35" spans="3:13" x14ac:dyDescent="0.2">
      <c r="C35" s="3" t="s">
        <v>764</v>
      </c>
      <c r="D35" s="3" t="s">
        <v>765</v>
      </c>
      <c r="E35" s="3" t="s">
        <v>26</v>
      </c>
      <c r="F35" s="3" t="s">
        <v>766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767</v>
      </c>
      <c r="M35" s="3" t="s">
        <v>768</v>
      </c>
    </row>
    <row r="36" spans="3:13" x14ac:dyDescent="0.2">
      <c r="C36" s="3" t="s">
        <v>769</v>
      </c>
      <c r="D36" s="3" t="s">
        <v>770</v>
      </c>
      <c r="E36" s="3" t="s">
        <v>771</v>
      </c>
      <c r="F36" s="3" t="s">
        <v>772</v>
      </c>
      <c r="G36" s="3" t="s">
        <v>773</v>
      </c>
      <c r="H36" s="3" t="s">
        <v>774</v>
      </c>
      <c r="I36" s="3" t="s">
        <v>775</v>
      </c>
      <c r="J36" s="3" t="s">
        <v>776</v>
      </c>
      <c r="K36" s="3" t="s">
        <v>777</v>
      </c>
      <c r="L36" s="3" t="s">
        <v>778</v>
      </c>
      <c r="M36" s="3" t="s">
        <v>779</v>
      </c>
    </row>
    <row r="37" spans="3:13" x14ac:dyDescent="0.2">
      <c r="C37" s="3" t="s">
        <v>780</v>
      </c>
      <c r="D37" s="3" t="s">
        <v>781</v>
      </c>
      <c r="E37" s="3" t="s">
        <v>782</v>
      </c>
      <c r="F37" s="3" t="s">
        <v>783</v>
      </c>
      <c r="G37" s="3" t="s">
        <v>784</v>
      </c>
      <c r="H37" s="3" t="s">
        <v>785</v>
      </c>
      <c r="I37" s="3" t="s">
        <v>786</v>
      </c>
      <c r="J37" s="3" t="s">
        <v>787</v>
      </c>
      <c r="K37" s="3" t="s">
        <v>788</v>
      </c>
      <c r="L37" s="3" t="s">
        <v>789</v>
      </c>
      <c r="M37" s="3" t="s">
        <v>790</v>
      </c>
    </row>
    <row r="38" spans="3:13" x14ac:dyDescent="0.2">
      <c r="C38" s="3" t="s">
        <v>791</v>
      </c>
      <c r="D38" s="3" t="s">
        <v>26</v>
      </c>
      <c r="E38" s="3" t="s">
        <v>766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767</v>
      </c>
      <c r="L38" s="3" t="s">
        <v>768</v>
      </c>
      <c r="M38" s="3" t="s">
        <v>792</v>
      </c>
    </row>
    <row r="40" spans="3:13" x14ac:dyDescent="0.2">
      <c r="C40" s="3" t="s">
        <v>793</v>
      </c>
      <c r="D40" s="3" t="s">
        <v>794</v>
      </c>
      <c r="E40" s="3" t="s">
        <v>795</v>
      </c>
      <c r="F40" s="3" t="s">
        <v>796</v>
      </c>
      <c r="G40" s="3" t="s">
        <v>797</v>
      </c>
      <c r="H40" s="3" t="s">
        <v>798</v>
      </c>
      <c r="I40" s="3" t="s">
        <v>799</v>
      </c>
      <c r="J40" s="3" t="s">
        <v>800</v>
      </c>
      <c r="K40" s="3" t="s">
        <v>801</v>
      </c>
      <c r="L40" s="3" t="s">
        <v>802</v>
      </c>
      <c r="M40" s="3">
        <v>-880.06700000000001</v>
      </c>
    </row>
    <row r="41" spans="3:13" x14ac:dyDescent="0.2">
      <c r="C41" s="3" t="s">
        <v>803</v>
      </c>
      <c r="D41" s="3" t="s">
        <v>804</v>
      </c>
      <c r="E41" s="3" t="s">
        <v>805</v>
      </c>
      <c r="F41" s="3" t="s">
        <v>806</v>
      </c>
      <c r="G41" s="3" t="s">
        <v>807</v>
      </c>
      <c r="H41" s="3" t="s">
        <v>808</v>
      </c>
      <c r="I41" s="3" t="s">
        <v>809</v>
      </c>
      <c r="J41" s="3" t="s">
        <v>810</v>
      </c>
      <c r="K41" s="3" t="s">
        <v>811</v>
      </c>
      <c r="L41" s="3" t="s">
        <v>812</v>
      </c>
      <c r="M41" s="3" t="s">
        <v>813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22CA-AB0A-4618-99C3-00C70A6BF579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814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815</v>
      </c>
      <c r="D12" s="3">
        <v>45.75</v>
      </c>
      <c r="E12" s="3">
        <v>59.28</v>
      </c>
      <c r="F12" s="3">
        <v>61.73</v>
      </c>
      <c r="G12" s="3">
        <v>49.49</v>
      </c>
      <c r="H12" s="3">
        <v>75.87</v>
      </c>
      <c r="I12" s="3">
        <v>75.290000000000006</v>
      </c>
      <c r="J12" s="3">
        <v>101.1</v>
      </c>
      <c r="K12" s="3">
        <v>113.28</v>
      </c>
      <c r="L12" s="3">
        <v>188.38</v>
      </c>
      <c r="M12" s="3">
        <v>124.38</v>
      </c>
    </row>
    <row r="13" spans="3:13" ht="12.75" x14ac:dyDescent="0.2">
      <c r="C13" s="3" t="s">
        <v>816</v>
      </c>
      <c r="D13" s="3" t="s">
        <v>817</v>
      </c>
      <c r="E13" s="3" t="s">
        <v>818</v>
      </c>
      <c r="F13" s="3" t="s">
        <v>819</v>
      </c>
      <c r="G13" s="3" t="s">
        <v>820</v>
      </c>
      <c r="H13" s="3" t="s">
        <v>821</v>
      </c>
      <c r="I13" s="3" t="s">
        <v>822</v>
      </c>
      <c r="J13" s="3" t="s">
        <v>823</v>
      </c>
      <c r="K13" s="3" t="s">
        <v>824</v>
      </c>
      <c r="L13" s="3" t="s">
        <v>825</v>
      </c>
      <c r="M13" s="3" t="s">
        <v>826</v>
      </c>
    </row>
    <row r="14" spans="3:13" ht="12.75" x14ac:dyDescent="0.2"/>
    <row r="15" spans="3:13" ht="12.75" x14ac:dyDescent="0.2">
      <c r="C15" s="3" t="s">
        <v>827</v>
      </c>
      <c r="D15" s="3" t="s">
        <v>828</v>
      </c>
      <c r="E15" s="3" t="s">
        <v>829</v>
      </c>
      <c r="F15" s="3" t="s">
        <v>830</v>
      </c>
      <c r="G15" s="3" t="s">
        <v>831</v>
      </c>
      <c r="H15" s="3" t="s">
        <v>832</v>
      </c>
      <c r="I15" s="3" t="s">
        <v>833</v>
      </c>
      <c r="J15" s="3" t="s">
        <v>834</v>
      </c>
      <c r="K15" s="3" t="s">
        <v>835</v>
      </c>
      <c r="L15" s="3" t="s">
        <v>836</v>
      </c>
      <c r="M15" s="3" t="s">
        <v>837</v>
      </c>
    </row>
    <row r="16" spans="3:13" ht="12.75" x14ac:dyDescent="0.2">
      <c r="C16" s="3" t="s">
        <v>838</v>
      </c>
      <c r="D16" s="3" t="s">
        <v>828</v>
      </c>
      <c r="E16" s="3" t="s">
        <v>829</v>
      </c>
      <c r="F16" s="3" t="s">
        <v>830</v>
      </c>
      <c r="G16" s="3" t="s">
        <v>831</v>
      </c>
      <c r="H16" s="3" t="s">
        <v>832</v>
      </c>
      <c r="I16" s="3" t="s">
        <v>833</v>
      </c>
      <c r="J16" s="3" t="s">
        <v>834</v>
      </c>
      <c r="K16" s="3" t="s">
        <v>835</v>
      </c>
      <c r="L16" s="3" t="s">
        <v>839</v>
      </c>
      <c r="M16" s="3" t="s">
        <v>840</v>
      </c>
    </row>
    <row r="17" spans="3:13" ht="12.75" x14ac:dyDescent="0.2">
      <c r="C17" s="3" t="s">
        <v>841</v>
      </c>
      <c r="D17" s="3" t="s">
        <v>842</v>
      </c>
      <c r="E17" s="3" t="s">
        <v>843</v>
      </c>
      <c r="F17" s="3" t="s">
        <v>844</v>
      </c>
      <c r="G17" s="3" t="s">
        <v>845</v>
      </c>
      <c r="H17" s="3" t="s">
        <v>846</v>
      </c>
      <c r="I17" s="3" t="s">
        <v>847</v>
      </c>
      <c r="J17" s="3" t="s">
        <v>842</v>
      </c>
      <c r="K17" s="3" t="s">
        <v>848</v>
      </c>
      <c r="L17" s="3" t="s">
        <v>849</v>
      </c>
      <c r="M17" s="3" t="s">
        <v>850</v>
      </c>
    </row>
    <row r="18" spans="3:13" ht="12.75" x14ac:dyDescent="0.2">
      <c r="C18" s="3" t="s">
        <v>851</v>
      </c>
      <c r="D18" s="3" t="s">
        <v>852</v>
      </c>
      <c r="E18" s="3" t="s">
        <v>853</v>
      </c>
      <c r="F18" s="3" t="s">
        <v>854</v>
      </c>
      <c r="G18" s="3" t="s">
        <v>855</v>
      </c>
      <c r="H18" s="3" t="s">
        <v>856</v>
      </c>
      <c r="I18" s="3" t="s">
        <v>857</v>
      </c>
      <c r="J18" s="3" t="s">
        <v>858</v>
      </c>
      <c r="K18" s="3" t="s">
        <v>859</v>
      </c>
      <c r="L18" s="3" t="s">
        <v>860</v>
      </c>
      <c r="M18" s="3" t="s">
        <v>861</v>
      </c>
    </row>
    <row r="19" spans="3:13" ht="12.75" x14ac:dyDescent="0.2">
      <c r="C19" s="3" t="s">
        <v>862</v>
      </c>
      <c r="D19" s="3" t="s">
        <v>861</v>
      </c>
      <c r="E19" s="3" t="s">
        <v>863</v>
      </c>
      <c r="F19" s="3" t="s">
        <v>864</v>
      </c>
      <c r="G19" s="3" t="s">
        <v>865</v>
      </c>
      <c r="H19" s="3" t="s">
        <v>866</v>
      </c>
      <c r="I19" s="3" t="s">
        <v>867</v>
      </c>
      <c r="J19" s="3" t="s">
        <v>868</v>
      </c>
      <c r="K19" s="3" t="s">
        <v>869</v>
      </c>
      <c r="L19" s="3" t="s">
        <v>870</v>
      </c>
      <c r="M19" s="3" t="s">
        <v>871</v>
      </c>
    </row>
    <row r="20" spans="3:13" ht="12.75" x14ac:dyDescent="0.2">
      <c r="C20" s="3" t="s">
        <v>872</v>
      </c>
      <c r="D20" s="3" t="s">
        <v>857</v>
      </c>
      <c r="E20" s="3" t="s">
        <v>873</v>
      </c>
      <c r="F20" s="3" t="s">
        <v>874</v>
      </c>
      <c r="G20" s="3" t="s">
        <v>875</v>
      </c>
      <c r="H20" s="3" t="s">
        <v>876</v>
      </c>
      <c r="I20" s="3" t="s">
        <v>877</v>
      </c>
      <c r="J20" s="3" t="s">
        <v>878</v>
      </c>
      <c r="K20" s="3" t="s">
        <v>879</v>
      </c>
      <c r="L20" s="3" t="s">
        <v>880</v>
      </c>
      <c r="M20" s="3" t="s">
        <v>880</v>
      </c>
    </row>
    <row r="21" spans="3:13" ht="12.75" x14ac:dyDescent="0.2">
      <c r="C21" s="3" t="s">
        <v>881</v>
      </c>
      <c r="D21" s="3" t="s">
        <v>882</v>
      </c>
      <c r="E21" s="3" t="s">
        <v>883</v>
      </c>
      <c r="F21" s="3" t="s">
        <v>884</v>
      </c>
      <c r="G21" s="3" t="s">
        <v>885</v>
      </c>
      <c r="H21" s="3" t="s">
        <v>884</v>
      </c>
      <c r="I21" s="3" t="s">
        <v>886</v>
      </c>
      <c r="J21" s="3" t="s">
        <v>883</v>
      </c>
      <c r="K21" s="3" t="s">
        <v>887</v>
      </c>
      <c r="L21" s="3" t="s">
        <v>888</v>
      </c>
      <c r="M21" s="3" t="s">
        <v>889</v>
      </c>
    </row>
    <row r="22" spans="3:13" ht="12.75" x14ac:dyDescent="0.2">
      <c r="C22" s="3" t="s">
        <v>890</v>
      </c>
      <c r="D22" s="3" t="s">
        <v>891</v>
      </c>
      <c r="E22" s="3" t="s">
        <v>892</v>
      </c>
      <c r="F22" s="3" t="s">
        <v>893</v>
      </c>
      <c r="G22" s="3" t="s">
        <v>894</v>
      </c>
      <c r="H22" s="3" t="s">
        <v>893</v>
      </c>
      <c r="I22" s="3" t="s">
        <v>893</v>
      </c>
      <c r="J22" s="3" t="s">
        <v>892</v>
      </c>
      <c r="K22" s="3" t="s">
        <v>895</v>
      </c>
      <c r="L22" s="3" t="s">
        <v>882</v>
      </c>
      <c r="M22" s="3" t="s">
        <v>896</v>
      </c>
    </row>
    <row r="23" spans="3:13" ht="12.75" x14ac:dyDescent="0.2"/>
    <row r="24" spans="3:13" ht="12.75" x14ac:dyDescent="0.2">
      <c r="C24" s="3" t="s">
        <v>897</v>
      </c>
      <c r="D24" s="3" t="s">
        <v>898</v>
      </c>
      <c r="E24" s="3" t="s">
        <v>899</v>
      </c>
      <c r="F24" s="3" t="s">
        <v>900</v>
      </c>
      <c r="G24" s="3" t="s">
        <v>901</v>
      </c>
      <c r="H24" s="3" t="s">
        <v>902</v>
      </c>
      <c r="I24" s="3" t="s">
        <v>903</v>
      </c>
      <c r="J24" s="3" t="s">
        <v>904</v>
      </c>
      <c r="K24" s="3" t="s">
        <v>905</v>
      </c>
      <c r="L24" s="3" t="s">
        <v>906</v>
      </c>
      <c r="M24" s="3" t="s">
        <v>907</v>
      </c>
    </row>
    <row r="25" spans="3:13" ht="12.75" x14ac:dyDescent="0.2">
      <c r="C25" s="3" t="s">
        <v>908</v>
      </c>
      <c r="D25" s="3" t="s">
        <v>909</v>
      </c>
      <c r="E25" s="3" t="s">
        <v>910</v>
      </c>
      <c r="F25" s="3" t="s">
        <v>911</v>
      </c>
      <c r="G25" s="3" t="s">
        <v>912</v>
      </c>
      <c r="H25" s="3" t="s">
        <v>913</v>
      </c>
      <c r="I25" s="3" t="s">
        <v>909</v>
      </c>
      <c r="J25" s="3" t="s">
        <v>914</v>
      </c>
      <c r="K25" s="3" t="s">
        <v>915</v>
      </c>
      <c r="L25" s="3" t="s">
        <v>850</v>
      </c>
      <c r="M25" s="3" t="s">
        <v>916</v>
      </c>
    </row>
    <row r="26" spans="3:13" ht="12.75" x14ac:dyDescent="0.2">
      <c r="C26" s="3" t="s">
        <v>917</v>
      </c>
      <c r="D26" s="3" t="s">
        <v>856</v>
      </c>
      <c r="E26" s="3" t="s">
        <v>876</v>
      </c>
      <c r="F26" s="3" t="s">
        <v>918</v>
      </c>
      <c r="G26" s="3" t="s">
        <v>919</v>
      </c>
      <c r="H26" s="3" t="s">
        <v>920</v>
      </c>
      <c r="I26" s="3" t="s">
        <v>921</v>
      </c>
      <c r="J26" s="3" t="s">
        <v>922</v>
      </c>
      <c r="K26" s="3" t="s">
        <v>850</v>
      </c>
      <c r="L26" s="3" t="s">
        <v>901</v>
      </c>
      <c r="M26" s="3" t="s">
        <v>923</v>
      </c>
    </row>
    <row r="27" spans="3:13" ht="12.75" x14ac:dyDescent="0.2">
      <c r="C27" s="3" t="s">
        <v>924</v>
      </c>
      <c r="D27" s="3" t="s">
        <v>925</v>
      </c>
      <c r="E27" s="3" t="s">
        <v>926</v>
      </c>
      <c r="F27" s="3" t="s">
        <v>894</v>
      </c>
      <c r="G27" s="3" t="s">
        <v>927</v>
      </c>
      <c r="H27" s="3" t="s">
        <v>894</v>
      </c>
      <c r="I27" s="3" t="s">
        <v>927</v>
      </c>
      <c r="J27" s="3" t="s">
        <v>894</v>
      </c>
      <c r="K27" s="3" t="s">
        <v>928</v>
      </c>
      <c r="L27" s="3" t="s">
        <v>929</v>
      </c>
      <c r="M27" s="3" t="s">
        <v>894</v>
      </c>
    </row>
    <row r="28" spans="3:13" ht="12.75" x14ac:dyDescent="0.2"/>
    <row r="29" spans="3:13" ht="12.75" x14ac:dyDescent="0.2">
      <c r="C29" s="3" t="s">
        <v>930</v>
      </c>
      <c r="D29" s="3">
        <v>4.0999999999999996</v>
      </c>
      <c r="E29" s="3">
        <v>4.2</v>
      </c>
      <c r="F29" s="3">
        <v>4</v>
      </c>
      <c r="G29" s="3">
        <v>4.3</v>
      </c>
      <c r="H29" s="3">
        <v>4.2</v>
      </c>
      <c r="I29" s="3">
        <v>4.9000000000000004</v>
      </c>
      <c r="J29" s="3">
        <v>4.0999999999999996</v>
      </c>
      <c r="K29" s="3">
        <v>4.4000000000000004</v>
      </c>
      <c r="L29" s="3">
        <v>4.5999999999999996</v>
      </c>
      <c r="M29" s="3">
        <v>4.0999999999999996</v>
      </c>
    </row>
    <row r="30" spans="3:13" ht="12.75" x14ac:dyDescent="0.2">
      <c r="C30" s="3" t="s">
        <v>931</v>
      </c>
      <c r="D30" s="3">
        <v>5</v>
      </c>
      <c r="E30" s="3">
        <v>8</v>
      </c>
      <c r="F30" s="3">
        <v>4</v>
      </c>
      <c r="G30" s="3">
        <v>6</v>
      </c>
      <c r="H30" s="3">
        <v>5</v>
      </c>
      <c r="I30" s="3">
        <v>5</v>
      </c>
      <c r="J30" s="3">
        <v>3</v>
      </c>
      <c r="K30" s="3">
        <v>5</v>
      </c>
      <c r="L30" s="3">
        <v>6</v>
      </c>
      <c r="M30" s="3">
        <v>5</v>
      </c>
    </row>
    <row r="31" spans="3:13" ht="12.75" x14ac:dyDescent="0.2">
      <c r="C31" s="3" t="s">
        <v>932</v>
      </c>
      <c r="D31" s="3">
        <v>0.1062</v>
      </c>
      <c r="E31" s="3">
        <v>0.4632</v>
      </c>
      <c r="F31" s="3">
        <v>0.111</v>
      </c>
      <c r="G31" s="3">
        <v>0.1343</v>
      </c>
      <c r="H31" s="3">
        <v>0.12570000000000001</v>
      </c>
      <c r="I31" s="3">
        <v>0.13650000000000001</v>
      </c>
      <c r="J31" s="3">
        <v>0.1298</v>
      </c>
      <c r="K31" s="3">
        <v>0.12720000000000001</v>
      </c>
      <c r="L31" s="3">
        <v>0.37940000000000002</v>
      </c>
      <c r="M31" s="3">
        <v>0.40620000000000001</v>
      </c>
    </row>
    <row r="32" spans="3:13" ht="12.75" x14ac:dyDescent="0.2">
      <c r="C32" s="3" t="s">
        <v>933</v>
      </c>
      <c r="D32" s="3" t="s">
        <v>934</v>
      </c>
      <c r="E32" s="3" t="s">
        <v>934</v>
      </c>
      <c r="F32" s="3" t="s">
        <v>934</v>
      </c>
      <c r="G32" s="3" t="s">
        <v>934</v>
      </c>
      <c r="H32" s="3" t="s">
        <v>934</v>
      </c>
      <c r="I32" s="3" t="s">
        <v>934</v>
      </c>
      <c r="J32" s="3" t="s">
        <v>934</v>
      </c>
      <c r="K32" s="3" t="s">
        <v>934</v>
      </c>
      <c r="L32" s="3" t="s">
        <v>934</v>
      </c>
      <c r="M32" s="3" t="s">
        <v>934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1FDD-1FE0-4E95-BF1C-8157E9B36374}">
  <dimension ref="A3:BJ22"/>
  <sheetViews>
    <sheetView showGridLines="0" tabSelected="1" workbookViewId="0">
      <selection activeCell="C12" sqref="C1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935</v>
      </c>
      <c r="C3" s="9"/>
      <c r="D3" s="9"/>
      <c r="E3" s="9"/>
      <c r="F3" s="9"/>
      <c r="H3" s="9" t="s">
        <v>936</v>
      </c>
      <c r="I3" s="9"/>
      <c r="J3" s="9"/>
      <c r="K3" s="9"/>
      <c r="L3" s="9"/>
      <c r="N3" s="11" t="s">
        <v>937</v>
      </c>
      <c r="O3" s="11"/>
      <c r="P3" s="11"/>
      <c r="Q3" s="11"/>
      <c r="R3" s="11"/>
      <c r="S3" s="11"/>
      <c r="T3" s="11"/>
      <c r="V3" s="9" t="s">
        <v>938</v>
      </c>
      <c r="W3" s="9"/>
      <c r="X3" s="9"/>
      <c r="Y3" s="9"/>
      <c r="AA3" s="9" t="s">
        <v>939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940</v>
      </c>
      <c r="C4" s="15" t="s">
        <v>941</v>
      </c>
      <c r="D4" s="14" t="s">
        <v>942</v>
      </c>
      <c r="E4" s="15" t="s">
        <v>943</v>
      </c>
      <c r="F4" s="14" t="s">
        <v>944</v>
      </c>
      <c r="H4" s="16" t="s">
        <v>945</v>
      </c>
      <c r="I4" s="17" t="s">
        <v>946</v>
      </c>
      <c r="J4" s="16" t="s">
        <v>947</v>
      </c>
      <c r="K4" s="17" t="s">
        <v>948</v>
      </c>
      <c r="L4" s="16" t="s">
        <v>949</v>
      </c>
      <c r="N4" s="18" t="s">
        <v>950</v>
      </c>
      <c r="O4" s="19" t="s">
        <v>951</v>
      </c>
      <c r="P4" s="18" t="s">
        <v>952</v>
      </c>
      <c r="Q4" s="19" t="s">
        <v>953</v>
      </c>
      <c r="R4" s="18" t="s">
        <v>954</v>
      </c>
      <c r="S4" s="19" t="s">
        <v>955</v>
      </c>
      <c r="T4" s="18" t="s">
        <v>956</v>
      </c>
      <c r="V4" s="19" t="s">
        <v>957</v>
      </c>
      <c r="W4" s="18" t="s">
        <v>958</v>
      </c>
      <c r="X4" s="19" t="s">
        <v>959</v>
      </c>
      <c r="Y4" s="18" t="s">
        <v>960</v>
      </c>
      <c r="AA4" s="20" t="s">
        <v>556</v>
      </c>
      <c r="AB4" s="21" t="s">
        <v>841</v>
      </c>
      <c r="AC4" s="20" t="s">
        <v>851</v>
      </c>
      <c r="AD4" s="21" t="s">
        <v>872</v>
      </c>
      <c r="AE4" s="20" t="s">
        <v>881</v>
      </c>
      <c r="AF4" s="21" t="s">
        <v>890</v>
      </c>
      <c r="AG4" s="20" t="s">
        <v>897</v>
      </c>
      <c r="AH4" s="21" t="s">
        <v>908</v>
      </c>
      <c r="AI4" s="20" t="s">
        <v>932</v>
      </c>
      <c r="AJ4" s="22"/>
      <c r="AK4" s="21" t="s">
        <v>930</v>
      </c>
      <c r="AL4" s="20" t="s">
        <v>931</v>
      </c>
    </row>
    <row r="5" spans="1:62" ht="63" x14ac:dyDescent="0.2">
      <c r="A5" s="23" t="s">
        <v>961</v>
      </c>
      <c r="B5" s="18" t="s">
        <v>962</v>
      </c>
      <c r="C5" s="24" t="s">
        <v>963</v>
      </c>
      <c r="D5" s="25" t="s">
        <v>964</v>
      </c>
      <c r="E5" s="19" t="s">
        <v>965</v>
      </c>
      <c r="F5" s="18" t="s">
        <v>962</v>
      </c>
      <c r="H5" s="19" t="s">
        <v>966</v>
      </c>
      <c r="I5" s="18" t="s">
        <v>967</v>
      </c>
      <c r="J5" s="19" t="s">
        <v>968</v>
      </c>
      <c r="K5" s="18" t="s">
        <v>969</v>
      </c>
      <c r="L5" s="19" t="s">
        <v>970</v>
      </c>
      <c r="N5" s="18" t="s">
        <v>971</v>
      </c>
      <c r="O5" s="19" t="s">
        <v>972</v>
      </c>
      <c r="P5" s="18" t="s">
        <v>973</v>
      </c>
      <c r="Q5" s="19" t="s">
        <v>974</v>
      </c>
      <c r="R5" s="18" t="s">
        <v>975</v>
      </c>
      <c r="S5" s="19" t="s">
        <v>976</v>
      </c>
      <c r="T5" s="18" t="s">
        <v>977</v>
      </c>
      <c r="V5" s="19" t="s">
        <v>978</v>
      </c>
      <c r="W5" s="18" t="s">
        <v>979</v>
      </c>
      <c r="X5" s="19" t="s">
        <v>980</v>
      </c>
      <c r="Y5" s="18" t="s">
        <v>981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1.0790930336133993</v>
      </c>
      <c r="C7" s="31">
        <f>(sheet!D18-sheet!D15)/sheet!D35</f>
        <v>1.0513746936500352</v>
      </c>
      <c r="D7" s="31">
        <f>sheet!D12/sheet!D35</f>
        <v>0.25028588194844209</v>
      </c>
      <c r="E7" s="31">
        <f>Sheet2!D20/sheet!D35</f>
        <v>0.20393606097761827</v>
      </c>
      <c r="F7" s="31">
        <f>sheet!D18/sheet!D35</f>
        <v>1.0790930336133993</v>
      </c>
      <c r="G7" s="29"/>
      <c r="H7" s="32">
        <f>Sheet1!D33/sheet!D51</f>
        <v>-3.8289445110745474E-2</v>
      </c>
      <c r="I7" s="32">
        <f>Sheet1!D33/Sheet1!D12</f>
        <v>-1.3806716649794475E-2</v>
      </c>
      <c r="J7" s="32">
        <f>Sheet1!D12/sheet!D27</f>
        <v>0.90511121859628152</v>
      </c>
      <c r="K7" s="32">
        <f>Sheet1!D30/sheet!D27</f>
        <v>1.8123173316288998E-2</v>
      </c>
      <c r="L7" s="32">
        <f>Sheet1!D38</f>
        <v>-0.79</v>
      </c>
      <c r="M7" s="29"/>
      <c r="N7" s="32">
        <f>sheet!D40/sheet!D27</f>
        <v>0.67362770352077994</v>
      </c>
      <c r="O7" s="32">
        <f>sheet!D51/sheet!D27</f>
        <v>0.32637229647922011</v>
      </c>
      <c r="P7" s="32">
        <f>sheet!D40/sheet!D51</f>
        <v>2.0639855489807766</v>
      </c>
      <c r="Q7" s="31">
        <f>Sheet1!D24/Sheet1!D26</f>
        <v>-5.0657214010910527</v>
      </c>
      <c r="R7" s="31">
        <f>ABS(Sheet2!D20/(Sheet1!D26+Sheet2!D30))</f>
        <v>0.22141589561427119</v>
      </c>
      <c r="S7" s="31">
        <f>sheet!D40/Sheet1!D43</f>
        <v>11.453614961260691</v>
      </c>
      <c r="T7" s="31">
        <f>Sheet2!D20/sheet!D40</f>
        <v>0.11957868740603454</v>
      </c>
      <c r="V7" s="31">
        <f>ABS(Sheet1!D15/sheet!D15)</f>
        <v>50.118578910186741</v>
      </c>
      <c r="W7" s="31">
        <f>Sheet1!D12/sheet!D14</f>
        <v>3.5176550758255245</v>
      </c>
      <c r="X7" s="31">
        <f>Sheet1!D12/sheet!D27</f>
        <v>0.90511121859628152</v>
      </c>
      <c r="Y7" s="31">
        <f>Sheet1!D12/(sheet!D18-sheet!D35)</f>
        <v>28.972369795584257</v>
      </c>
      <c r="AA7" s="17" t="str">
        <f>Sheet1!D43</f>
        <v>90,192.239</v>
      </c>
      <c r="AB7" s="17" t="str">
        <f>Sheet3!D17</f>
        <v>12.6x</v>
      </c>
      <c r="AC7" s="17" t="str">
        <f>Sheet3!D18</f>
        <v>21.2x</v>
      </c>
      <c r="AD7" s="17" t="str">
        <f>Sheet3!D20</f>
        <v>15.9x</v>
      </c>
      <c r="AE7" s="17" t="str">
        <f>Sheet3!D21</f>
        <v>2.2x</v>
      </c>
      <c r="AF7" s="17" t="str">
        <f>Sheet3!D22</f>
        <v>0.9x</v>
      </c>
      <c r="AG7" s="17" t="str">
        <f>Sheet3!D24</f>
        <v>-109.2x</v>
      </c>
      <c r="AH7" s="17" t="str">
        <f>Sheet3!D25</f>
        <v>6.4x</v>
      </c>
      <c r="AI7" s="17">
        <f>Sheet3!D31</f>
        <v>0.1062</v>
      </c>
      <c r="AK7" s="17">
        <f>Sheet3!D29</f>
        <v>4.0999999999999996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1.1232387379076283</v>
      </c>
      <c r="C8" s="34">
        <f>(sheet!E18-sheet!E15)/sheet!E35</f>
        <v>1.1232387379076283</v>
      </c>
      <c r="D8" s="34">
        <f>sheet!E12/sheet!E35</f>
        <v>0.14282585797345881</v>
      </c>
      <c r="E8" s="34">
        <f>Sheet2!E20/sheet!E35</f>
        <v>0.25242518195499475</v>
      </c>
      <c r="F8" s="34">
        <f>sheet!E18/sheet!E35</f>
        <v>1.1232387379076283</v>
      </c>
      <c r="G8" s="29"/>
      <c r="H8" s="35">
        <f>Sheet1!E33/sheet!E51</f>
        <v>0.11301368934065423</v>
      </c>
      <c r="I8" s="35">
        <f>Sheet1!E33/Sheet1!E12</f>
        <v>2.7375841367041513E-2</v>
      </c>
      <c r="J8" s="35">
        <f>Sheet1!E12/sheet!E27</f>
        <v>0.96513659951570341</v>
      </c>
      <c r="K8" s="35">
        <f>Sheet1!E30/sheet!E27</f>
        <v>4.7404367435620244E-2</v>
      </c>
      <c r="L8" s="35">
        <f>Sheet1!E38</f>
        <v>0.63</v>
      </c>
      <c r="M8" s="29"/>
      <c r="N8" s="35">
        <f>sheet!E40/sheet!E27</f>
        <v>0.76621038920137929</v>
      </c>
      <c r="O8" s="35">
        <f>sheet!E51/sheet!E27</f>
        <v>0.23378961079862062</v>
      </c>
      <c r="P8" s="35">
        <f>sheet!E40/sheet!E51</f>
        <v>3.277350035290362</v>
      </c>
      <c r="Q8" s="34">
        <f>Sheet1!E24/Sheet1!E26</f>
        <v>-10.873220482534641</v>
      </c>
      <c r="R8" s="34">
        <f>ABS(Sheet2!E20/(Sheet1!E26+Sheet2!E30))</f>
        <v>0.79400210950428673</v>
      </c>
      <c r="S8" s="34">
        <f>sheet!E40/Sheet1!E43</f>
        <v>10.025747881901768</v>
      </c>
      <c r="T8" s="34">
        <f>Sheet2!E20/sheet!E40</f>
        <v>0.12663177706357204</v>
      </c>
      <c r="U8" s="12"/>
      <c r="V8" s="34" t="e">
        <f>ABS(Sheet1!E15/sheet!E15)</f>
        <v>#DIV/0!</v>
      </c>
      <c r="W8" s="34">
        <f>Sheet1!E12/sheet!E14</f>
        <v>5.2110955655666178</v>
      </c>
      <c r="X8" s="34">
        <f>Sheet1!E12/sheet!E27</f>
        <v>0.96513659951570341</v>
      </c>
      <c r="Y8" s="34">
        <f>Sheet1!E12/(sheet!E18-sheet!E35)</f>
        <v>20.374336898590986</v>
      </c>
      <c r="Z8" s="12"/>
      <c r="AA8" s="36" t="str">
        <f>Sheet1!E43</f>
        <v>145,096.906</v>
      </c>
      <c r="AB8" s="36" t="str">
        <f>Sheet3!E17</f>
        <v>18.5x</v>
      </c>
      <c r="AC8" s="36" t="str">
        <f>Sheet3!E18</f>
        <v>26.9x</v>
      </c>
      <c r="AD8" s="36" t="str">
        <f>Sheet3!E20</f>
        <v>40.8x</v>
      </c>
      <c r="AE8" s="36" t="str">
        <f>Sheet3!E21</f>
        <v>2.5x</v>
      </c>
      <c r="AF8" s="36" t="str">
        <f>Sheet3!E22</f>
        <v>1.4x</v>
      </c>
      <c r="AG8" s="36" t="str">
        <f>Sheet3!E24</f>
        <v>241.6x</v>
      </c>
      <c r="AH8" s="36" t="str">
        <f>Sheet3!E25</f>
        <v>7.9x</v>
      </c>
      <c r="AI8" s="36">
        <f>Sheet3!E31</f>
        <v>0.4632</v>
      </c>
      <c r="AK8" s="36">
        <f>Sheet3!E29</f>
        <v>4.2</v>
      </c>
      <c r="AL8" s="36">
        <f>Sheet3!E30</f>
        <v>8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1.0351420559270017</v>
      </c>
      <c r="C9" s="31">
        <f>(sheet!F18-sheet!F15)/sheet!F35</f>
        <v>1.0351420559270017</v>
      </c>
      <c r="D9" s="31">
        <f>sheet!F12/sheet!F35</f>
        <v>0.24241298478754963</v>
      </c>
      <c r="E9" s="31">
        <f>Sheet2!F20/sheet!F35</f>
        <v>0.32816644735336403</v>
      </c>
      <c r="F9" s="31">
        <f>sheet!F18/sheet!F35</f>
        <v>1.0351420559270017</v>
      </c>
      <c r="G9" s="29"/>
      <c r="H9" s="32">
        <f>Sheet1!F33/sheet!F51</f>
        <v>8.0761714739540927E-2</v>
      </c>
      <c r="I9" s="32">
        <f>Sheet1!F33/Sheet1!F12</f>
        <v>1.355818242416477E-2</v>
      </c>
      <c r="J9" s="32">
        <f>Sheet1!F12/sheet!F27</f>
        <v>1.5763025425994943</v>
      </c>
      <c r="K9" s="32">
        <f>Sheet1!F30/sheet!F27</f>
        <v>3.7548710538956379E-2</v>
      </c>
      <c r="L9" s="32">
        <f>Sheet1!F38</f>
        <v>0.83</v>
      </c>
      <c r="M9" s="29"/>
      <c r="N9" s="32">
        <f>sheet!F40/sheet!F27</f>
        <v>0.73537216864248822</v>
      </c>
      <c r="O9" s="32">
        <f>sheet!F51/sheet!F27</f>
        <v>0.26462783135751167</v>
      </c>
      <c r="P9" s="32">
        <f>sheet!F40/sheet!F51</f>
        <v>2.7788920192940774</v>
      </c>
      <c r="Q9" s="31">
        <f>Sheet1!F24/Sheet1!F26</f>
        <v>-9.0171477228437702</v>
      </c>
      <c r="R9" s="31">
        <f>ABS(Sheet2!F20/(Sheet1!F26+Sheet2!F30))</f>
        <v>0.21950712155459584</v>
      </c>
      <c r="S9" s="31">
        <f>sheet!F40/Sheet1!F43</f>
        <v>4.5886035365052633</v>
      </c>
      <c r="T9" s="31">
        <f>Sheet2!F20/sheet!F40</f>
        <v>0.19573130031085875</v>
      </c>
      <c r="V9" s="31" t="e">
        <f>ABS(Sheet1!F15/sheet!F15)</f>
        <v>#DIV/0!</v>
      </c>
      <c r="W9" s="31">
        <f>Sheet1!F12/sheet!F14</f>
        <v>5.4087061401379017</v>
      </c>
      <c r="X9" s="31">
        <f>Sheet1!F12/sheet!F27</f>
        <v>1.5763025425994943</v>
      </c>
      <c r="Y9" s="31">
        <f>Sheet1!F12/(sheet!F18-sheet!F35)</f>
        <v>102.26784757619846</v>
      </c>
      <c r="AA9" s="17" t="str">
        <f>Sheet1!F43</f>
        <v>242,908.899</v>
      </c>
      <c r="AB9" s="17" t="str">
        <f>Sheet3!F17</f>
        <v>12.9x</v>
      </c>
      <c r="AC9" s="17" t="str">
        <f>Sheet3!F18</f>
        <v>17.1x</v>
      </c>
      <c r="AD9" s="17" t="str">
        <f>Sheet3!F20</f>
        <v>14.1x</v>
      </c>
      <c r="AE9" s="17" t="str">
        <f>Sheet3!F21</f>
        <v>3.6x</v>
      </c>
      <c r="AF9" s="17" t="str">
        <f>Sheet3!F22</f>
        <v>1.2x</v>
      </c>
      <c r="AG9" s="17" t="str">
        <f>Sheet3!F24</f>
        <v>711.9x</v>
      </c>
      <c r="AH9" s="17" t="str">
        <f>Sheet3!F25</f>
        <v>16.6x</v>
      </c>
      <c r="AI9" s="17">
        <f>Sheet3!F31</f>
        <v>0.111</v>
      </c>
      <c r="AK9" s="17">
        <f>Sheet3!F29</f>
        <v>4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0.99234654393764377</v>
      </c>
      <c r="C10" s="34">
        <f>(sheet!G18-sheet!G15)/sheet!G35</f>
        <v>0.99234654393764377</v>
      </c>
      <c r="D10" s="34">
        <f>sheet!G12/sheet!G35</f>
        <v>0.22176011805535142</v>
      </c>
      <c r="E10" s="34">
        <f>Sheet2!G20/sheet!G35</f>
        <v>0.30625976310756253</v>
      </c>
      <c r="F10" s="34">
        <f>sheet!G18/sheet!G35</f>
        <v>0.99234654393764377</v>
      </c>
      <c r="G10" s="29"/>
      <c r="H10" s="35">
        <f>Sheet1!G33/sheet!G51</f>
        <v>0.1956863484379554</v>
      </c>
      <c r="I10" s="35">
        <f>Sheet1!G33/Sheet1!G12</f>
        <v>3.5832835862281726E-2</v>
      </c>
      <c r="J10" s="35">
        <f>Sheet1!G12/sheet!G27</f>
        <v>1.5935228200127349</v>
      </c>
      <c r="K10" s="35">
        <f>Sheet1!G30/sheet!G27</f>
        <v>7.6932900027615506E-2</v>
      </c>
      <c r="L10" s="35">
        <f>Sheet1!G38</f>
        <v>2.36</v>
      </c>
      <c r="M10" s="29"/>
      <c r="N10" s="35">
        <f>sheet!G40/sheet!G27</f>
        <v>0.70820426612221765</v>
      </c>
      <c r="O10" s="35">
        <f>sheet!G51/sheet!G27</f>
        <v>0.29179573387778246</v>
      </c>
      <c r="P10" s="35">
        <f>sheet!G40/sheet!G51</f>
        <v>2.4270549014223985</v>
      </c>
      <c r="Q10" s="34">
        <f>Sheet1!G24/Sheet1!G26</f>
        <v>-16.168661342848225</v>
      </c>
      <c r="R10" s="34">
        <f>ABS(Sheet2!G20/(Sheet1!G26+Sheet2!G30))</f>
        <v>0.74306800636743409</v>
      </c>
      <c r="S10" s="34">
        <f>sheet!G40/Sheet1!G43</f>
        <v>4.3304855728440756</v>
      </c>
      <c r="T10" s="34">
        <f>Sheet2!G20/sheet!G40</f>
        <v>0.18537407113423263</v>
      </c>
      <c r="U10" s="12"/>
      <c r="V10" s="34" t="e">
        <f>ABS(Sheet1!G15/sheet!G15)</f>
        <v>#DIV/0!</v>
      </c>
      <c r="W10" s="34">
        <f>Sheet1!G12/sheet!G14</f>
        <v>5.4565027227520071</v>
      </c>
      <c r="X10" s="34">
        <f>Sheet1!G12/sheet!G27</f>
        <v>1.5935228200127349</v>
      </c>
      <c r="Y10" s="34">
        <f>Sheet1!G12/(sheet!G18-sheet!G35)</f>
        <v>-485.71678269133997</v>
      </c>
      <c r="Z10" s="12"/>
      <c r="AA10" s="36" t="str">
        <f>Sheet1!G43</f>
        <v>261,387.97</v>
      </c>
      <c r="AB10" s="36" t="str">
        <f>Sheet3!G17</f>
        <v>9.7x</v>
      </c>
      <c r="AC10" s="36" t="str">
        <f>Sheet3!G18</f>
        <v>12.7x</v>
      </c>
      <c r="AD10" s="36" t="str">
        <f>Sheet3!G20</f>
        <v>14.5x</v>
      </c>
      <c r="AE10" s="36" t="str">
        <f>Sheet3!G21</f>
        <v>2.7x</v>
      </c>
      <c r="AF10" s="36" t="str">
        <f>Sheet3!G22</f>
        <v>1.0x</v>
      </c>
      <c r="AG10" s="36" t="str">
        <f>Sheet3!G24</f>
        <v>24.0x</v>
      </c>
      <c r="AH10" s="36" t="str">
        <f>Sheet3!G25</f>
        <v>8.1x</v>
      </c>
      <c r="AI10" s="36">
        <f>Sheet3!G31</f>
        <v>0.1343</v>
      </c>
      <c r="AK10" s="36">
        <f>Sheet3!G29</f>
        <v>4.3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0.91680857577880737</v>
      </c>
      <c r="C11" s="31">
        <f>(sheet!H18-sheet!H15)/sheet!H35</f>
        <v>0.91680857577880737</v>
      </c>
      <c r="D11" s="31">
        <f>sheet!H12/sheet!H35</f>
        <v>0.14976084701592013</v>
      </c>
      <c r="E11" s="31">
        <f>Sheet2!H20/sheet!H35</f>
        <v>0.29373124990414512</v>
      </c>
      <c r="F11" s="31">
        <f>sheet!H18/sheet!H35</f>
        <v>0.91680857577880737</v>
      </c>
      <c r="G11" s="29"/>
      <c r="H11" s="32">
        <f>Sheet1!H33/sheet!H51</f>
        <v>0.11451874376720846</v>
      </c>
      <c r="I11" s="32">
        <f>Sheet1!H33/Sheet1!H12</f>
        <v>2.109149153046708E-2</v>
      </c>
      <c r="J11" s="32">
        <f>Sheet1!H12/sheet!H27</f>
        <v>1.6153254268579347</v>
      </c>
      <c r="K11" s="32">
        <f>Sheet1!H30/sheet!H27</f>
        <v>6.2401496439364802E-2</v>
      </c>
      <c r="L11" s="32">
        <f>Sheet1!H38</f>
        <v>1.66</v>
      </c>
      <c r="M11" s="29"/>
      <c r="N11" s="32">
        <f>sheet!H40/sheet!H27</f>
        <v>0.70249741327624493</v>
      </c>
      <c r="O11" s="32">
        <f>sheet!H51/sheet!H27</f>
        <v>0.29750258725137901</v>
      </c>
      <c r="P11" s="32">
        <f>sheet!H40/sheet!H51</f>
        <v>2.3613153074284354</v>
      </c>
      <c r="Q11" s="31">
        <f>Sheet1!H24/Sheet1!H26</f>
        <v>-14.1131568063313</v>
      </c>
      <c r="R11" s="31">
        <f>ABS(Sheet2!H20/(Sheet1!H26+Sheet2!H30))</f>
        <v>0.61091992530844352</v>
      </c>
      <c r="S11" s="31">
        <f>sheet!H40/Sheet1!H43</f>
        <v>4.5009753726778365</v>
      </c>
      <c r="T11" s="31">
        <f>Sheet2!H20/sheet!H40</f>
        <v>0.20098068410910394</v>
      </c>
      <c r="V11" s="31" t="e">
        <f>ABS(Sheet1!H15/sheet!H15)</f>
        <v>#DIV/0!</v>
      </c>
      <c r="W11" s="31">
        <f>Sheet1!H12/sheet!H14</f>
        <v>4.9975476062784399</v>
      </c>
      <c r="X11" s="31">
        <f>Sheet1!H12/sheet!H27</f>
        <v>1.6153254268579347</v>
      </c>
      <c r="Y11" s="31">
        <f>Sheet1!H12/(sheet!H18-sheet!H35)</f>
        <v>-40.395461460996955</v>
      </c>
      <c r="AA11" s="17" t="str">
        <f>Sheet1!H43</f>
        <v>295,810.521</v>
      </c>
      <c r="AB11" s="17" t="str">
        <f>Sheet3!H17</f>
        <v>11.9x</v>
      </c>
      <c r="AC11" s="17" t="str">
        <f>Sheet3!H18</f>
        <v>15.3x</v>
      </c>
      <c r="AD11" s="17" t="str">
        <f>Sheet3!H20</f>
        <v>13.9x</v>
      </c>
      <c r="AE11" s="17" t="str">
        <f>Sheet3!H21</f>
        <v>3.6x</v>
      </c>
      <c r="AF11" s="17" t="str">
        <f>Sheet3!H22</f>
        <v>1.2x</v>
      </c>
      <c r="AG11" s="17" t="str">
        <f>Sheet3!H24</f>
        <v>37.1x</v>
      </c>
      <c r="AH11" s="17" t="str">
        <f>Sheet3!H25</f>
        <v>9.6x</v>
      </c>
      <c r="AI11" s="17">
        <f>Sheet3!H31</f>
        <v>0.12570000000000001</v>
      </c>
      <c r="AK11" s="17">
        <f>Sheet3!H29</f>
        <v>4.2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0.94815957401768414</v>
      </c>
      <c r="C12" s="34">
        <f>(sheet!I18-sheet!I15)/sheet!I35</f>
        <v>0.94815957401768414</v>
      </c>
      <c r="D12" s="34">
        <f>sheet!I12/sheet!I35</f>
        <v>0.15904825427028318</v>
      </c>
      <c r="E12" s="34">
        <f>Sheet2!I20/sheet!I35</f>
        <v>0.32238346993361666</v>
      </c>
      <c r="F12" s="34">
        <f>sheet!I18/sheet!I35</f>
        <v>0.94815957401768414</v>
      </c>
      <c r="G12" s="29"/>
      <c r="H12" s="35">
        <f>Sheet1!I33/sheet!I51</f>
        <v>0.13280767671337473</v>
      </c>
      <c r="I12" s="35">
        <f>Sheet1!I33/Sheet1!I12</f>
        <v>3.4563979224685668E-2</v>
      </c>
      <c r="J12" s="35">
        <f>Sheet1!I12/sheet!I27</f>
        <v>1.1984437431663808</v>
      </c>
      <c r="K12" s="35">
        <f>Sheet1!I30/sheet!I27</f>
        <v>5.453643158138223E-2</v>
      </c>
      <c r="L12" s="35">
        <f>Sheet1!I38</f>
        <v>3.4</v>
      </c>
      <c r="M12" s="29"/>
      <c r="N12" s="35">
        <f>sheet!I40/sheet!I27</f>
        <v>0.68809796492294417</v>
      </c>
      <c r="O12" s="35">
        <f>sheet!I51/sheet!I27</f>
        <v>0.31190203507705594</v>
      </c>
      <c r="P12" s="35">
        <f>sheet!I40/sheet!I51</f>
        <v>2.206134899866711</v>
      </c>
      <c r="Q12" s="34">
        <f>Sheet1!I24/Sheet1!I26</f>
        <v>-9.7231470570703813</v>
      </c>
      <c r="R12" s="34">
        <f>ABS(Sheet2!I20/(Sheet1!I26+Sheet2!I30))</f>
        <v>0.31367427754691857</v>
      </c>
      <c r="S12" s="34">
        <f>sheet!I40/Sheet1!I43</f>
        <v>5.369844058832089</v>
      </c>
      <c r="T12" s="34">
        <f>Sheet2!I20/sheet!I40</f>
        <v>0.15872315285935412</v>
      </c>
      <c r="U12" s="12"/>
      <c r="V12" s="34" t="e">
        <f>ABS(Sheet1!I15/sheet!I15)</f>
        <v>#DIV/0!</v>
      </c>
      <c r="W12" s="34">
        <f>Sheet1!I12/sheet!I14</f>
        <v>5.0936127630484922</v>
      </c>
      <c r="X12" s="34">
        <f>Sheet1!I12/sheet!I27</f>
        <v>1.1984437431663808</v>
      </c>
      <c r="Y12" s="34">
        <f>Sheet1!I12/(sheet!I18-sheet!I35)</f>
        <v>-68.238787457160782</v>
      </c>
      <c r="Z12" s="12"/>
      <c r="AA12" s="36" t="str">
        <f>Sheet1!I43</f>
        <v>412,364.553</v>
      </c>
      <c r="AB12" s="36" t="str">
        <f>Sheet3!I17</f>
        <v>11.8x</v>
      </c>
      <c r="AC12" s="36" t="str">
        <f>Sheet3!I18</f>
        <v>15.9x</v>
      </c>
      <c r="AD12" s="36" t="str">
        <f>Sheet3!I20</f>
        <v>23.2x</v>
      </c>
      <c r="AE12" s="36" t="str">
        <f>Sheet3!I21</f>
        <v>2.1x</v>
      </c>
      <c r="AF12" s="36" t="str">
        <f>Sheet3!I22</f>
        <v>1.2x</v>
      </c>
      <c r="AG12" s="36" t="str">
        <f>Sheet3!I24</f>
        <v>27.9x</v>
      </c>
      <c r="AH12" s="36" t="str">
        <f>Sheet3!I25</f>
        <v>6.4x</v>
      </c>
      <c r="AI12" s="36">
        <f>Sheet3!I31</f>
        <v>0.13650000000000001</v>
      </c>
      <c r="AK12" s="36">
        <f>Sheet3!I29</f>
        <v>4.9000000000000004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0.77689431425296696</v>
      </c>
      <c r="C13" s="31">
        <f>(sheet!J18-sheet!J15)/sheet!J35</f>
        <v>0.77689431425296696</v>
      </c>
      <c r="D13" s="31">
        <f>sheet!J12/sheet!J35</f>
        <v>0.12441548251664689</v>
      </c>
      <c r="E13" s="31">
        <f>Sheet2!J20/sheet!J35</f>
        <v>0.3362213905570306</v>
      </c>
      <c r="F13" s="31">
        <f>sheet!J18/sheet!J35</f>
        <v>0.77689431425296696</v>
      </c>
      <c r="G13" s="29"/>
      <c r="H13" s="32">
        <f>Sheet1!J33/sheet!J51</f>
        <v>0.11740899885668796</v>
      </c>
      <c r="I13" s="32">
        <f>Sheet1!J33/Sheet1!J12</f>
        <v>3.3785090292269754E-2</v>
      </c>
      <c r="J13" s="32">
        <f>Sheet1!J12/sheet!J27</f>
        <v>1.0529250384193278</v>
      </c>
      <c r="K13" s="32">
        <f>Sheet1!J30/sheet!J27</f>
        <v>4.7562600472917743E-2</v>
      </c>
      <c r="L13" s="32">
        <f>Sheet1!J38</f>
        <v>3.38</v>
      </c>
      <c r="M13" s="29"/>
      <c r="N13" s="32">
        <f>sheet!J40/sheet!J27</f>
        <v>0.69701498317509725</v>
      </c>
      <c r="O13" s="32">
        <f>sheet!J51/sheet!J27</f>
        <v>0.30298501682490275</v>
      </c>
      <c r="P13" s="32">
        <f>sheet!J40/sheet!J51</f>
        <v>2.3004932404888763</v>
      </c>
      <c r="Q13" s="31">
        <f>Sheet1!J24/Sheet1!J26</f>
        <v>-7.4714791235559783</v>
      </c>
      <c r="R13" s="31">
        <f>ABS(Sheet2!J20/(Sheet1!J26+Sheet2!J30))</f>
        <v>0.46098184001331832</v>
      </c>
      <c r="S13" s="31">
        <f>sheet!J40/Sheet1!J43</f>
        <v>5.9059939663664043</v>
      </c>
      <c r="T13" s="31">
        <f>Sheet2!J20/sheet!J40</f>
        <v>0.15412557360205281</v>
      </c>
      <c r="V13" s="31" t="e">
        <f>ABS(Sheet1!J15/sheet!J15)</f>
        <v>#DIV/0!</v>
      </c>
      <c r="W13" s="31">
        <f>Sheet1!J12/sheet!J14</f>
        <v>6.9743357860402</v>
      </c>
      <c r="X13" s="31">
        <f>Sheet1!J12/sheet!J27</f>
        <v>1.0529250384193278</v>
      </c>
      <c r="Y13" s="31">
        <f>Sheet1!J12/(sheet!J18-sheet!J35)</f>
        <v>-14.77050470330324</v>
      </c>
      <c r="AA13" s="17" t="str">
        <f>Sheet1!J43</f>
        <v>443,295.397</v>
      </c>
      <c r="AB13" s="17" t="str">
        <f>Sheet3!J17</f>
        <v>12.6x</v>
      </c>
      <c r="AC13" s="17" t="str">
        <f>Sheet3!J18</f>
        <v>17.5x</v>
      </c>
      <c r="AD13" s="17" t="str">
        <f>Sheet3!J20</f>
        <v>15.2x</v>
      </c>
      <c r="AE13" s="17" t="str">
        <f>Sheet3!J21</f>
        <v>2.5x</v>
      </c>
      <c r="AF13" s="17" t="str">
        <f>Sheet3!J22</f>
        <v>1.4x</v>
      </c>
      <c r="AG13" s="17" t="str">
        <f>Sheet3!J24</f>
        <v>28.8x</v>
      </c>
      <c r="AH13" s="17" t="str">
        <f>Sheet3!J25</f>
        <v>6.8x</v>
      </c>
      <c r="AI13" s="17">
        <f>Sheet3!J31</f>
        <v>0.1298</v>
      </c>
      <c r="AK13" s="17">
        <f>Sheet3!J29</f>
        <v>4.0999999999999996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0.93460623014888278</v>
      </c>
      <c r="C14" s="34">
        <f>(sheet!K18-sheet!K15)/sheet!K35</f>
        <v>0.93460623014888278</v>
      </c>
      <c r="D14" s="34">
        <f>sheet!K12/sheet!K35</f>
        <v>0.14131189973313329</v>
      </c>
      <c r="E14" s="34">
        <f>Sheet2!K20/sheet!K35</f>
        <v>0.15021303153942542</v>
      </c>
      <c r="F14" s="34">
        <f>sheet!K18/sheet!K35</f>
        <v>0.93460623014888278</v>
      </c>
      <c r="G14" s="29"/>
      <c r="H14" s="35">
        <f>Sheet1!K33/sheet!K51</f>
        <v>4.7714889047984689E-2</v>
      </c>
      <c r="I14" s="35">
        <f>Sheet1!K33/Sheet1!K12</f>
        <v>1.7609084332743781E-2</v>
      </c>
      <c r="J14" s="35">
        <f>Sheet1!K12/sheet!K27</f>
        <v>0.84651143157084463</v>
      </c>
      <c r="K14" s="35">
        <f>Sheet1!K30/sheet!K27</f>
        <v>2.8701156321813068E-2</v>
      </c>
      <c r="L14" s="35">
        <f>Sheet1!K38</f>
        <v>1.56</v>
      </c>
      <c r="M14" s="29"/>
      <c r="N14" s="35">
        <f>sheet!K40/sheet!K27</f>
        <v>0.68759664992258307</v>
      </c>
      <c r="O14" s="35">
        <f>sheet!K51/sheet!K27</f>
        <v>0.31240335007741693</v>
      </c>
      <c r="P14" s="35">
        <f>sheet!K40/sheet!K51</f>
        <v>2.2009900013946364</v>
      </c>
      <c r="Q14" s="34">
        <f>Sheet1!K24/Sheet1!K26</f>
        <v>-5.4116125882478743</v>
      </c>
      <c r="R14" s="34">
        <f>ABS(Sheet2!K20/(Sheet1!K26+Sheet2!K30))</f>
        <v>0.20549563373745255</v>
      </c>
      <c r="S14" s="34">
        <f>sheet!K40/Sheet1!K43</f>
        <v>7.4816666867322024</v>
      </c>
      <c r="T14" s="34">
        <f>Sheet2!K20/sheet!K40</f>
        <v>7.3543424521209697E-2</v>
      </c>
      <c r="U14" s="12"/>
      <c r="V14" s="34" t="e">
        <f>ABS(Sheet1!K15/sheet!K15)</f>
        <v>#DIV/0!</v>
      </c>
      <c r="W14" s="34">
        <f>Sheet1!K12/sheet!K14</f>
        <v>6.4324454703915848</v>
      </c>
      <c r="X14" s="34">
        <f>Sheet1!K12/sheet!K27</f>
        <v>0.84651143157084463</v>
      </c>
      <c r="Y14" s="34">
        <f>Sheet1!K12/(sheet!K18-sheet!K35)</f>
        <v>-38.452666645839265</v>
      </c>
      <c r="Z14" s="12"/>
      <c r="AA14" s="36" t="str">
        <f>Sheet1!K43</f>
        <v>384,988.485</v>
      </c>
      <c r="AB14" s="36" t="str">
        <f>Sheet3!K17</f>
        <v>18.1x</v>
      </c>
      <c r="AC14" s="36" t="str">
        <f>Sheet3!K18</f>
        <v>29.3x</v>
      </c>
      <c r="AD14" s="36" t="str">
        <f>Sheet3!K20</f>
        <v>-157.8x</v>
      </c>
      <c r="AE14" s="36" t="str">
        <f>Sheet3!K21</f>
        <v>2.3x</v>
      </c>
      <c r="AF14" s="36" t="str">
        <f>Sheet3!K22</f>
        <v>1.9x</v>
      </c>
      <c r="AG14" s="36" t="str">
        <f>Sheet3!K24</f>
        <v>56.2x</v>
      </c>
      <c r="AH14" s="36" t="str">
        <f>Sheet3!K25</f>
        <v>6.7x</v>
      </c>
      <c r="AI14" s="36">
        <f>Sheet3!K31</f>
        <v>0.12720000000000001</v>
      </c>
      <c r="AK14" s="36">
        <f>Sheet3!K29</f>
        <v>4.4000000000000004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1.0219560192359498</v>
      </c>
      <c r="C15" s="31">
        <f>(sheet!L18-sheet!L15)/sheet!L35</f>
        <v>1.0219560192359498</v>
      </c>
      <c r="D15" s="31">
        <f>sheet!L12/sheet!L35</f>
        <v>0.25808665455583862</v>
      </c>
      <c r="E15" s="31">
        <f>Sheet2!L20/sheet!L35</f>
        <v>0.18798442659544179</v>
      </c>
      <c r="F15" s="31">
        <f>sheet!L18/sheet!L35</f>
        <v>1.0219560192359498</v>
      </c>
      <c r="G15" s="29"/>
      <c r="H15" s="32">
        <f>Sheet1!L33/sheet!L51</f>
        <v>-0.34784150730306856</v>
      </c>
      <c r="I15" s="32">
        <f>Sheet1!L33/Sheet1!L12</f>
        <v>-9.5457492272123884E-2</v>
      </c>
      <c r="J15" s="32">
        <f>Sheet1!L12/sheet!L27</f>
        <v>1.055605062723505</v>
      </c>
      <c r="K15" s="32">
        <f>Sheet1!L30/sheet!L27</f>
        <v>-6.132513103109425E-2</v>
      </c>
      <c r="L15" s="32">
        <f>Sheet1!L38</f>
        <v>-11.5</v>
      </c>
      <c r="M15" s="29"/>
      <c r="N15" s="32">
        <f>sheet!L40/sheet!L27</f>
        <v>0.71031228303197114</v>
      </c>
      <c r="O15" s="32">
        <f>sheet!L51/sheet!L27</f>
        <v>0.28968771696802875</v>
      </c>
      <c r="P15" s="32">
        <f>sheet!L40/sheet!L51</f>
        <v>2.4519930995568049</v>
      </c>
      <c r="Q15" s="31">
        <f>Sheet1!L24/Sheet1!L26</f>
        <v>3.7784971349097622</v>
      </c>
      <c r="R15" s="31">
        <f>ABS(Sheet2!L20/(Sheet1!L26+Sheet2!L30))</f>
        <v>0.33928472868275428</v>
      </c>
      <c r="S15" s="31">
        <f>sheet!L40/Sheet1!L43</f>
        <v>5.0346056690106646</v>
      </c>
      <c r="T15" s="31">
        <f>Sheet2!L20/sheet!L40</f>
        <v>0.10502413529428889</v>
      </c>
      <c r="V15" s="31" t="e">
        <f>ABS(Sheet1!L15/sheet!L15)</f>
        <v>#DIV/0!</v>
      </c>
      <c r="W15" s="31">
        <f>Sheet1!L12/sheet!L14</f>
        <v>7.1275191323113587</v>
      </c>
      <c r="X15" s="31">
        <f>Sheet1!L12/sheet!L27</f>
        <v>1.055605062723505</v>
      </c>
      <c r="Y15" s="31">
        <f>Sheet1!L12/(sheet!L18-sheet!L35)</f>
        <v>121.15219713059466</v>
      </c>
      <c r="AA15" s="17" t="str">
        <f>Sheet1!L43</f>
        <v>691,102.316</v>
      </c>
      <c r="AB15" s="17" t="str">
        <f>Sheet3!L17</f>
        <v>16.0x</v>
      </c>
      <c r="AC15" s="17" t="str">
        <f>Sheet3!L18</f>
        <v>22.6x</v>
      </c>
      <c r="AD15" s="17" t="str">
        <f>Sheet3!L20</f>
        <v>15.1x</v>
      </c>
      <c r="AE15" s="17" t="str">
        <f>Sheet3!L21</f>
        <v>3.7x</v>
      </c>
      <c r="AF15" s="17" t="str">
        <f>Sheet3!L22</f>
        <v>2.2x</v>
      </c>
      <c r="AG15" s="17" t="str">
        <f>Sheet3!L24</f>
        <v>-16.4x</v>
      </c>
      <c r="AH15" s="17" t="str">
        <f>Sheet3!L25</f>
        <v>12.2x</v>
      </c>
      <c r="AI15" s="17">
        <f>Sheet3!L31</f>
        <v>0.37940000000000002</v>
      </c>
      <c r="AK15" s="17">
        <f>Sheet3!L29</f>
        <v>4.5999999999999996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0.90447397188898715</v>
      </c>
      <c r="C16" s="34">
        <f>(sheet!M18-sheet!M15)/sheet!M35</f>
        <v>0.90447397188898715</v>
      </c>
      <c r="D16" s="34">
        <f>sheet!M12/sheet!M35</f>
        <v>0.12944493890598446</v>
      </c>
      <c r="E16" s="34">
        <f>Sheet2!M20/sheet!M35</f>
        <v>4.9964146555297316E-2</v>
      </c>
      <c r="F16" s="34">
        <f>sheet!M18/sheet!M35</f>
        <v>0.90447397188898715</v>
      </c>
      <c r="G16" s="29"/>
      <c r="H16" s="35">
        <f>Sheet1!M33/sheet!M51</f>
        <v>2.9410305810143894E-2</v>
      </c>
      <c r="I16" s="35">
        <f>Sheet1!M33/Sheet1!M12</f>
        <v>1.0371820736065821E-2</v>
      </c>
      <c r="J16" s="35">
        <f>Sheet1!M12/sheet!M27</f>
        <v>0.87472188595166678</v>
      </c>
      <c r="K16" s="35">
        <f>Sheet1!M30/sheet!M27</f>
        <v>3.8159522541477774E-2</v>
      </c>
      <c r="L16" s="35">
        <f>Sheet1!M38</f>
        <v>1.44</v>
      </c>
      <c r="M16" s="29"/>
      <c r="N16" s="35">
        <f>sheet!M40/sheet!M27</f>
        <v>0.69152110645939213</v>
      </c>
      <c r="O16" s="35">
        <f>sheet!M51/sheet!M27</f>
        <v>0.30847889354060787</v>
      </c>
      <c r="P16" s="35">
        <f>sheet!M40/sheet!M51</f>
        <v>2.2417128722239825</v>
      </c>
      <c r="Q16" s="34">
        <f>Sheet1!M24/Sheet1!M26</f>
        <v>-6.9594953019918746</v>
      </c>
      <c r="R16" s="34">
        <f>ABS(Sheet2!M20/(Sheet1!M26+Sheet2!M30))</f>
        <v>8.9519329424606525E-2</v>
      </c>
      <c r="S16" s="34">
        <f>sheet!M40/Sheet1!M43</f>
        <v>5.7428338737888369</v>
      </c>
      <c r="T16" s="34">
        <f>Sheet2!M20/sheet!M40</f>
        <v>1.9013205703974662E-2</v>
      </c>
      <c r="U16" s="12"/>
      <c r="V16" s="34" t="e">
        <f>ABS(Sheet1!M15/sheet!M15)</f>
        <v>#DIV/0!</v>
      </c>
      <c r="W16" s="34">
        <f>Sheet1!M12/sheet!M14</f>
        <v>6.6579083693576964</v>
      </c>
      <c r="X16" s="34">
        <f>Sheet1!M12/sheet!M27</f>
        <v>0.87472188595166678</v>
      </c>
      <c r="Y16" s="34">
        <f>Sheet1!M12/(sheet!M18-sheet!M35)</f>
        <v>-34.797332980107221</v>
      </c>
      <c r="Z16" s="12"/>
      <c r="AA16" s="36" t="str">
        <f>Sheet1!M43</f>
        <v>831,183.135</v>
      </c>
      <c r="AB16" s="36" t="str">
        <f>Sheet3!M17</f>
        <v>12.2x</v>
      </c>
      <c r="AC16" s="36" t="str">
        <f>Sheet3!M18</f>
        <v>17.2x</v>
      </c>
      <c r="AD16" s="36" t="str">
        <f>Sheet3!M20</f>
        <v>15.1x</v>
      </c>
      <c r="AE16" s="36" t="str">
        <f>Sheet3!M21</f>
        <v>2.0x</v>
      </c>
      <c r="AF16" s="36" t="str">
        <f>Sheet3!M22</f>
        <v>1.7x</v>
      </c>
      <c r="AG16" s="36" t="str">
        <f>Sheet3!M24</f>
        <v>97.9x</v>
      </c>
      <c r="AH16" s="36" t="str">
        <f>Sheet3!M25</f>
        <v>9.2x</v>
      </c>
      <c r="AI16" s="36">
        <f>Sheet3!M31</f>
        <v>0.40620000000000001</v>
      </c>
      <c r="AK16" s="36">
        <f>Sheet3!M29</f>
        <v>4.0999999999999996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2023-04-28T21:23:40Z</dcterms:created>
  <dcterms:modified xsi:type="dcterms:W3CDTF">2023-05-06T12:07:51Z</dcterms:modified>
  <cp:category/>
  <dc:identifier/>
  <cp:version/>
</cp:coreProperties>
</file>