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Real State/"/>
    </mc:Choice>
  </mc:AlternateContent>
  <xr:revisionPtr revIDLastSave="11" documentId="8_{8F2258AD-41B7-4DC3-8A62-DA8F4F76DC7E}" xr6:coauthVersionLast="47" xr6:coauthVersionMax="47" xr10:uidLastSave="{783335EE-292E-4260-87ED-5D1D53B5DEB1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<sst xmlns="http://schemas.openxmlformats.org/spreadsheetml/2006/main" count="1236" uniqueCount="861">
  <si>
    <t>Granite REIT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</si>
  <si>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</si>
  <si>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</si>
  <si>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</si>
  <si>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</si>
  <si>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</si>
  <si>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</si>
  <si>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</si>
  <si>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</si>
  <si>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</si>
  <si>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</si>
  <si>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</si>
  <si>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</si>
  <si>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</si>
  <si>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</si>
  <si>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</si>
  <si>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</si>
  <si>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</si>
  <si>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</si>
  <si>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</si>
  <si>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</si>
  <si>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</si>
  <si>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</si>
  <si>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</si>
  <si>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</si>
  <si>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</si>
  <si>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95,520</t>
  </si>
  <si>
    <t>116,233</t>
  </si>
  <si>
    <t>119,155</t>
  </si>
  <si>
    <t>246,215</t>
  </si>
  <si>
    <t>69,019</t>
  </si>
  <si>
    <t>658,246</t>
  </si>
  <si>
    <t>298,677</t>
  </si>
  <si>
    <t>831,280</t>
  </si>
  <si>
    <t>402,513</t>
  </si>
  <si>
    <t>135,081</t>
  </si>
  <si>
    <t>Short Term Investments</t>
  </si>
  <si>
    <t/>
  </si>
  <si>
    <t>Accounts Receivable, Net</t>
  </si>
  <si>
    <t>2,491</t>
  </si>
  <si>
    <t>2,247</t>
  </si>
  <si>
    <t>3,849</t>
  </si>
  <si>
    <t>1,066</t>
  </si>
  <si>
    <t>2,310</t>
  </si>
  <si>
    <t>4,316</t>
  </si>
  <si>
    <t>7,812</t>
  </si>
  <si>
    <t>6,746</t>
  </si>
  <si>
    <t>10,771</t>
  </si>
  <si>
    <t>12,176</t>
  </si>
  <si>
    <t>Inventory</t>
  </si>
  <si>
    <t>Prepaid Expenses</t>
  </si>
  <si>
    <t>Other Current Assets</t>
  </si>
  <si>
    <t>6,656</t>
  </si>
  <si>
    <t>7,588</t>
  </si>
  <si>
    <t>5,845</t>
  </si>
  <si>
    <t>3,378</t>
  </si>
  <si>
    <t>394,177</t>
  </si>
  <si>
    <t>47,430</t>
  </si>
  <si>
    <t>15,352</t>
  </si>
  <si>
    <t>7,817</t>
  </si>
  <si>
    <t>73,245</t>
  </si>
  <si>
    <t>126,337</t>
  </si>
  <si>
    <t>Total Current Assets</t>
  </si>
  <si>
    <t>104,667</t>
  </si>
  <si>
    <t>126,068</t>
  </si>
  <si>
    <t>128,849</t>
  </si>
  <si>
    <t>250,659</t>
  </si>
  <si>
    <t>465,506</t>
  </si>
  <si>
    <t>709,992</t>
  </si>
  <si>
    <t>321,841</t>
  </si>
  <si>
    <t>845,843</t>
  </si>
  <si>
    <t>486,529</t>
  </si>
  <si>
    <t>273,594</t>
  </si>
  <si>
    <t>Property Plant And Equipment, Net</t>
  </si>
  <si>
    <t>2,345,629</t>
  </si>
  <si>
    <t>2,308,315</t>
  </si>
  <si>
    <t>2,586,410</t>
  </si>
  <si>
    <t>2,647,067</t>
  </si>
  <si>
    <t>2,715,635</t>
  </si>
  <si>
    <t>3,421,765</t>
  </si>
  <si>
    <t>4,431,052</t>
  </si>
  <si>
    <t>5,821,116</t>
  </si>
  <si>
    <t>7,892,671</t>
  </si>
  <si>
    <t>8,762,646</t>
  </si>
  <si>
    <t>Real Estate Owned</t>
  </si>
  <si>
    <t>Capitalized / Purchased Software</t>
  </si>
  <si>
    <t>Long-term Investments</t>
  </si>
  <si>
    <t>28,676</t>
  </si>
  <si>
    <t>62,768</t>
  </si>
  <si>
    <t>151,855</t>
  </si>
  <si>
    <t>Goodwill</t>
  </si>
  <si>
    <t>Other Intangibles</t>
  </si>
  <si>
    <t>Other Long-term Assets</t>
  </si>
  <si>
    <t>17,659</t>
  </si>
  <si>
    <t>12,532</t>
  </si>
  <si>
    <t>16,488</t>
  </si>
  <si>
    <t>13,916</t>
  </si>
  <si>
    <t>25,292</t>
  </si>
  <si>
    <t>56,998</t>
  </si>
  <si>
    <t>51,063</t>
  </si>
  <si>
    <t>51,837</t>
  </si>
  <si>
    <t>124,729</t>
  </si>
  <si>
    <t>92,259</t>
  </si>
  <si>
    <t>Total Assets</t>
  </si>
  <si>
    <t>2,468,633</t>
  </si>
  <si>
    <t>2,447,758</t>
  </si>
  <si>
    <t>2,731,837</t>
  </si>
  <si>
    <t>2,911,642</t>
  </si>
  <si>
    <t>3,206,433</t>
  </si>
  <si>
    <t>4,188,755</t>
  </si>
  <si>
    <t>4,803,956</t>
  </si>
  <si>
    <t>6,747,472</t>
  </si>
  <si>
    <t>8,566,697</t>
  </si>
  <si>
    <t>9,280,354</t>
  </si>
  <si>
    <t>Accounts Payable</t>
  </si>
  <si>
    <t>5,828</t>
  </si>
  <si>
    <t>4,608</t>
  </si>
  <si>
    <t>4,601</t>
  </si>
  <si>
    <t>5,660</t>
  </si>
  <si>
    <t>5,676</t>
  </si>
  <si>
    <t>5,352</t>
  </si>
  <si>
    <t>6,840</t>
  </si>
  <si>
    <t>7,982</t>
  </si>
  <si>
    <t>11,204</t>
  </si>
  <si>
    <t>Accrued Expenses</t>
  </si>
  <si>
    <t>18,476</t>
  </si>
  <si>
    <t>24,389</t>
  </si>
  <si>
    <t>29,256</t>
  </si>
  <si>
    <t>23,883</t>
  </si>
  <si>
    <t>25,044</t>
  </si>
  <si>
    <t>26,640</t>
  </si>
  <si>
    <t>31,488</t>
  </si>
  <si>
    <t>42,412</t>
  </si>
  <si>
    <t>51,149</t>
  </si>
  <si>
    <t>49,509</t>
  </si>
  <si>
    <t>Short-term Borrowings</t>
  </si>
  <si>
    <t>53,180</t>
  </si>
  <si>
    <t>62,645</t>
  </si>
  <si>
    <t>19,376</t>
  </si>
  <si>
    <t>32,552</t>
  </si>
  <si>
    <t>16,953</t>
  </si>
  <si>
    <t>7,076</t>
  </si>
  <si>
    <t>Current Portion of LT Debt</t>
  </si>
  <si>
    <t>20,874</t>
  </si>
  <si>
    <t>249,870</t>
  </si>
  <si>
    <t>451,080</t>
  </si>
  <si>
    <t>Current Portion of Capital Lease Obligations</t>
  </si>
  <si>
    <t>Other Current Liabilities</t>
  </si>
  <si>
    <t>29,311</t>
  </si>
  <si>
    <t>36,399</t>
  </si>
  <si>
    <t>29,067</t>
  </si>
  <si>
    <t>28,926</t>
  </si>
  <si>
    <t>52,475</t>
  </si>
  <si>
    <t>52,642</t>
  </si>
  <si>
    <t>46,142</t>
  </si>
  <si>
    <t>60,007</t>
  </si>
  <si>
    <t>104,739</t>
  </si>
  <si>
    <t>99,703</t>
  </si>
  <si>
    <t>Total Current Liabilities</t>
  </si>
  <si>
    <t>106,795</t>
  </si>
  <si>
    <t>128,873</t>
  </si>
  <si>
    <t>103,174</t>
  </si>
  <si>
    <t>58,469</t>
  </si>
  <si>
    <t>115,747</t>
  </si>
  <si>
    <t>84,634</t>
  </si>
  <si>
    <t>85,089</t>
  </si>
  <si>
    <t>373,920</t>
  </si>
  <si>
    <t>164,375</t>
  </si>
  <si>
    <t>619,318</t>
  </si>
  <si>
    <t>Long-term Debt</t>
  </si>
  <si>
    <t>514,929</t>
  </si>
  <si>
    <t>516,125</t>
  </si>
  <si>
    <t>549,026</t>
  </si>
  <si>
    <t>657,409</t>
  </si>
  <si>
    <t>708,772</t>
  </si>
  <si>
    <t>1,303,171</t>
  </si>
  <si>
    <t>1,217,359</t>
  </si>
  <si>
    <t>2,025,563</t>
  </si>
  <si>
    <t>2,444,476</t>
  </si>
  <si>
    <t>2,590,321</t>
  </si>
  <si>
    <t>Capital Leases</t>
  </si>
  <si>
    <t>32,426</t>
  </si>
  <si>
    <t>32,944</t>
  </si>
  <si>
    <t>31,645</t>
  </si>
  <si>
    <t>32,977</t>
  </si>
  <si>
    <t>Other Non-current Liabilities</t>
  </si>
  <si>
    <t>170,399</t>
  </si>
  <si>
    <t>166,517</t>
  </si>
  <si>
    <t>220,850</t>
  </si>
  <si>
    <t>246,028</t>
  </si>
  <si>
    <t>244,052</t>
  </si>
  <si>
    <t>303,965</t>
  </si>
  <si>
    <t>320,972</t>
  </si>
  <si>
    <t>392,841</t>
  </si>
  <si>
    <t>604,667</t>
  </si>
  <si>
    <t>557,391</t>
  </si>
  <si>
    <t>Total Liabilities</t>
  </si>
  <si>
    <t>792,123</t>
  </si>
  <si>
    <t>811,515</t>
  </si>
  <si>
    <t>873,050</t>
  </si>
  <si>
    <t>961,906</t>
  </si>
  <si>
    <t>1,068,571</t>
  </si>
  <si>
    <t>1,691,770</t>
  </si>
  <si>
    <t>1,655,846</t>
  </si>
  <si>
    <t>2,825,268</t>
  </si>
  <si>
    <t>3,245,163</t>
  </si>
  <si>
    <t>3,800,007</t>
  </si>
  <si>
    <t>Common Stock</t>
  </si>
  <si>
    <t>2,121,412</t>
  </si>
  <si>
    <t>2,124,202</t>
  </si>
  <si>
    <t>2,124,198</t>
  </si>
  <si>
    <t>2,128,378</t>
  </si>
  <si>
    <t>2,118,460</t>
  </si>
  <si>
    <t>2,063,778</t>
  </si>
  <si>
    <t>2,608,050</t>
  </si>
  <si>
    <t>3,139,194</t>
  </si>
  <si>
    <t>3,444,418</t>
  </si>
  <si>
    <t>3,347,822</t>
  </si>
  <si>
    <t>Additional Paid In Capital</t>
  </si>
  <si>
    <t>61,425</t>
  </si>
  <si>
    <t>60,274</t>
  </si>
  <si>
    <t>95,787</t>
  </si>
  <si>
    <t>54,654</t>
  </si>
  <si>
    <t>53,326</t>
  </si>
  <si>
    <t>11,601</t>
  </si>
  <si>
    <t>Retained Earnings</t>
  </si>
  <si>
    <t>-608,671</t>
  </si>
  <si>
    <t>-642,099</t>
  </si>
  <si>
    <t>-557,092</t>
  </si>
  <si>
    <t>-395,330</t>
  </si>
  <si>
    <t>-160,686</t>
  </si>
  <si>
    <t>124,501</t>
  </si>
  <si>
    <t>367,249</t>
  </si>
  <si>
    <t>631,649</t>
  </si>
  <si>
    <t>1,748,958</t>
  </si>
  <si>
    <t>1,702,420</t>
  </si>
  <si>
    <t>Treasury Stock</t>
  </si>
  <si>
    <t>Other Common Equity Adj</t>
  </si>
  <si>
    <t>97,061</t>
  </si>
  <si>
    <t>86,457</t>
  </si>
  <si>
    <t>220,500</t>
  </si>
  <si>
    <t>153,734</t>
  </si>
  <si>
    <t>118,566</t>
  </si>
  <si>
    <t>211,452</t>
  </si>
  <si>
    <t>116,190</t>
  </si>
  <si>
    <t>95,900</t>
  </si>
  <si>
    <t>71,951</t>
  </si>
  <si>
    <t>413,532</t>
  </si>
  <si>
    <t>Common Equity</t>
  </si>
  <si>
    <t>1,671,227</t>
  </si>
  <si>
    <t>1,629,985</t>
  </si>
  <si>
    <t>1,849,031</t>
  </si>
  <si>
    <t>1,948,207</t>
  </si>
  <si>
    <t>2,136,614</t>
  </si>
  <si>
    <t>2,495,518</t>
  </si>
  <si>
    <t>3,146,143</t>
  </si>
  <si>
    <t>3,920,069</t>
  </si>
  <si>
    <t>5,318,653</t>
  </si>
  <si>
    <t>5,475,375</t>
  </si>
  <si>
    <t>Total Preferred Equity</t>
  </si>
  <si>
    <t>Minority Interest, Total</t>
  </si>
  <si>
    <t>5,283</t>
  </si>
  <si>
    <t>6,258</t>
  </si>
  <si>
    <t>9,756</t>
  </si>
  <si>
    <t>1,529</t>
  </si>
  <si>
    <t>1,248</t>
  </si>
  <si>
    <t>1,467</t>
  </si>
  <si>
    <t>1,967</t>
  </si>
  <si>
    <t>2,135</t>
  </si>
  <si>
    <t>2,881</t>
  </si>
  <si>
    <t>4,972</t>
  </si>
  <si>
    <t>Other Equity</t>
  </si>
  <si>
    <t>Total Equity</t>
  </si>
  <si>
    <t>1,676,510</t>
  </si>
  <si>
    <t>1,636,243</t>
  </si>
  <si>
    <t>1,858,787</t>
  </si>
  <si>
    <t>1,949,736</t>
  </si>
  <si>
    <t>2,137,862</t>
  </si>
  <si>
    <t>2,496,985</t>
  </si>
  <si>
    <t>3,148,110</t>
  </si>
  <si>
    <t>3,922,204</t>
  </si>
  <si>
    <t>5,321,534</t>
  </si>
  <si>
    <t>5,480,347</t>
  </si>
  <si>
    <t>Total Liabilities And Equity</t>
  </si>
  <si>
    <t>Cash And Short Term Investments</t>
  </si>
  <si>
    <t>Total Debt</t>
  </si>
  <si>
    <t>568,109</t>
  </si>
  <si>
    <t>579,602</t>
  </si>
  <si>
    <t>589,276</t>
  </si>
  <si>
    <t>741,324</t>
  </si>
  <si>
    <t>1,250,404</t>
  </si>
  <si>
    <t>2,326,159</t>
  </si>
  <si>
    <t>2,476,626</t>
  </si>
  <si>
    <t>3,082,200</t>
  </si>
  <si>
    <t>Income Statement</t>
  </si>
  <si>
    <t>Revenue</t>
  </si>
  <si>
    <t>189,900</t>
  </si>
  <si>
    <t>207,410</t>
  </si>
  <si>
    <t>216,299</t>
  </si>
  <si>
    <t>223,401</t>
  </si>
  <si>
    <t>243,076</t>
  </si>
  <si>
    <t>246,487</t>
  </si>
  <si>
    <t>272,823</t>
  </si>
  <si>
    <t>340,199</t>
  </si>
  <si>
    <t>393,488</t>
  </si>
  <si>
    <t>455,579</t>
  </si>
  <si>
    <t>Revenue Growth (YoY)</t>
  </si>
  <si>
    <t>4.9%</t>
  </si>
  <si>
    <t>9.2%</t>
  </si>
  <si>
    <t>4.3%</t>
  </si>
  <si>
    <t>3.3%</t>
  </si>
  <si>
    <t>8.8%</t>
  </si>
  <si>
    <t>1.4%</t>
  </si>
  <si>
    <t>10.7%</t>
  </si>
  <si>
    <t>24.7%</t>
  </si>
  <si>
    <t>15.7%</t>
  </si>
  <si>
    <t>15.8%</t>
  </si>
  <si>
    <t>Cost of Revenues</t>
  </si>
  <si>
    <t>-5,545</t>
  </si>
  <si>
    <t>-6,876</t>
  </si>
  <si>
    <t>-7,062</t>
  </si>
  <si>
    <t>-7,638</t>
  </si>
  <si>
    <t>-32,063</t>
  </si>
  <si>
    <t>-38,910</t>
  </si>
  <si>
    <t>-35,364</t>
  </si>
  <si>
    <t>-47,164</t>
  </si>
  <si>
    <t>-60,812</t>
  </si>
  <si>
    <t>-75,221</t>
  </si>
  <si>
    <t>Gross Profit</t>
  </si>
  <si>
    <t>184,355</t>
  </si>
  <si>
    <t>200,534</t>
  </si>
  <si>
    <t>209,237</t>
  </si>
  <si>
    <t>215,763</t>
  </si>
  <si>
    <t>211,013</t>
  </si>
  <si>
    <t>207,577</t>
  </si>
  <si>
    <t>237,459</t>
  </si>
  <si>
    <t>293,035</t>
  </si>
  <si>
    <t>332,676</t>
  </si>
  <si>
    <t>380,358</t>
  </si>
  <si>
    <t>Gross Profit Margin</t>
  </si>
  <si>
    <t>97.1%</t>
  </si>
  <si>
    <t>96.7%</t>
  </si>
  <si>
    <t>96.6%</t>
  </si>
  <si>
    <t>86.8%</t>
  </si>
  <si>
    <t>84.2%</t>
  </si>
  <si>
    <t>87.0%</t>
  </si>
  <si>
    <t>86.1%</t>
  </si>
  <si>
    <t>84.5%</t>
  </si>
  <si>
    <t>83.5%</t>
  </si>
  <si>
    <t>R&amp;D Expenses</t>
  </si>
  <si>
    <t>Selling and Marketing Expense</t>
  </si>
  <si>
    <t>General &amp; Admin Expenses</t>
  </si>
  <si>
    <t>-27,065</t>
  </si>
  <si>
    <t>-28,061</t>
  </si>
  <si>
    <t>-24,817</t>
  </si>
  <si>
    <t>-27,055</t>
  </si>
  <si>
    <t>-25,165</t>
  </si>
  <si>
    <t>-29,404</t>
  </si>
  <si>
    <t>-30,965</t>
  </si>
  <si>
    <t>-32,003</t>
  </si>
  <si>
    <t>-37,770</t>
  </si>
  <si>
    <t>-28,598</t>
  </si>
  <si>
    <t>Other Inc / (Exp)</t>
  </si>
  <si>
    <t>-26,399</t>
  </si>
  <si>
    <t>-76,354</t>
  </si>
  <si>
    <t>66,022</t>
  </si>
  <si>
    <t>159,196</t>
  </si>
  <si>
    <t>204,789</t>
  </si>
  <si>
    <t>359,610</t>
  </si>
  <si>
    <t>236,824</t>
  </si>
  <si>
    <t>277,390</t>
  </si>
  <si>
    <t>1,294,674</t>
  </si>
  <si>
    <t>-224,070</t>
  </si>
  <si>
    <t>Operating Expenses</t>
  </si>
  <si>
    <t>-53,464</t>
  </si>
  <si>
    <t>-104,415</t>
  </si>
  <si>
    <t>41,205</t>
  </si>
  <si>
    <t>132,141</t>
  </si>
  <si>
    <t>179,624</t>
  </si>
  <si>
    <t>330,206</t>
  </si>
  <si>
    <t>205,859</t>
  </si>
  <si>
    <t>245,387</t>
  </si>
  <si>
    <t>1,256,904</t>
  </si>
  <si>
    <t>-252,668</t>
  </si>
  <si>
    <t>Operating Income</t>
  </si>
  <si>
    <t>130,891</t>
  </si>
  <si>
    <t>96,119</t>
  </si>
  <si>
    <t>250,442</t>
  </si>
  <si>
    <t>347,904</t>
  </si>
  <si>
    <t>390,637</t>
  </si>
  <si>
    <t>537,783</t>
  </si>
  <si>
    <t>443,318</t>
  </si>
  <si>
    <t>538,422</t>
  </si>
  <si>
    <t>1,589,580</t>
  </si>
  <si>
    <t>127,690</t>
  </si>
  <si>
    <t>Net Interest Expenses</t>
  </si>
  <si>
    <t>-20,586</t>
  </si>
  <si>
    <t>-23,967</t>
  </si>
  <si>
    <t>-18,746</t>
  </si>
  <si>
    <t>-19,587</t>
  </si>
  <si>
    <t>-19,471</t>
  </si>
  <si>
    <t>-19,775</t>
  </si>
  <si>
    <t>-18,376</t>
  </si>
  <si>
    <t>-39,403</t>
  </si>
  <si>
    <t>-38,741</t>
  </si>
  <si>
    <t>-35,533</t>
  </si>
  <si>
    <t>EBT, Incl. Unusual Items</t>
  </si>
  <si>
    <t>110,305</t>
  </si>
  <si>
    <t>72,152</t>
  </si>
  <si>
    <t>231,696</t>
  </si>
  <si>
    <t>328,317</t>
  </si>
  <si>
    <t>371,166</t>
  </si>
  <si>
    <t>518,008</t>
  </si>
  <si>
    <t>424,942</t>
  </si>
  <si>
    <t>499,019</t>
  </si>
  <si>
    <t>1,550,839</t>
  </si>
  <si>
    <t>92,157</t>
  </si>
  <si>
    <t>Earnings of Discontinued Ops.</t>
  </si>
  <si>
    <t>1,822</t>
  </si>
  <si>
    <t>6,757</t>
  </si>
  <si>
    <t>Income Tax Expense</t>
  </si>
  <si>
    <t>33,139</t>
  </si>
  <si>
    <t>-8,492</t>
  </si>
  <si>
    <t>-36,156</t>
  </si>
  <si>
    <t>-47,625</t>
  </si>
  <si>
    <t>-13,418</t>
  </si>
  <si>
    <t>-52,651</t>
  </si>
  <si>
    <t>-42,667</t>
  </si>
  <si>
    <t>-69,092</t>
  </si>
  <si>
    <t>-240,567</t>
  </si>
  <si>
    <t>63,665</t>
  </si>
  <si>
    <t>Net Income to Company</t>
  </si>
  <si>
    <t>145,266</t>
  </si>
  <si>
    <t>70,417</t>
  </si>
  <si>
    <t>195,540</t>
  </si>
  <si>
    <t>280,692</t>
  </si>
  <si>
    <t>357,748</t>
  </si>
  <si>
    <t>465,357</t>
  </si>
  <si>
    <t>382,275</t>
  </si>
  <si>
    <t>429,927</t>
  </si>
  <si>
    <t>1,310,272</t>
  </si>
  <si>
    <t>155,822</t>
  </si>
  <si>
    <t>Minority Interest in Earnings</t>
  </si>
  <si>
    <t>Net Income to Stockholders</t>
  </si>
  <si>
    <t>465,156</t>
  </si>
  <si>
    <t>382,079</t>
  </si>
  <si>
    <t>429,804</t>
  </si>
  <si>
    <t>1,309,937</t>
  </si>
  <si>
    <t>155,768</t>
  </si>
  <si>
    <t>Preferred Dividends &amp; Other Adj.</t>
  </si>
  <si>
    <t>-1,822</t>
  </si>
  <si>
    <t>-6,757</t>
  </si>
  <si>
    <t>Net Income to Common Excl Extra Items</t>
  </si>
  <si>
    <t>143,444</t>
  </si>
  <si>
    <t>63,660</t>
  </si>
  <si>
    <t>Basic EPS (Cont. Ops)</t>
  </si>
  <si>
    <t>Diluted EPS (Cont. Ops)</t>
  </si>
  <si>
    <t>Weighted Average Basic Shares Out.</t>
  </si>
  <si>
    <t>46,925</t>
  </si>
  <si>
    <t>47,017</t>
  </si>
  <si>
    <t>47,123</t>
  </si>
  <si>
    <t>46,903</t>
  </si>
  <si>
    <t>45,685.229</t>
  </si>
  <si>
    <t>54,052</t>
  </si>
  <si>
    <t>61,688</t>
  </si>
  <si>
    <t>65,694</t>
  </si>
  <si>
    <t>63,707.902</t>
  </si>
  <si>
    <t>Weighted Average Diluted Shares Out.</t>
  </si>
  <si>
    <t>46,949</t>
  </si>
  <si>
    <t>EBITDA</t>
  </si>
  <si>
    <t>157,290</t>
  </si>
  <si>
    <t>172,473</t>
  </si>
  <si>
    <t>184,420</t>
  </si>
  <si>
    <t>187,803</t>
  </si>
  <si>
    <t>184,947</t>
  </si>
  <si>
    <t>178,173</t>
  </si>
  <si>
    <t>206,040</t>
  </si>
  <si>
    <t>261,032</t>
  </si>
  <si>
    <t>294,276</t>
  </si>
  <si>
    <t>350,893</t>
  </si>
  <si>
    <t>EBIT</t>
  </si>
  <si>
    <t>156,836</t>
  </si>
  <si>
    <t>171,852</t>
  </si>
  <si>
    <t>183,700</t>
  </si>
  <si>
    <t>187,096</t>
  </si>
  <si>
    <t>184,612</t>
  </si>
  <si>
    <t>177,873</t>
  </si>
  <si>
    <t>205,134</t>
  </si>
  <si>
    <t>259,881</t>
  </si>
  <si>
    <t>292,956</t>
  </si>
  <si>
    <t>349,295</t>
  </si>
  <si>
    <t>Revenue (Reported)</t>
  </si>
  <si>
    <t>244,683</t>
  </si>
  <si>
    <t>247,483</t>
  </si>
  <si>
    <t>273,678</t>
  </si>
  <si>
    <t>Operating Income (Reported)</t>
  </si>
  <si>
    <t>Operating Income (Adjusted)</t>
  </si>
  <si>
    <t>Cash Flow Statement</t>
  </si>
  <si>
    <t>Depreciation &amp; Amortization (CF)</t>
  </si>
  <si>
    <t>1,151</t>
  </si>
  <si>
    <t>1,320</t>
  </si>
  <si>
    <t>1,598</t>
  </si>
  <si>
    <t>Amortization of Deferred Charges (CF)</t>
  </si>
  <si>
    <t>1,083</t>
  </si>
  <si>
    <t>2,102</t>
  </si>
  <si>
    <t>1,037</t>
  </si>
  <si>
    <t>7,178</t>
  </si>
  <si>
    <t>6,171</t>
  </si>
  <si>
    <t>6,454</t>
  </si>
  <si>
    <t>6,289</t>
  </si>
  <si>
    <t>6,657</t>
  </si>
  <si>
    <t>7,627</t>
  </si>
  <si>
    <t>6,460</t>
  </si>
  <si>
    <t>Stock-Based Comp</t>
  </si>
  <si>
    <t>2,105</t>
  </si>
  <si>
    <t>3,698</t>
  </si>
  <si>
    <t>-1,496</t>
  </si>
  <si>
    <t>3,682</t>
  </si>
  <si>
    <t>4,912</t>
  </si>
  <si>
    <t>3,944</t>
  </si>
  <si>
    <t>7,484</t>
  </si>
  <si>
    <t>8,116</t>
  </si>
  <si>
    <t>12,442</t>
  </si>
  <si>
    <t>Change In Accounts Receivable</t>
  </si>
  <si>
    <t>1,231</t>
  </si>
  <si>
    <t>-1,458</t>
  </si>
  <si>
    <t>2,723</t>
  </si>
  <si>
    <t>-1,191</t>
  </si>
  <si>
    <t>-1,626</t>
  </si>
  <si>
    <t>-3,670</t>
  </si>
  <si>
    <t>10,141</t>
  </si>
  <si>
    <t>-4,119</t>
  </si>
  <si>
    <t>1,674</t>
  </si>
  <si>
    <t>Change In Inventories</t>
  </si>
  <si>
    <t>Change in Other Net Operating Assets</t>
  </si>
  <si>
    <t>1,060</t>
  </si>
  <si>
    <t>-2,899</t>
  </si>
  <si>
    <t>-2,269</t>
  </si>
  <si>
    <t>Other Operating Activities</t>
  </si>
  <si>
    <t>-22,520</t>
  </si>
  <si>
    <t>15,822</t>
  </si>
  <si>
    <t>-33,891</t>
  </si>
  <si>
    <t>-136,051</t>
  </si>
  <si>
    <t>-208,984</t>
  </si>
  <si>
    <t>-316,200</t>
  </si>
  <si>
    <t>-209,221</t>
  </si>
  <si>
    <t>-206,637</t>
  </si>
  <si>
    <t>-1,062,044</t>
  </si>
  <si>
    <t>114,432</t>
  </si>
  <si>
    <t>Cash from Operations</t>
  </si>
  <si>
    <t>127,894</t>
  </si>
  <si>
    <t>92,863</t>
  </si>
  <si>
    <t>159,844</t>
  </si>
  <si>
    <t>159,991</t>
  </si>
  <si>
    <t>158,677</t>
  </si>
  <si>
    <t>157,888</t>
  </si>
  <si>
    <t>183,431</t>
  </si>
  <si>
    <t>249,293</t>
  </si>
  <si>
    <t>262,264</t>
  </si>
  <si>
    <t>277,496</t>
  </si>
  <si>
    <t>Capital Expenditures</t>
  </si>
  <si>
    <t>-1,691</t>
  </si>
  <si>
    <t>Cash Acquisitions</t>
  </si>
  <si>
    <t>-233,363</t>
  </si>
  <si>
    <t>-75,149</t>
  </si>
  <si>
    <t>-8,802</t>
  </si>
  <si>
    <t>-153,979</t>
  </si>
  <si>
    <t>Other Investing Activities</t>
  </si>
  <si>
    <t>-19,553</t>
  </si>
  <si>
    <t>95,734</t>
  </si>
  <si>
    <t>-20,623</t>
  </si>
  <si>
    <t>20,806</t>
  </si>
  <si>
    <t>-83,315</t>
  </si>
  <si>
    <t>95,972</t>
  </si>
  <si>
    <t>-875,918</t>
  </si>
  <si>
    <t>-1,070,103</t>
  </si>
  <si>
    <t>-1,024,835</t>
  </si>
  <si>
    <t>-765,749</t>
  </si>
  <si>
    <t>Cash from Investing</t>
  </si>
  <si>
    <t>-253,589</t>
  </si>
  <si>
    <t>20,127</t>
  </si>
  <si>
    <t>-20,787</t>
  </si>
  <si>
    <t>11,779</t>
  </si>
  <si>
    <t>-237,847</t>
  </si>
  <si>
    <t>95,861</t>
  </si>
  <si>
    <t>-876,094</t>
  </si>
  <si>
    <t>-1,071,794</t>
  </si>
  <si>
    <t>-1,025,424</t>
  </si>
  <si>
    <t>-766,556</t>
  </si>
  <si>
    <t>Dividends Paid (Ex Special Dividends)</t>
  </si>
  <si>
    <t>-90,331</t>
  </si>
  <si>
    <t>-103,205</t>
  </si>
  <si>
    <t>-108,327</t>
  </si>
  <si>
    <t>-113,095</t>
  </si>
  <si>
    <t>-122,637</t>
  </si>
  <si>
    <t>-125,131</t>
  </si>
  <si>
    <t>-136,897</t>
  </si>
  <si>
    <t>-163,064</t>
  </si>
  <si>
    <t>-191,082</t>
  </si>
  <si>
    <t>-202,284</t>
  </si>
  <si>
    <t>Special Dividend Paid</t>
  </si>
  <si>
    <t>-13,710</t>
  </si>
  <si>
    <t>Long-Term Debt Issued</t>
  </si>
  <si>
    <t>200,000</t>
  </si>
  <si>
    <t>269,784</t>
  </si>
  <si>
    <t>17,213</t>
  </si>
  <si>
    <t>411,828</t>
  </si>
  <si>
    <t>548,677</t>
  </si>
  <si>
    <t>994,185</t>
  </si>
  <si>
    <t>498,063</t>
  </si>
  <si>
    <t>830,684</t>
  </si>
  <si>
    <t>Long-Term Debt Repaid</t>
  </si>
  <si>
    <t>-265,225</t>
  </si>
  <si>
    <t>-1,063</t>
  </si>
  <si>
    <t>-306,662</t>
  </si>
  <si>
    <t>-254,711</t>
  </si>
  <si>
    <t>-264,827</t>
  </si>
  <si>
    <t>Repurchase of Common Stock</t>
  </si>
  <si>
    <t>-12,046</t>
  </si>
  <si>
    <t>-63,530</t>
  </si>
  <si>
    <t>-25,018</t>
  </si>
  <si>
    <t>-155,525</t>
  </si>
  <si>
    <t>Other Financing Activities</t>
  </si>
  <si>
    <t>52,460</t>
  </si>
  <si>
    <t>7,933</t>
  </si>
  <si>
    <t>-51,778</t>
  </si>
  <si>
    <t>-32,031</t>
  </si>
  <si>
    <t>29,445</t>
  </si>
  <si>
    <t>-35,833</t>
  </si>
  <si>
    <t>494,801</t>
  </si>
  <si>
    <t>552,732</t>
  </si>
  <si>
    <t>281,205</t>
  </si>
  <si>
    <t>6,511</t>
  </si>
  <si>
    <t>Cash from Financing</t>
  </si>
  <si>
    <t>162,129</t>
  </si>
  <si>
    <t>-90,713</t>
  </si>
  <si>
    <t>-143,958</t>
  </si>
  <si>
    <t>-39,961</t>
  </si>
  <si>
    <t>-105,238</t>
  </si>
  <si>
    <t>324,183</t>
  </si>
  <si>
    <t>343,525</t>
  </si>
  <si>
    <t>1,358,197</t>
  </si>
  <si>
    <t>333,475</t>
  </si>
  <si>
    <t>214,559</t>
  </si>
  <si>
    <t>Beginning Cash (CF)</t>
  </si>
  <si>
    <t>51,073</t>
  </si>
  <si>
    <t>Foreign Exchange Rate Adjustments</t>
  </si>
  <si>
    <t>8,013</t>
  </si>
  <si>
    <t>-1,564</t>
  </si>
  <si>
    <t>7,823</t>
  </si>
  <si>
    <t>-4,749</t>
  </si>
  <si>
    <t>7,212</t>
  </si>
  <si>
    <t>11,295</t>
  </si>
  <si>
    <t>-10,431</t>
  </si>
  <si>
    <t>-3,093</t>
  </si>
  <si>
    <t>7,069</t>
  </si>
  <si>
    <t>Additions / Reductions</t>
  </si>
  <si>
    <t>36,434</t>
  </si>
  <si>
    <t>22,277</t>
  </si>
  <si>
    <t>-4,901</t>
  </si>
  <si>
    <t>131,809</t>
  </si>
  <si>
    <t>-184,408</t>
  </si>
  <si>
    <t>577,932</t>
  </si>
  <si>
    <t>-349,138</t>
  </si>
  <si>
    <t>535,696</t>
  </si>
  <si>
    <t>-429,685</t>
  </si>
  <si>
    <t>-274,501</t>
  </si>
  <si>
    <t>Ending Cash (CF)</t>
  </si>
  <si>
    <t>Levered Free Cash Flow</t>
  </si>
  <si>
    <t>127,221</t>
  </si>
  <si>
    <t>92,405</t>
  </si>
  <si>
    <t>159,680</t>
  </si>
  <si>
    <t>159,766</t>
  </si>
  <si>
    <t>158,124</t>
  </si>
  <si>
    <t>157,777</t>
  </si>
  <si>
    <t>183,255</t>
  </si>
  <si>
    <t>247,602</t>
  </si>
  <si>
    <t>261,675</t>
  </si>
  <si>
    <t>276,689</t>
  </si>
  <si>
    <t>Cash Interest Paid</t>
  </si>
  <si>
    <t>17,059</t>
  </si>
  <si>
    <t>19,349</t>
  </si>
  <si>
    <t>17,192</t>
  </si>
  <si>
    <t>19,585</t>
  </si>
  <si>
    <t>17,719</t>
  </si>
  <si>
    <t>21,116</t>
  </si>
  <si>
    <t>28,833</t>
  </si>
  <si>
    <t>32,654</t>
  </si>
  <si>
    <t>40,483</t>
  </si>
  <si>
    <t>52,494</t>
  </si>
  <si>
    <t>Valuation Ratios</t>
  </si>
  <si>
    <t>Price Close (Split Adjusted)</t>
  </si>
  <si>
    <t>Market Cap</t>
  </si>
  <si>
    <t>1,814,789.008</t>
  </si>
  <si>
    <t>1,939,805.85</t>
  </si>
  <si>
    <t>1,784,757.158</t>
  </si>
  <si>
    <t>2,112,524.358</t>
  </si>
  <si>
    <t>2,309,987.623</t>
  </si>
  <si>
    <t>2,433,503</t>
  </si>
  <si>
    <t>3,566,397.673</t>
  </si>
  <si>
    <t>4,805,509.923</t>
  </si>
  <si>
    <t>6,924,130.736</t>
  </si>
  <si>
    <t>4,400,748.515</t>
  </si>
  <si>
    <t>Total Enterprise Value (TEV)</t>
  </si>
  <si>
    <t>2,104,833.008</t>
  </si>
  <si>
    <t>2,346,241.85</t>
  </si>
  <si>
    <t>2,260,256.158</t>
  </si>
  <si>
    <t>2,519,574.358</t>
  </si>
  <si>
    <t>2,812,219.623</t>
  </si>
  <si>
    <t>2,956,908</t>
  </si>
  <si>
    <t>4,367,090.673</t>
  </si>
  <si>
    <t>6,086,285.923</t>
  </si>
  <si>
    <t>8,635,689.736</t>
  </si>
  <si>
    <t>7,206,337.515</t>
  </si>
  <si>
    <t>Enterprise Value (EV)</t>
  </si>
  <si>
    <t>2,104,186.008</t>
  </si>
  <si>
    <t>2,345,763.85</t>
  </si>
  <si>
    <t>2,260,168.158</t>
  </si>
  <si>
    <t>2,519,567.358</t>
  </si>
  <si>
    <t>4,365,575.673</t>
  </si>
  <si>
    <t>6,082,665.923</t>
  </si>
  <si>
    <t>8,596,572.736</t>
  </si>
  <si>
    <t>8,133,861.633</t>
  </si>
  <si>
    <t>EV/EBITDA</t>
  </si>
  <si>
    <t>14.8x</t>
  </si>
  <si>
    <t>13.1x</t>
  </si>
  <si>
    <t>12.6x</t>
  </si>
  <si>
    <t>13.4x</t>
  </si>
  <si>
    <t>15.4x</t>
  </si>
  <si>
    <t>15.7x</t>
  </si>
  <si>
    <t>23.3x</t>
  </si>
  <si>
    <t>24.6x</t>
  </si>
  <si>
    <t>29.6x</t>
  </si>
  <si>
    <t>23.2x</t>
  </si>
  <si>
    <t>EV / EBIT</t>
  </si>
  <si>
    <t>14.9x</t>
  </si>
  <si>
    <t>15.5x</t>
  </si>
  <si>
    <t>23.4x</t>
  </si>
  <si>
    <t>24.7x</t>
  </si>
  <si>
    <t>29.8x</t>
  </si>
  <si>
    <t>EV / LTM EBITDA - CAPEX</t>
  </si>
  <si>
    <t>EV / Free Cash Flow</t>
  </si>
  <si>
    <t>16.7x</t>
  </si>
  <si>
    <t>13.3x</t>
  </si>
  <si>
    <t>14.2x</t>
  </si>
  <si>
    <t>15.2x</t>
  </si>
  <si>
    <t>21.1x</t>
  </si>
  <si>
    <t>34.7x</t>
  </si>
  <si>
    <t>20.6x</t>
  </si>
  <si>
    <t>35.9x</t>
  </si>
  <si>
    <t>33.3x</t>
  </si>
  <si>
    <t>EV / Invested Capital</t>
  </si>
  <si>
    <t>1.0x</t>
  </si>
  <si>
    <t>1.1x</t>
  </si>
  <si>
    <t>0.9x</t>
  </si>
  <si>
    <t>EV / Revenue</t>
  </si>
  <si>
    <t>11.4x</t>
  </si>
  <si>
    <t>11.3x</t>
  </si>
  <si>
    <t>10.6x</t>
  </si>
  <si>
    <t>11.2x</t>
  </si>
  <si>
    <t>12.0x</t>
  </si>
  <si>
    <t>11.9x</t>
  </si>
  <si>
    <t>16.8x</t>
  </si>
  <si>
    <t>19.0x</t>
  </si>
  <si>
    <t>22.5x</t>
  </si>
  <si>
    <t>17.9x</t>
  </si>
  <si>
    <t>P/E Ratio</t>
  </si>
  <si>
    <t>50.5x</t>
  </si>
  <si>
    <t>10.4x</t>
  </si>
  <si>
    <t>7.1x</t>
  </si>
  <si>
    <t>15.0x</t>
  </si>
  <si>
    <t>4.0x</t>
  </si>
  <si>
    <t>9.5x</t>
  </si>
  <si>
    <t>13.6x</t>
  </si>
  <si>
    <t>6.1x</t>
  </si>
  <si>
    <t>34.2x</t>
  </si>
  <si>
    <t>Price/Book</t>
  </si>
  <si>
    <t>1.2x</t>
  </si>
  <si>
    <t>1.3x</t>
  </si>
  <si>
    <t>1.4x</t>
  </si>
  <si>
    <t>Price / Operating Cash Flow</t>
  </si>
  <si>
    <t>14.6x</t>
  </si>
  <si>
    <t>23.7x</t>
  </si>
  <si>
    <t>10.9x</t>
  </si>
  <si>
    <t>12.8x</t>
  </si>
  <si>
    <t>15.3x</t>
  </si>
  <si>
    <t>15.1x</t>
  </si>
  <si>
    <t>21.2x</t>
  </si>
  <si>
    <t>20.1x</t>
  </si>
  <si>
    <t>25.8x</t>
  </si>
  <si>
    <t>19.2x</t>
  </si>
  <si>
    <t>Price / LTM Sales</t>
  </si>
  <si>
    <t>9.9x</t>
  </si>
  <si>
    <t>9.3x</t>
  </si>
  <si>
    <t>8.4x</t>
  </si>
  <si>
    <t>9.4x</t>
  </si>
  <si>
    <t>9.8x</t>
  </si>
  <si>
    <t>13.8x</t>
  </si>
  <si>
    <t>18.2x</t>
  </si>
  <si>
    <t>11.7x</t>
  </si>
  <si>
    <t>Altman Z-Score</t>
  </si>
  <si>
    <t>Piotroski Score</t>
  </si>
  <si>
    <t>Dividend Per Share</t>
  </si>
  <si>
    <t>Dividend Yield</t>
  </si>
  <si>
    <t>5.2%</t>
  </si>
  <si>
    <t>8.3%</t>
  </si>
  <si>
    <t>8.6%</t>
  </si>
  <si>
    <t>7.7%</t>
  </si>
  <si>
    <t>7.0%</t>
  </si>
  <si>
    <t>14.3%</t>
  </si>
  <si>
    <t>5.0%</t>
  </si>
  <si>
    <t>4.2%</t>
  </si>
  <si>
    <t>3.1%</t>
  </si>
  <si>
    <t>4.7%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</si>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</sst>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3B625EF0-E952-78DD-F897-7F2088FE61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D15" sqref="D15:M15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</row>
    <row r="16" spans="3:13" ht="12.75" x14ac:dyDescent="0.2">
      <c r="C16" s="3" t="s">
        <v>50</v>
      </c>
      <c r="D16" s="3" t="s">
        <v>37</v>
      </c>
      <c r="E16" s="3" t="s">
        <v>37</v>
      </c>
      <c r="F16" s="3" t="s">
        <v>37</v>
      </c>
      <c r="G16" s="3" t="s">
        <v>37</v>
      </c>
      <c r="H16" s="3" t="s">
        <v>37</v>
      </c>
      <c r="I16" s="3" t="s">
        <v>37</v>
      </c>
      <c r="J16" s="3" t="s">
        <v>37</v>
      </c>
      <c r="K16" s="3" t="s">
        <v>37</v>
      </c>
      <c r="L16" s="3" t="s">
        <v>37</v>
      </c>
      <c r="M16" s="3" t="s">
        <v>37</v>
      </c>
    </row>
    <row r="17" spans="3:13" ht="12.75" x14ac:dyDescent="0.2">
      <c r="C17" s="3" t="s">
        <v>51</v>
      </c>
      <c r="D17" s="3" t="s">
        <v>52</v>
      </c>
      <c r="E17" s="3" t="s">
        <v>53</v>
      </c>
      <c r="F17" s="3" t="s">
        <v>54</v>
      </c>
      <c r="G17" s="3" t="s">
        <v>55</v>
      </c>
      <c r="H17" s="3" t="s">
        <v>56</v>
      </c>
      <c r="I17" s="3" t="s">
        <v>57</v>
      </c>
      <c r="J17" s="3" t="s">
        <v>58</v>
      </c>
      <c r="K17" s="3" t="s">
        <v>59</v>
      </c>
      <c r="L17" s="3" t="s">
        <v>60</v>
      </c>
      <c r="M17" s="3" t="s">
        <v>61</v>
      </c>
    </row>
    <row r="18" spans="3:13" ht="12.75" x14ac:dyDescent="0.2">
      <c r="C18" s="3" t="s">
        <v>62</v>
      </c>
      <c r="D18" s="3" t="s">
        <v>63</v>
      </c>
      <c r="E18" s="3" t="s">
        <v>64</v>
      </c>
      <c r="F18" s="3" t="s">
        <v>65</v>
      </c>
      <c r="G18" s="3" t="s">
        <v>66</v>
      </c>
      <c r="H18" s="3" t="s">
        <v>67</v>
      </c>
      <c r="I18" s="3" t="s">
        <v>68</v>
      </c>
      <c r="J18" s="3" t="s">
        <v>69</v>
      </c>
      <c r="K18" s="3" t="s">
        <v>70</v>
      </c>
      <c r="L18" s="3" t="s">
        <v>71</v>
      </c>
      <c r="M18" s="3" t="s">
        <v>72</v>
      </c>
    </row>
    <row r="19" spans="3:13" ht="12.75" x14ac:dyDescent="0.2"/>
    <row r="20" spans="3:13" ht="12.75" x14ac:dyDescent="0.2">
      <c r="C20" s="3" t="s">
        <v>73</v>
      </c>
      <c r="D20" s="3" t="s">
        <v>74</v>
      </c>
      <c r="E20" s="3" t="s">
        <v>75</v>
      </c>
      <c r="F20" s="3" t="s">
        <v>76</v>
      </c>
      <c r="G20" s="3" t="s">
        <v>77</v>
      </c>
      <c r="H20" s="3" t="s">
        <v>78</v>
      </c>
      <c r="I20" s="3" t="s">
        <v>79</v>
      </c>
      <c r="J20" s="3" t="s">
        <v>80</v>
      </c>
      <c r="K20" s="3" t="s">
        <v>81</v>
      </c>
      <c r="L20" s="3" t="s">
        <v>82</v>
      </c>
      <c r="M20" s="3" t="s">
        <v>83</v>
      </c>
    </row>
    <row r="21" spans="3:13" ht="12.75" x14ac:dyDescent="0.2">
      <c r="C21" s="3" t="s">
        <v>84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85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86</v>
      </c>
      <c r="D23" s="3">
        <v>678</v>
      </c>
      <c r="E23" s="3">
        <v>843</v>
      </c>
      <c r="F23" s="3">
        <v>90</v>
      </c>
      <c r="G23" s="3" t="s">
        <v>37</v>
      </c>
      <c r="H23" s="3" t="s">
        <v>37</v>
      </c>
      <c r="I23" s="3" t="s">
        <v>37</v>
      </c>
      <c r="J23" s="3" t="s">
        <v>37</v>
      </c>
      <c r="K23" s="3" t="s">
        <v>87</v>
      </c>
      <c r="L23" s="3" t="s">
        <v>88</v>
      </c>
      <c r="M23" s="3" t="s">
        <v>89</v>
      </c>
    </row>
    <row r="24" spans="3:13" ht="12.75" x14ac:dyDescent="0.2">
      <c r="C24" s="3" t="s">
        <v>90</v>
      </c>
      <c r="D24" s="3" t="s">
        <v>37</v>
      </c>
      <c r="E24" s="3" t="s">
        <v>37</v>
      </c>
      <c r="F24" s="3" t="s">
        <v>37</v>
      </c>
      <c r="G24" s="3" t="s">
        <v>37</v>
      </c>
      <c r="H24" s="3" t="s">
        <v>37</v>
      </c>
      <c r="I24" s="3" t="s">
        <v>37</v>
      </c>
      <c r="J24" s="3" t="s">
        <v>37</v>
      </c>
      <c r="K24" s="3" t="s">
        <v>37</v>
      </c>
      <c r="L24" s="3" t="s">
        <v>37</v>
      </c>
      <c r="M24" s="3" t="s">
        <v>37</v>
      </c>
    </row>
    <row r="25" spans="3:13" ht="12.75" x14ac:dyDescent="0.2">
      <c r="C25" s="3" t="s">
        <v>91</v>
      </c>
      <c r="D25" s="3" t="s">
        <v>37</v>
      </c>
      <c r="E25" s="3" t="s">
        <v>37</v>
      </c>
      <c r="F25" s="3" t="s">
        <v>37</v>
      </c>
      <c r="G25" s="3" t="s">
        <v>37</v>
      </c>
      <c r="H25" s="3" t="s">
        <v>37</v>
      </c>
      <c r="I25" s="3" t="s">
        <v>37</v>
      </c>
      <c r="J25" s="3" t="s">
        <v>37</v>
      </c>
      <c r="K25" s="3" t="s">
        <v>37</v>
      </c>
      <c r="L25" s="3" t="s">
        <v>37</v>
      </c>
      <c r="M25" s="3" t="s">
        <v>37</v>
      </c>
    </row>
    <row r="26" spans="3:13" ht="12.75" x14ac:dyDescent="0.2">
      <c r="C26" s="3" t="s">
        <v>92</v>
      </c>
      <c r="D26" s="3" t="s">
        <v>93</v>
      </c>
      <c r="E26" s="3" t="s">
        <v>94</v>
      </c>
      <c r="F26" s="3" t="s">
        <v>95</v>
      </c>
      <c r="G26" s="3" t="s">
        <v>96</v>
      </c>
      <c r="H26" s="3" t="s">
        <v>97</v>
      </c>
      <c r="I26" s="3" t="s">
        <v>98</v>
      </c>
      <c r="J26" s="3" t="s">
        <v>99</v>
      </c>
      <c r="K26" s="3" t="s">
        <v>100</v>
      </c>
      <c r="L26" s="3" t="s">
        <v>101</v>
      </c>
      <c r="M26" s="3" t="s">
        <v>102</v>
      </c>
    </row>
    <row r="27" spans="3:13" ht="12.75" x14ac:dyDescent="0.2">
      <c r="C27" s="3" t="s">
        <v>103</v>
      </c>
      <c r="D27" s="3" t="s">
        <v>104</v>
      </c>
      <c r="E27" s="3" t="s">
        <v>105</v>
      </c>
      <c r="F27" s="3" t="s">
        <v>106</v>
      </c>
      <c r="G27" s="3" t="s">
        <v>107</v>
      </c>
      <c r="H27" s="3" t="s">
        <v>108</v>
      </c>
      <c r="I27" s="3" t="s">
        <v>109</v>
      </c>
      <c r="J27" s="3" t="s">
        <v>110</v>
      </c>
      <c r="K27" s="3" t="s">
        <v>111</v>
      </c>
      <c r="L27" s="3" t="s">
        <v>112</v>
      </c>
      <c r="M27" s="3" t="s">
        <v>113</v>
      </c>
    </row>
    <row r="28" spans="3:13" ht="12.75" x14ac:dyDescent="0.2"/>
    <row r="29" spans="3:13" ht="12.75" x14ac:dyDescent="0.2">
      <c r="C29" s="3" t="s">
        <v>114</v>
      </c>
      <c r="D29" s="3" t="s">
        <v>115</v>
      </c>
      <c r="E29" s="3" t="s">
        <v>116</v>
      </c>
      <c r="F29" s="3" t="s">
        <v>117</v>
      </c>
      <c r="G29" s="3" t="s">
        <v>118</v>
      </c>
      <c r="H29" s="3" t="s">
        <v>119</v>
      </c>
      <c r="I29" s="3" t="s">
        <v>120</v>
      </c>
      <c r="J29" s="3" t="s">
        <v>121</v>
      </c>
      <c r="K29" s="3" t="s">
        <v>41</v>
      </c>
      <c r="L29" s="3" t="s">
        <v>122</v>
      </c>
      <c r="M29" s="3" t="s">
        <v>123</v>
      </c>
    </row>
    <row r="30" spans="3:13" ht="12.75" x14ac:dyDescent="0.2">
      <c r="C30" s="3" t="s">
        <v>124</v>
      </c>
      <c r="D30" s="3" t="s">
        <v>125</v>
      </c>
      <c r="E30" s="3" t="s">
        <v>126</v>
      </c>
      <c r="F30" s="3" t="s">
        <v>127</v>
      </c>
      <c r="G30" s="3" t="s">
        <v>128</v>
      </c>
      <c r="H30" s="3" t="s">
        <v>129</v>
      </c>
      <c r="I30" s="3" t="s">
        <v>130</v>
      </c>
      <c r="J30" s="3" t="s">
        <v>131</v>
      </c>
      <c r="K30" s="3" t="s">
        <v>132</v>
      </c>
      <c r="L30" s="3" t="s">
        <v>133</v>
      </c>
      <c r="M30" s="3" t="s">
        <v>134</v>
      </c>
    </row>
    <row r="31" spans="3:13" ht="12.75" x14ac:dyDescent="0.2">
      <c r="C31" s="3" t="s">
        <v>135</v>
      </c>
      <c r="D31" s="3" t="s">
        <v>136</v>
      </c>
      <c r="E31" s="3" t="s">
        <v>137</v>
      </c>
      <c r="F31" s="3" t="s">
        <v>138</v>
      </c>
      <c r="G31" s="3" t="s">
        <v>37</v>
      </c>
      <c r="H31" s="3" t="s">
        <v>139</v>
      </c>
      <c r="I31" s="3" t="s">
        <v>37</v>
      </c>
      <c r="J31" s="3" t="s">
        <v>37</v>
      </c>
      <c r="K31" s="3" t="s">
        <v>140</v>
      </c>
      <c r="L31" s="3" t="s">
        <v>37</v>
      </c>
      <c r="M31" s="3" t="s">
        <v>141</v>
      </c>
    </row>
    <row r="32" spans="3:13" ht="12.75" x14ac:dyDescent="0.2">
      <c r="C32" s="3" t="s">
        <v>142</v>
      </c>
      <c r="D32" s="3" t="s">
        <v>37</v>
      </c>
      <c r="E32" s="3">
        <v>832</v>
      </c>
      <c r="F32" s="3" t="s">
        <v>143</v>
      </c>
      <c r="G32" s="3" t="s">
        <v>37</v>
      </c>
      <c r="H32" s="3" t="s">
        <v>37</v>
      </c>
      <c r="I32" s="3" t="s">
        <v>37</v>
      </c>
      <c r="J32" s="3" t="s">
        <v>37</v>
      </c>
      <c r="K32" s="3" t="s">
        <v>144</v>
      </c>
      <c r="L32" s="3" t="s">
        <v>37</v>
      </c>
      <c r="M32" s="3" t="s">
        <v>145</v>
      </c>
    </row>
    <row r="33" spans="3:13" ht="12.75" x14ac:dyDescent="0.2">
      <c r="C33" s="3" t="s">
        <v>146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>
        <v>619</v>
      </c>
      <c r="K33" s="3">
        <v>829</v>
      </c>
      <c r="L33" s="3">
        <v>505</v>
      </c>
      <c r="M33" s="3">
        <v>746</v>
      </c>
    </row>
    <row r="34" spans="3:13" ht="12.75" x14ac:dyDescent="0.2">
      <c r="C34" s="3" t="s">
        <v>147</v>
      </c>
      <c r="D34" s="3" t="s">
        <v>148</v>
      </c>
      <c r="E34" s="3" t="s">
        <v>149</v>
      </c>
      <c r="F34" s="3" t="s">
        <v>150</v>
      </c>
      <c r="G34" s="3" t="s">
        <v>151</v>
      </c>
      <c r="H34" s="3" t="s">
        <v>152</v>
      </c>
      <c r="I34" s="3" t="s">
        <v>153</v>
      </c>
      <c r="J34" s="3" t="s">
        <v>154</v>
      </c>
      <c r="K34" s="3" t="s">
        <v>155</v>
      </c>
      <c r="L34" s="3" t="s">
        <v>156</v>
      </c>
      <c r="M34" s="3" t="s">
        <v>157</v>
      </c>
    </row>
    <row r="35" spans="3:13" ht="12.75" x14ac:dyDescent="0.2">
      <c r="C35" s="3" t="s">
        <v>158</v>
      </c>
      <c r="D35" s="3" t="s">
        <v>159</v>
      </c>
      <c r="E35" s="3" t="s">
        <v>160</v>
      </c>
      <c r="F35" s="3" t="s">
        <v>161</v>
      </c>
      <c r="G35" s="3" t="s">
        <v>162</v>
      </c>
      <c r="H35" s="3" t="s">
        <v>163</v>
      </c>
      <c r="I35" s="3" t="s">
        <v>164</v>
      </c>
      <c r="J35" s="3" t="s">
        <v>165</v>
      </c>
      <c r="K35" s="3" t="s">
        <v>166</v>
      </c>
      <c r="L35" s="3" t="s">
        <v>167</v>
      </c>
      <c r="M35" s="3" t="s">
        <v>168</v>
      </c>
    </row>
    <row r="36" spans="3:13" ht="12.75" x14ac:dyDescent="0.2"/>
    <row r="37" spans="3:13" ht="12.75" x14ac:dyDescent="0.2">
      <c r="C37" s="3" t="s">
        <v>169</v>
      </c>
      <c r="D37" s="3" t="s">
        <v>170</v>
      </c>
      <c r="E37" s="3" t="s">
        <v>171</v>
      </c>
      <c r="F37" s="3" t="s">
        <v>172</v>
      </c>
      <c r="G37" s="3" t="s">
        <v>173</v>
      </c>
      <c r="H37" s="3" t="s">
        <v>174</v>
      </c>
      <c r="I37" s="3" t="s">
        <v>175</v>
      </c>
      <c r="J37" s="3" t="s">
        <v>176</v>
      </c>
      <c r="K37" s="3" t="s">
        <v>177</v>
      </c>
      <c r="L37" s="3" t="s">
        <v>178</v>
      </c>
      <c r="M37" s="3" t="s">
        <v>179</v>
      </c>
    </row>
    <row r="38" spans="3:13" ht="12.75" x14ac:dyDescent="0.2">
      <c r="C38" s="3" t="s">
        <v>180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37</v>
      </c>
      <c r="J38" s="3" t="s">
        <v>181</v>
      </c>
      <c r="K38" s="3" t="s">
        <v>182</v>
      </c>
      <c r="L38" s="3" t="s">
        <v>183</v>
      </c>
      <c r="M38" s="3" t="s">
        <v>184</v>
      </c>
    </row>
    <row r="39" spans="3:13" ht="12.75" x14ac:dyDescent="0.2">
      <c r="C39" s="3" t="s">
        <v>185</v>
      </c>
      <c r="D39" s="3" t="s">
        <v>186</v>
      </c>
      <c r="E39" s="3" t="s">
        <v>187</v>
      </c>
      <c r="F39" s="3" t="s">
        <v>188</v>
      </c>
      <c r="G39" s="3" t="s">
        <v>189</v>
      </c>
      <c r="H39" s="3" t="s">
        <v>190</v>
      </c>
      <c r="I39" s="3" t="s">
        <v>191</v>
      </c>
      <c r="J39" s="3" t="s">
        <v>192</v>
      </c>
      <c r="K39" s="3" t="s">
        <v>193</v>
      </c>
      <c r="L39" s="3" t="s">
        <v>194</v>
      </c>
      <c r="M39" s="3" t="s">
        <v>195</v>
      </c>
    </row>
    <row r="40" spans="3:13" ht="12.75" x14ac:dyDescent="0.2">
      <c r="C40" s="3" t="s">
        <v>196</v>
      </c>
      <c r="D40" s="3" t="s">
        <v>197</v>
      </c>
      <c r="E40" s="3" t="s">
        <v>198</v>
      </c>
      <c r="F40" s="3" t="s">
        <v>199</v>
      </c>
      <c r="G40" s="3" t="s">
        <v>200</v>
      </c>
      <c r="H40" s="3" t="s">
        <v>201</v>
      </c>
      <c r="I40" s="3" t="s">
        <v>202</v>
      </c>
      <c r="J40" s="3" t="s">
        <v>203</v>
      </c>
      <c r="K40" s="3" t="s">
        <v>204</v>
      </c>
      <c r="L40" s="3" t="s">
        <v>205</v>
      </c>
      <c r="M40" s="3" t="s">
        <v>206</v>
      </c>
    </row>
    <row r="41" spans="3:13" ht="12.75" x14ac:dyDescent="0.2"/>
    <row r="42" spans="3:13" ht="12.75" x14ac:dyDescent="0.2">
      <c r="C42" s="3" t="s">
        <v>207</v>
      </c>
      <c r="D42" s="3" t="s">
        <v>208</v>
      </c>
      <c r="E42" s="3" t="s">
        <v>209</v>
      </c>
      <c r="F42" s="3" t="s">
        <v>210</v>
      </c>
      <c r="G42" s="3" t="s">
        <v>211</v>
      </c>
      <c r="H42" s="3" t="s">
        <v>212</v>
      </c>
      <c r="I42" s="3" t="s">
        <v>213</v>
      </c>
      <c r="J42" s="3" t="s">
        <v>214</v>
      </c>
      <c r="K42" s="3" t="s">
        <v>215</v>
      </c>
      <c r="L42" s="3" t="s">
        <v>216</v>
      </c>
      <c r="M42" s="3" t="s">
        <v>217</v>
      </c>
    </row>
    <row r="43" spans="3:13" ht="12.75" x14ac:dyDescent="0.2">
      <c r="C43" s="3" t="s">
        <v>218</v>
      </c>
      <c r="D43" s="3" t="s">
        <v>219</v>
      </c>
      <c r="E43" s="3" t="s">
        <v>219</v>
      </c>
      <c r="F43" s="3" t="s">
        <v>219</v>
      </c>
      <c r="G43" s="3" t="s">
        <v>219</v>
      </c>
      <c r="H43" s="3" t="s">
        <v>220</v>
      </c>
      <c r="I43" s="3" t="s">
        <v>221</v>
      </c>
      <c r="J43" s="3" t="s">
        <v>222</v>
      </c>
      <c r="K43" s="3" t="s">
        <v>223</v>
      </c>
      <c r="L43" s="3" t="s">
        <v>223</v>
      </c>
      <c r="M43" s="3" t="s">
        <v>224</v>
      </c>
    </row>
    <row r="44" spans="3:13" ht="12.75" x14ac:dyDescent="0.2">
      <c r="C44" s="3" t="s">
        <v>225</v>
      </c>
      <c r="D44" s="3" t="s">
        <v>226</v>
      </c>
      <c r="E44" s="3" t="s">
        <v>227</v>
      </c>
      <c r="F44" s="3" t="s">
        <v>228</v>
      </c>
      <c r="G44" s="3" t="s">
        <v>229</v>
      </c>
      <c r="H44" s="3" t="s">
        <v>230</v>
      </c>
      <c r="I44" s="3" t="s">
        <v>231</v>
      </c>
      <c r="J44" s="3" t="s">
        <v>232</v>
      </c>
      <c r="K44" s="3" t="s">
        <v>233</v>
      </c>
      <c r="L44" s="3" t="s">
        <v>234</v>
      </c>
      <c r="M44" s="3" t="s">
        <v>235</v>
      </c>
    </row>
    <row r="45" spans="3:13" ht="12.75" x14ac:dyDescent="0.2">
      <c r="C45" s="3" t="s">
        <v>236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237</v>
      </c>
      <c r="D46" s="3" t="s">
        <v>238</v>
      </c>
      <c r="E46" s="3" t="s">
        <v>239</v>
      </c>
      <c r="F46" s="3" t="s">
        <v>240</v>
      </c>
      <c r="G46" s="3" t="s">
        <v>241</v>
      </c>
      <c r="H46" s="3" t="s">
        <v>242</v>
      </c>
      <c r="I46" s="3" t="s">
        <v>243</v>
      </c>
      <c r="J46" s="3" t="s">
        <v>244</v>
      </c>
      <c r="K46" s="3" t="s">
        <v>245</v>
      </c>
      <c r="L46" s="3" t="s">
        <v>246</v>
      </c>
      <c r="M46" s="3" t="s">
        <v>247</v>
      </c>
    </row>
    <row r="47" spans="3:13" ht="12.75" x14ac:dyDescent="0.2">
      <c r="C47" s="3" t="s">
        <v>248</v>
      </c>
      <c r="D47" s="3" t="s">
        <v>249</v>
      </c>
      <c r="E47" s="3" t="s">
        <v>250</v>
      </c>
      <c r="F47" s="3" t="s">
        <v>251</v>
      </c>
      <c r="G47" s="3" t="s">
        <v>252</v>
      </c>
      <c r="H47" s="3" t="s">
        <v>253</v>
      </c>
      <c r="I47" s="3" t="s">
        <v>254</v>
      </c>
      <c r="J47" s="3" t="s">
        <v>255</v>
      </c>
      <c r="K47" s="3" t="s">
        <v>256</v>
      </c>
      <c r="L47" s="3" t="s">
        <v>257</v>
      </c>
      <c r="M47" s="3" t="s">
        <v>258</v>
      </c>
    </row>
    <row r="48" spans="3:13" ht="12.75" x14ac:dyDescent="0.2">
      <c r="C48" s="3" t="s">
        <v>259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260</v>
      </c>
      <c r="D49" s="3" t="s">
        <v>261</v>
      </c>
      <c r="E49" s="3" t="s">
        <v>262</v>
      </c>
      <c r="F49" s="3" t="s">
        <v>263</v>
      </c>
      <c r="G49" s="3" t="s">
        <v>264</v>
      </c>
      <c r="H49" s="3" t="s">
        <v>265</v>
      </c>
      <c r="I49" s="3" t="s">
        <v>266</v>
      </c>
      <c r="J49" s="3" t="s">
        <v>267</v>
      </c>
      <c r="K49" s="3" t="s">
        <v>268</v>
      </c>
      <c r="L49" s="3" t="s">
        <v>269</v>
      </c>
      <c r="M49" s="3" t="s">
        <v>270</v>
      </c>
    </row>
    <row r="50" spans="3:13" ht="12.75" x14ac:dyDescent="0.2">
      <c r="C50" s="3" t="s">
        <v>271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272</v>
      </c>
      <c r="D51" s="3" t="s">
        <v>273</v>
      </c>
      <c r="E51" s="3" t="s">
        <v>274</v>
      </c>
      <c r="F51" s="3" t="s">
        <v>275</v>
      </c>
      <c r="G51" s="3" t="s">
        <v>276</v>
      </c>
      <c r="H51" s="3" t="s">
        <v>277</v>
      </c>
      <c r="I51" s="3" t="s">
        <v>278</v>
      </c>
      <c r="J51" s="3" t="s">
        <v>279</v>
      </c>
      <c r="K51" s="3" t="s">
        <v>280</v>
      </c>
      <c r="L51" s="3" t="s">
        <v>281</v>
      </c>
      <c r="M51" s="3" t="s">
        <v>282</v>
      </c>
    </row>
    <row r="52" spans="3:13" ht="12.75" x14ac:dyDescent="0.2"/>
    <row r="53" spans="3:13" ht="12.75" x14ac:dyDescent="0.2">
      <c r="C53" s="3" t="s">
        <v>283</v>
      </c>
      <c r="D53" s="3" t="s">
        <v>104</v>
      </c>
      <c r="E53" s="3" t="s">
        <v>105</v>
      </c>
      <c r="F53" s="3" t="s">
        <v>106</v>
      </c>
      <c r="G53" s="3" t="s">
        <v>107</v>
      </c>
      <c r="H53" s="3" t="s">
        <v>108</v>
      </c>
      <c r="I53" s="3" t="s">
        <v>109</v>
      </c>
      <c r="J53" s="3" t="s">
        <v>110</v>
      </c>
      <c r="K53" s="3" t="s">
        <v>111</v>
      </c>
      <c r="L53" s="3" t="s">
        <v>112</v>
      </c>
      <c r="M53" s="3" t="s">
        <v>113</v>
      </c>
    </row>
    <row r="54" spans="3:13" ht="12.75" x14ac:dyDescent="0.2"/>
    <row r="55" spans="3:13" ht="12.75" x14ac:dyDescent="0.2">
      <c r="C55" s="3" t="s">
        <v>284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285</v>
      </c>
      <c r="D56" s="3" t="s">
        <v>286</v>
      </c>
      <c r="E56" s="3" t="s">
        <v>287</v>
      </c>
      <c r="F56" s="3" t="s">
        <v>288</v>
      </c>
      <c r="G56" s="3" t="s">
        <v>173</v>
      </c>
      <c r="H56" s="3" t="s">
        <v>289</v>
      </c>
      <c r="I56" s="3" t="s">
        <v>175</v>
      </c>
      <c r="J56" s="3" t="s">
        <v>290</v>
      </c>
      <c r="K56" s="3" t="s">
        <v>291</v>
      </c>
      <c r="L56" s="3" t="s">
        <v>292</v>
      </c>
      <c r="M56" s="3" t="s">
        <v>293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3614E-8775-4153-977C-D7A20AE21D28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294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295</v>
      </c>
      <c r="D12" s="3" t="s">
        <v>296</v>
      </c>
      <c r="E12" s="3" t="s">
        <v>297</v>
      </c>
      <c r="F12" s="3" t="s">
        <v>298</v>
      </c>
      <c r="G12" s="3" t="s">
        <v>299</v>
      </c>
      <c r="H12" s="3" t="s">
        <v>300</v>
      </c>
      <c r="I12" s="3" t="s">
        <v>301</v>
      </c>
      <c r="J12" s="3" t="s">
        <v>302</v>
      </c>
      <c r="K12" s="3" t="s">
        <v>303</v>
      </c>
      <c r="L12" s="3" t="s">
        <v>304</v>
      </c>
      <c r="M12" s="3" t="s">
        <v>305</v>
      </c>
    </row>
    <row r="13" spans="3:13" x14ac:dyDescent="0.2">
      <c r="C13" s="3" t="s">
        <v>306</v>
      </c>
      <c r="D13" s="3" t="s">
        <v>307</v>
      </c>
      <c r="E13" s="3" t="s">
        <v>308</v>
      </c>
      <c r="F13" s="3" t="s">
        <v>309</v>
      </c>
      <c r="G13" s="3" t="s">
        <v>310</v>
      </c>
      <c r="H13" s="3" t="s">
        <v>311</v>
      </c>
      <c r="I13" s="3" t="s">
        <v>312</v>
      </c>
      <c r="J13" s="3" t="s">
        <v>313</v>
      </c>
      <c r="K13" s="3" t="s">
        <v>314</v>
      </c>
      <c r="L13" s="3" t="s">
        <v>315</v>
      </c>
      <c r="M13" s="3" t="s">
        <v>316</v>
      </c>
    </row>
    <row r="15" spans="3:13" x14ac:dyDescent="0.2">
      <c r="C15" s="3" t="s">
        <v>317</v>
      </c>
      <c r="D15" s="3" t="s">
        <v>318</v>
      </c>
      <c r="E15" s="3" t="s">
        <v>319</v>
      </c>
      <c r="F15" s="3" t="s">
        <v>320</v>
      </c>
      <c r="G15" s="3" t="s">
        <v>321</v>
      </c>
      <c r="H15" s="3" t="s">
        <v>322</v>
      </c>
      <c r="I15" s="3" t="s">
        <v>323</v>
      </c>
      <c r="J15" s="3" t="s">
        <v>324</v>
      </c>
      <c r="K15" s="3" t="s">
        <v>325</v>
      </c>
      <c r="L15" s="3" t="s">
        <v>326</v>
      </c>
      <c r="M15" s="3" t="s">
        <v>327</v>
      </c>
    </row>
    <row r="16" spans="3:13" x14ac:dyDescent="0.2">
      <c r="C16" s="3" t="s">
        <v>328</v>
      </c>
      <c r="D16" s="3" t="s">
        <v>329</v>
      </c>
      <c r="E16" s="3" t="s">
        <v>330</v>
      </c>
      <c r="F16" s="3" t="s">
        <v>331</v>
      </c>
      <c r="G16" s="3" t="s">
        <v>332</v>
      </c>
      <c r="H16" s="3" t="s">
        <v>333</v>
      </c>
      <c r="I16" s="3" t="s">
        <v>334</v>
      </c>
      <c r="J16" s="3" t="s">
        <v>335</v>
      </c>
      <c r="K16" s="3" t="s">
        <v>336</v>
      </c>
      <c r="L16" s="3" t="s">
        <v>337</v>
      </c>
      <c r="M16" s="3" t="s">
        <v>338</v>
      </c>
    </row>
    <row r="17" spans="3:13" x14ac:dyDescent="0.2">
      <c r="C17" s="3" t="s">
        <v>339</v>
      </c>
      <c r="D17" s="3" t="s">
        <v>340</v>
      </c>
      <c r="E17" s="3" t="s">
        <v>341</v>
      </c>
      <c r="F17" s="3" t="s">
        <v>341</v>
      </c>
      <c r="G17" s="3" t="s">
        <v>342</v>
      </c>
      <c r="H17" s="3" t="s">
        <v>343</v>
      </c>
      <c r="I17" s="3" t="s">
        <v>344</v>
      </c>
      <c r="J17" s="3" t="s">
        <v>345</v>
      </c>
      <c r="K17" s="3" t="s">
        <v>346</v>
      </c>
      <c r="L17" s="3" t="s">
        <v>347</v>
      </c>
      <c r="M17" s="3" t="s">
        <v>348</v>
      </c>
    </row>
    <row r="19" spans="3:13" x14ac:dyDescent="0.2">
      <c r="C19" s="3" t="s">
        <v>349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350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351</v>
      </c>
      <c r="D21" s="3" t="s">
        <v>352</v>
      </c>
      <c r="E21" s="3" t="s">
        <v>353</v>
      </c>
      <c r="F21" s="3" t="s">
        <v>354</v>
      </c>
      <c r="G21" s="3" t="s">
        <v>355</v>
      </c>
      <c r="H21" s="3" t="s">
        <v>356</v>
      </c>
      <c r="I21" s="3" t="s">
        <v>357</v>
      </c>
      <c r="J21" s="3" t="s">
        <v>358</v>
      </c>
      <c r="K21" s="3" t="s">
        <v>359</v>
      </c>
      <c r="L21" s="3" t="s">
        <v>360</v>
      </c>
      <c r="M21" s="3" t="s">
        <v>361</v>
      </c>
    </row>
    <row r="22" spans="3:13" x14ac:dyDescent="0.2">
      <c r="C22" s="3" t="s">
        <v>362</v>
      </c>
      <c r="D22" s="3" t="s">
        <v>363</v>
      </c>
      <c r="E22" s="3" t="s">
        <v>364</v>
      </c>
      <c r="F22" s="3" t="s">
        <v>365</v>
      </c>
      <c r="G22" s="3" t="s">
        <v>366</v>
      </c>
      <c r="H22" s="3" t="s">
        <v>367</v>
      </c>
      <c r="I22" s="3" t="s">
        <v>368</v>
      </c>
      <c r="J22" s="3" t="s">
        <v>369</v>
      </c>
      <c r="K22" s="3" t="s">
        <v>370</v>
      </c>
      <c r="L22" s="3" t="s">
        <v>371</v>
      </c>
      <c r="M22" s="3" t="s">
        <v>372</v>
      </c>
    </row>
    <row r="23" spans="3:13" x14ac:dyDescent="0.2">
      <c r="C23" s="3" t="s">
        <v>373</v>
      </c>
      <c r="D23" s="3" t="s">
        <v>374</v>
      </c>
      <c r="E23" s="3" t="s">
        <v>375</v>
      </c>
      <c r="F23" s="3" t="s">
        <v>376</v>
      </c>
      <c r="G23" s="3" t="s">
        <v>377</v>
      </c>
      <c r="H23" s="3" t="s">
        <v>378</v>
      </c>
      <c r="I23" s="3" t="s">
        <v>379</v>
      </c>
      <c r="J23" s="3" t="s">
        <v>380</v>
      </c>
      <c r="K23" s="3" t="s">
        <v>381</v>
      </c>
      <c r="L23" s="3" t="s">
        <v>382</v>
      </c>
      <c r="M23" s="3" t="s">
        <v>383</v>
      </c>
    </row>
    <row r="24" spans="3:13" x14ac:dyDescent="0.2">
      <c r="C24" s="3" t="s">
        <v>384</v>
      </c>
      <c r="D24" s="3" t="s">
        <v>385</v>
      </c>
      <c r="E24" s="3" t="s">
        <v>386</v>
      </c>
      <c r="F24" s="3" t="s">
        <v>387</v>
      </c>
      <c r="G24" s="3" t="s">
        <v>388</v>
      </c>
      <c r="H24" s="3" t="s">
        <v>389</v>
      </c>
      <c r="I24" s="3" t="s">
        <v>390</v>
      </c>
      <c r="J24" s="3" t="s">
        <v>391</v>
      </c>
      <c r="K24" s="3" t="s">
        <v>392</v>
      </c>
      <c r="L24" s="3" t="s">
        <v>393</v>
      </c>
      <c r="M24" s="3" t="s">
        <v>394</v>
      </c>
    </row>
    <row r="26" spans="3:13" x14ac:dyDescent="0.2">
      <c r="C26" s="3" t="s">
        <v>395</v>
      </c>
      <c r="D26" s="3" t="s">
        <v>396</v>
      </c>
      <c r="E26" s="3" t="s">
        <v>397</v>
      </c>
      <c r="F26" s="3" t="s">
        <v>398</v>
      </c>
      <c r="G26" s="3" t="s">
        <v>399</v>
      </c>
      <c r="H26" s="3" t="s">
        <v>400</v>
      </c>
      <c r="I26" s="3" t="s">
        <v>401</v>
      </c>
      <c r="J26" s="3" t="s">
        <v>402</v>
      </c>
      <c r="K26" s="3" t="s">
        <v>403</v>
      </c>
      <c r="L26" s="3" t="s">
        <v>404</v>
      </c>
      <c r="M26" s="3" t="s">
        <v>405</v>
      </c>
    </row>
    <row r="27" spans="3:13" x14ac:dyDescent="0.2">
      <c r="C27" s="3" t="s">
        <v>406</v>
      </c>
      <c r="D27" s="3" t="s">
        <v>407</v>
      </c>
      <c r="E27" s="3" t="s">
        <v>408</v>
      </c>
      <c r="F27" s="3" t="s">
        <v>409</v>
      </c>
      <c r="G27" s="3" t="s">
        <v>410</v>
      </c>
      <c r="H27" s="3" t="s">
        <v>411</v>
      </c>
      <c r="I27" s="3" t="s">
        <v>412</v>
      </c>
      <c r="J27" s="3" t="s">
        <v>413</v>
      </c>
      <c r="K27" s="3" t="s">
        <v>414</v>
      </c>
      <c r="L27" s="3" t="s">
        <v>415</v>
      </c>
      <c r="M27" s="3" t="s">
        <v>416</v>
      </c>
    </row>
    <row r="28" spans="3:13" x14ac:dyDescent="0.2">
      <c r="C28" s="3" t="s">
        <v>417</v>
      </c>
      <c r="D28" s="3" t="s">
        <v>418</v>
      </c>
      <c r="E28" s="3" t="s">
        <v>419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420</v>
      </c>
      <c r="D29" s="3" t="s">
        <v>421</v>
      </c>
      <c r="E29" s="3" t="s">
        <v>422</v>
      </c>
      <c r="F29" s="3" t="s">
        <v>423</v>
      </c>
      <c r="G29" s="3" t="s">
        <v>424</v>
      </c>
      <c r="H29" s="3" t="s">
        <v>425</v>
      </c>
      <c r="I29" s="3" t="s">
        <v>426</v>
      </c>
      <c r="J29" s="3" t="s">
        <v>427</v>
      </c>
      <c r="K29" s="3" t="s">
        <v>428</v>
      </c>
      <c r="L29" s="3" t="s">
        <v>429</v>
      </c>
      <c r="M29" s="3" t="s">
        <v>430</v>
      </c>
    </row>
    <row r="30" spans="3:13" x14ac:dyDescent="0.2">
      <c r="C30" s="3" t="s">
        <v>431</v>
      </c>
      <c r="D30" s="3" t="s">
        <v>432</v>
      </c>
      <c r="E30" s="3" t="s">
        <v>433</v>
      </c>
      <c r="F30" s="3" t="s">
        <v>434</v>
      </c>
      <c r="G30" s="3" t="s">
        <v>435</v>
      </c>
      <c r="H30" s="3" t="s">
        <v>436</v>
      </c>
      <c r="I30" s="3" t="s">
        <v>437</v>
      </c>
      <c r="J30" s="3" t="s">
        <v>438</v>
      </c>
      <c r="K30" s="3" t="s">
        <v>439</v>
      </c>
      <c r="L30" s="3" t="s">
        <v>440</v>
      </c>
      <c r="M30" s="3" t="s">
        <v>441</v>
      </c>
    </row>
    <row r="32" spans="3:13" x14ac:dyDescent="0.2">
      <c r="C32" s="3" t="s">
        <v>442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>
        <v>-201</v>
      </c>
      <c r="J32" s="3">
        <v>-196</v>
      </c>
      <c r="K32" s="3">
        <v>-123</v>
      </c>
      <c r="L32" s="3">
        <v>-335</v>
      </c>
      <c r="M32" s="3">
        <v>-54</v>
      </c>
    </row>
    <row r="33" spans="3:13" x14ac:dyDescent="0.2">
      <c r="C33" s="3" t="s">
        <v>443</v>
      </c>
      <c r="D33" s="3" t="s">
        <v>432</v>
      </c>
      <c r="E33" s="3" t="s">
        <v>433</v>
      </c>
      <c r="F33" s="3" t="s">
        <v>434</v>
      </c>
      <c r="G33" s="3" t="s">
        <v>435</v>
      </c>
      <c r="H33" s="3" t="s">
        <v>436</v>
      </c>
      <c r="I33" s="3" t="s">
        <v>444</v>
      </c>
      <c r="J33" s="3" t="s">
        <v>445</v>
      </c>
      <c r="K33" s="3" t="s">
        <v>446</v>
      </c>
      <c r="L33" s="3" t="s">
        <v>447</v>
      </c>
      <c r="M33" s="3" t="s">
        <v>448</v>
      </c>
    </row>
    <row r="35" spans="3:13" x14ac:dyDescent="0.2">
      <c r="C35" s="3" t="s">
        <v>449</v>
      </c>
      <c r="D35" s="3" t="s">
        <v>450</v>
      </c>
      <c r="E35" s="3" t="s">
        <v>451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452</v>
      </c>
      <c r="D36" s="3" t="s">
        <v>453</v>
      </c>
      <c r="E36" s="3" t="s">
        <v>454</v>
      </c>
      <c r="F36" s="3" t="s">
        <v>434</v>
      </c>
      <c r="G36" s="3" t="s">
        <v>435</v>
      </c>
      <c r="H36" s="3" t="s">
        <v>436</v>
      </c>
      <c r="I36" s="3" t="s">
        <v>444</v>
      </c>
      <c r="J36" s="3" t="s">
        <v>445</v>
      </c>
      <c r="K36" s="3" t="s">
        <v>446</v>
      </c>
      <c r="L36" s="3" t="s">
        <v>447</v>
      </c>
      <c r="M36" s="3" t="s">
        <v>448</v>
      </c>
    </row>
    <row r="38" spans="3:13" x14ac:dyDescent="0.2">
      <c r="C38" s="3" t="s">
        <v>455</v>
      </c>
      <c r="D38" s="3">
        <v>3.06</v>
      </c>
      <c r="E38" s="3">
        <v>1.35</v>
      </c>
      <c r="F38" s="3">
        <v>4.16</v>
      </c>
      <c r="G38" s="3">
        <v>5.96</v>
      </c>
      <c r="H38" s="3">
        <v>7.63</v>
      </c>
      <c r="I38" s="3">
        <v>10.18</v>
      </c>
      <c r="J38" s="3">
        <v>7.07</v>
      </c>
      <c r="K38" s="3">
        <v>6.97</v>
      </c>
      <c r="L38" s="3">
        <v>19.940000000000001</v>
      </c>
      <c r="M38" s="3">
        <v>2.4500000000000002</v>
      </c>
    </row>
    <row r="39" spans="3:13" x14ac:dyDescent="0.2">
      <c r="C39" s="3" t="s">
        <v>456</v>
      </c>
      <c r="D39" s="3">
        <v>3.06</v>
      </c>
      <c r="E39" s="3">
        <v>1.35</v>
      </c>
      <c r="F39" s="3">
        <v>4.16</v>
      </c>
      <c r="G39" s="3">
        <v>5.96</v>
      </c>
      <c r="H39" s="3">
        <v>7.63</v>
      </c>
      <c r="I39" s="3">
        <v>10.18</v>
      </c>
      <c r="J39" s="3">
        <v>7.07</v>
      </c>
      <c r="K39" s="3">
        <v>6.97</v>
      </c>
      <c r="L39" s="3">
        <v>19.940000000000001</v>
      </c>
      <c r="M39" s="3">
        <v>2.4500000000000002</v>
      </c>
    </row>
    <row r="40" spans="3:13" x14ac:dyDescent="0.2">
      <c r="C40" s="3" t="s">
        <v>457</v>
      </c>
      <c r="D40" s="3" t="s">
        <v>458</v>
      </c>
      <c r="E40" s="3" t="s">
        <v>459</v>
      </c>
      <c r="F40" s="3" t="s">
        <v>459</v>
      </c>
      <c r="G40" s="3" t="s">
        <v>460</v>
      </c>
      <c r="H40" s="3" t="s">
        <v>461</v>
      </c>
      <c r="I40" s="3" t="s">
        <v>462</v>
      </c>
      <c r="J40" s="3" t="s">
        <v>463</v>
      </c>
      <c r="K40" s="3" t="s">
        <v>464</v>
      </c>
      <c r="L40" s="3" t="s">
        <v>465</v>
      </c>
      <c r="M40" s="3" t="s">
        <v>466</v>
      </c>
    </row>
    <row r="41" spans="3:13" x14ac:dyDescent="0.2">
      <c r="C41" s="3" t="s">
        <v>467</v>
      </c>
      <c r="D41" s="3" t="s">
        <v>468</v>
      </c>
      <c r="E41" s="3" t="s">
        <v>459</v>
      </c>
      <c r="F41" s="3" t="s">
        <v>459</v>
      </c>
      <c r="G41" s="3" t="s">
        <v>460</v>
      </c>
      <c r="H41" s="3" t="s">
        <v>461</v>
      </c>
      <c r="I41" s="3" t="s">
        <v>462</v>
      </c>
      <c r="J41" s="3" t="s">
        <v>463</v>
      </c>
      <c r="K41" s="3" t="s">
        <v>464</v>
      </c>
      <c r="L41" s="3" t="s">
        <v>465</v>
      </c>
      <c r="M41" s="3" t="s">
        <v>466</v>
      </c>
    </row>
    <row r="43" spans="3:13" x14ac:dyDescent="0.2">
      <c r="C43" s="3" t="s">
        <v>469</v>
      </c>
      <c r="D43" s="3" t="s">
        <v>470</v>
      </c>
      <c r="E43" s="3" t="s">
        <v>471</v>
      </c>
      <c r="F43" s="3" t="s">
        <v>472</v>
      </c>
      <c r="G43" s="3" t="s">
        <v>473</v>
      </c>
      <c r="H43" s="3" t="s">
        <v>474</v>
      </c>
      <c r="I43" s="3" t="s">
        <v>475</v>
      </c>
      <c r="J43" s="3" t="s">
        <v>476</v>
      </c>
      <c r="K43" s="3" t="s">
        <v>477</v>
      </c>
      <c r="L43" s="3" t="s">
        <v>478</v>
      </c>
      <c r="M43" s="3" t="s">
        <v>479</v>
      </c>
    </row>
    <row r="44" spans="3:13" x14ac:dyDescent="0.2">
      <c r="C44" s="3" t="s">
        <v>480</v>
      </c>
      <c r="D44" s="3" t="s">
        <v>481</v>
      </c>
      <c r="E44" s="3" t="s">
        <v>482</v>
      </c>
      <c r="F44" s="3" t="s">
        <v>483</v>
      </c>
      <c r="G44" s="3" t="s">
        <v>484</v>
      </c>
      <c r="H44" s="3" t="s">
        <v>485</v>
      </c>
      <c r="I44" s="3" t="s">
        <v>486</v>
      </c>
      <c r="J44" s="3" t="s">
        <v>487</v>
      </c>
      <c r="K44" s="3" t="s">
        <v>488</v>
      </c>
      <c r="L44" s="3" t="s">
        <v>489</v>
      </c>
      <c r="M44" s="3" t="s">
        <v>490</v>
      </c>
    </row>
    <row r="46" spans="3:13" x14ac:dyDescent="0.2">
      <c r="C46" s="3" t="s">
        <v>491</v>
      </c>
      <c r="D46" s="3" t="s">
        <v>296</v>
      </c>
      <c r="E46" s="3" t="s">
        <v>297</v>
      </c>
      <c r="F46" s="3" t="s">
        <v>298</v>
      </c>
      <c r="G46" s="3" t="s">
        <v>299</v>
      </c>
      <c r="H46" s="3" t="s">
        <v>492</v>
      </c>
      <c r="I46" s="3" t="s">
        <v>493</v>
      </c>
      <c r="J46" s="3" t="s">
        <v>494</v>
      </c>
      <c r="K46" s="3" t="s">
        <v>303</v>
      </c>
      <c r="L46" s="3" t="s">
        <v>304</v>
      </c>
      <c r="M46" s="3" t="s">
        <v>305</v>
      </c>
    </row>
    <row r="47" spans="3:13" x14ac:dyDescent="0.2">
      <c r="C47" s="3" t="s">
        <v>495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496</v>
      </c>
      <c r="D48" s="3" t="s">
        <v>481</v>
      </c>
      <c r="E48" s="3" t="s">
        <v>482</v>
      </c>
      <c r="F48" s="3" t="s">
        <v>483</v>
      </c>
      <c r="G48" s="3" t="s">
        <v>484</v>
      </c>
      <c r="H48" s="3" t="s">
        <v>485</v>
      </c>
      <c r="I48" s="3" t="s">
        <v>486</v>
      </c>
      <c r="J48" s="3" t="s">
        <v>487</v>
      </c>
      <c r="K48" s="3" t="s">
        <v>488</v>
      </c>
      <c r="L48" s="3" t="s">
        <v>489</v>
      </c>
      <c r="M48" s="3" t="s">
        <v>490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7D51-2150-44F3-BC83-D76641F238CC}">
  <dimension ref="C1:M41"/>
  <sheetViews>
    <sheetView topLeftCell="A5" workbookViewId="0">
      <selection activeCell="D30" sqref="D30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497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443</v>
      </c>
      <c r="D12" s="3" t="s">
        <v>432</v>
      </c>
      <c r="E12" s="3" t="s">
        <v>433</v>
      </c>
      <c r="F12" s="3" t="s">
        <v>434</v>
      </c>
      <c r="G12" s="3" t="s">
        <v>435</v>
      </c>
      <c r="H12" s="3" t="s">
        <v>436</v>
      </c>
      <c r="I12" s="3" t="s">
        <v>444</v>
      </c>
      <c r="J12" s="3" t="s">
        <v>445</v>
      </c>
      <c r="K12" s="3" t="s">
        <v>446</v>
      </c>
      <c r="L12" s="3" t="s">
        <v>447</v>
      </c>
      <c r="M12" s="3" t="s">
        <v>448</v>
      </c>
    </row>
    <row r="13" spans="3:13" x14ac:dyDescent="0.2">
      <c r="C13" s="3" t="s">
        <v>498</v>
      </c>
      <c r="D13" s="3">
        <v>454</v>
      </c>
      <c r="E13" s="3">
        <v>621</v>
      </c>
      <c r="F13" s="3">
        <v>720</v>
      </c>
      <c r="G13" s="3">
        <v>707</v>
      </c>
      <c r="H13" s="3">
        <v>335</v>
      </c>
      <c r="I13" s="3">
        <v>300</v>
      </c>
      <c r="J13" s="3">
        <v>906</v>
      </c>
      <c r="K13" s="3" t="s">
        <v>499</v>
      </c>
      <c r="L13" s="3" t="s">
        <v>500</v>
      </c>
      <c r="M13" s="3" t="s">
        <v>501</v>
      </c>
    </row>
    <row r="14" spans="3:13" x14ac:dyDescent="0.2">
      <c r="C14" s="3" t="s">
        <v>502</v>
      </c>
      <c r="D14" s="3" t="s">
        <v>503</v>
      </c>
      <c r="E14" s="3" t="s">
        <v>504</v>
      </c>
      <c r="F14" s="3" t="s">
        <v>505</v>
      </c>
      <c r="G14" s="3" t="s">
        <v>506</v>
      </c>
      <c r="H14" s="3" t="s">
        <v>507</v>
      </c>
      <c r="I14" s="3" t="s">
        <v>508</v>
      </c>
      <c r="J14" s="3" t="s">
        <v>509</v>
      </c>
      <c r="K14" s="3" t="s">
        <v>510</v>
      </c>
      <c r="L14" s="3" t="s">
        <v>511</v>
      </c>
      <c r="M14" s="3" t="s">
        <v>512</v>
      </c>
    </row>
    <row r="15" spans="3:13" x14ac:dyDescent="0.2">
      <c r="C15" s="3" t="s">
        <v>513</v>
      </c>
      <c r="D15" s="3" t="s">
        <v>514</v>
      </c>
      <c r="E15" s="3" t="s">
        <v>515</v>
      </c>
      <c r="F15" s="3" t="s">
        <v>516</v>
      </c>
      <c r="G15" s="3" t="s">
        <v>517</v>
      </c>
      <c r="H15" s="3" t="s">
        <v>518</v>
      </c>
      <c r="I15" s="3" t="s">
        <v>519</v>
      </c>
      <c r="J15" s="3" t="s">
        <v>520</v>
      </c>
      <c r="K15" s="3" t="s">
        <v>521</v>
      </c>
      <c r="L15" s="3" t="s">
        <v>522</v>
      </c>
      <c r="M15" s="3">
        <v>-167</v>
      </c>
    </row>
    <row r="16" spans="3:13" x14ac:dyDescent="0.2">
      <c r="C16" s="3" t="s">
        <v>523</v>
      </c>
      <c r="D16" s="3" t="s">
        <v>524</v>
      </c>
      <c r="E16" s="3">
        <v>136</v>
      </c>
      <c r="F16" s="3" t="s">
        <v>525</v>
      </c>
      <c r="G16" s="3" t="s">
        <v>526</v>
      </c>
      <c r="H16" s="3" t="s">
        <v>527</v>
      </c>
      <c r="I16" s="3" t="s">
        <v>528</v>
      </c>
      <c r="J16" s="3" t="s">
        <v>529</v>
      </c>
      <c r="K16" s="3" t="s">
        <v>530</v>
      </c>
      <c r="L16" s="3" t="s">
        <v>531</v>
      </c>
      <c r="M16" s="3" t="s">
        <v>532</v>
      </c>
    </row>
    <row r="17" spans="3:13" x14ac:dyDescent="0.2">
      <c r="C17" s="3" t="s">
        <v>533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534</v>
      </c>
      <c r="D18" s="3">
        <v>275</v>
      </c>
      <c r="E18" s="3">
        <v>67</v>
      </c>
      <c r="F18" s="3">
        <v>-608</v>
      </c>
      <c r="G18" s="3" t="s">
        <v>535</v>
      </c>
      <c r="H18" s="3">
        <v>-314</v>
      </c>
      <c r="I18" s="3">
        <v>-140</v>
      </c>
      <c r="J18" s="3">
        <v>-436</v>
      </c>
      <c r="K18" s="3">
        <v>61</v>
      </c>
      <c r="L18" s="3" t="s">
        <v>536</v>
      </c>
      <c r="M18" s="3" t="s">
        <v>537</v>
      </c>
    </row>
    <row r="19" spans="3:13" x14ac:dyDescent="0.2">
      <c r="C19" s="3" t="s">
        <v>538</v>
      </c>
      <c r="D19" s="3" t="s">
        <v>539</v>
      </c>
      <c r="E19" s="3" t="s">
        <v>540</v>
      </c>
      <c r="F19" s="3" t="s">
        <v>541</v>
      </c>
      <c r="G19" s="3" t="s">
        <v>542</v>
      </c>
      <c r="H19" s="3" t="s">
        <v>543</v>
      </c>
      <c r="I19" s="3" t="s">
        <v>544</v>
      </c>
      <c r="J19" s="3" t="s">
        <v>545</v>
      </c>
      <c r="K19" s="3" t="s">
        <v>546</v>
      </c>
      <c r="L19" s="3" t="s">
        <v>547</v>
      </c>
      <c r="M19" s="3" t="s">
        <v>548</v>
      </c>
    </row>
    <row r="20" spans="3:13" x14ac:dyDescent="0.2">
      <c r="C20" s="3" t="s">
        <v>549</v>
      </c>
      <c r="D20" s="3" t="s">
        <v>550</v>
      </c>
      <c r="E20" s="3" t="s">
        <v>551</v>
      </c>
      <c r="F20" s="3" t="s">
        <v>552</v>
      </c>
      <c r="G20" s="3" t="s">
        <v>553</v>
      </c>
      <c r="H20" s="3" t="s">
        <v>554</v>
      </c>
      <c r="I20" s="3" t="s">
        <v>555</v>
      </c>
      <c r="J20" s="3" t="s">
        <v>556</v>
      </c>
      <c r="K20" s="3" t="s">
        <v>557</v>
      </c>
      <c r="L20" s="3" t="s">
        <v>558</v>
      </c>
      <c r="M20" s="3" t="s">
        <v>559</v>
      </c>
    </row>
    <row r="22" spans="3:13" x14ac:dyDescent="0.2">
      <c r="C22" s="3" t="s">
        <v>560</v>
      </c>
      <c r="D22" s="3">
        <v>-673</v>
      </c>
      <c r="E22" s="3">
        <v>-458</v>
      </c>
      <c r="F22" s="3">
        <v>-164</v>
      </c>
      <c r="G22" s="3">
        <v>-225</v>
      </c>
      <c r="H22" s="3">
        <v>-553</v>
      </c>
      <c r="I22" s="3">
        <v>-111</v>
      </c>
      <c r="J22" s="3">
        <v>-176</v>
      </c>
      <c r="K22" s="3" t="s">
        <v>561</v>
      </c>
      <c r="L22" s="3">
        <v>-589</v>
      </c>
      <c r="M22" s="3">
        <v>-807</v>
      </c>
    </row>
    <row r="23" spans="3:13" x14ac:dyDescent="0.2">
      <c r="C23" s="3" t="s">
        <v>562</v>
      </c>
      <c r="D23" s="3" t="s">
        <v>563</v>
      </c>
      <c r="E23" s="3" t="s">
        <v>564</v>
      </c>
      <c r="F23" s="3" t="s">
        <v>3</v>
      </c>
      <c r="G23" s="3" t="s">
        <v>565</v>
      </c>
      <c r="H23" s="3" t="s">
        <v>566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567</v>
      </c>
      <c r="D24" s="3" t="s">
        <v>568</v>
      </c>
      <c r="E24" s="3" t="s">
        <v>569</v>
      </c>
      <c r="F24" s="3" t="s">
        <v>570</v>
      </c>
      <c r="G24" s="3" t="s">
        <v>571</v>
      </c>
      <c r="H24" s="3" t="s">
        <v>572</v>
      </c>
      <c r="I24" s="3" t="s">
        <v>573</v>
      </c>
      <c r="J24" s="3" t="s">
        <v>574</v>
      </c>
      <c r="K24" s="3" t="s">
        <v>575</v>
      </c>
      <c r="L24" s="3" t="s">
        <v>576</v>
      </c>
      <c r="M24" s="3" t="s">
        <v>577</v>
      </c>
    </row>
    <row r="25" spans="3:13" x14ac:dyDescent="0.2">
      <c r="C25" s="3" t="s">
        <v>578</v>
      </c>
      <c r="D25" s="3" t="s">
        <v>579</v>
      </c>
      <c r="E25" s="3" t="s">
        <v>580</v>
      </c>
      <c r="F25" s="3" t="s">
        <v>581</v>
      </c>
      <c r="G25" s="3" t="s">
        <v>582</v>
      </c>
      <c r="H25" s="3" t="s">
        <v>583</v>
      </c>
      <c r="I25" s="3" t="s">
        <v>584</v>
      </c>
      <c r="J25" s="3" t="s">
        <v>585</v>
      </c>
      <c r="K25" s="3" t="s">
        <v>586</v>
      </c>
      <c r="L25" s="3" t="s">
        <v>587</v>
      </c>
      <c r="M25" s="3" t="s">
        <v>588</v>
      </c>
    </row>
    <row r="27" spans="3:13" x14ac:dyDescent="0.2">
      <c r="C27" s="3" t="s">
        <v>589</v>
      </c>
      <c r="D27" s="3" t="s">
        <v>590</v>
      </c>
      <c r="E27" s="3" t="s">
        <v>591</v>
      </c>
      <c r="F27" s="3" t="s">
        <v>592</v>
      </c>
      <c r="G27" s="3" t="s">
        <v>593</v>
      </c>
      <c r="H27" s="3" t="s">
        <v>594</v>
      </c>
      <c r="I27" s="3" t="s">
        <v>595</v>
      </c>
      <c r="J27" s="3" t="s">
        <v>596</v>
      </c>
      <c r="K27" s="3" t="s">
        <v>597</v>
      </c>
      <c r="L27" s="3" t="s">
        <v>598</v>
      </c>
      <c r="M27" s="3" t="s">
        <v>599</v>
      </c>
    </row>
    <row r="28" spans="3:13" x14ac:dyDescent="0.2">
      <c r="C28" s="3" t="s">
        <v>600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601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602</v>
      </c>
      <c r="D29" s="3" t="s">
        <v>603</v>
      </c>
      <c r="E29" s="3" t="s">
        <v>604</v>
      </c>
      <c r="F29" s="3" t="s">
        <v>605</v>
      </c>
      <c r="G29" s="3" t="s">
        <v>606</v>
      </c>
      <c r="H29" s="3" t="s">
        <v>3</v>
      </c>
      <c r="I29" s="3" t="s">
        <v>607</v>
      </c>
      <c r="J29" s="3" t="s">
        <v>3</v>
      </c>
      <c r="K29" s="3" t="s">
        <v>608</v>
      </c>
      <c r="L29" s="3" t="s">
        <v>609</v>
      </c>
      <c r="M29" s="3" t="s">
        <v>610</v>
      </c>
    </row>
    <row r="30" spans="3:13" x14ac:dyDescent="0.2">
      <c r="C30" s="3" t="s">
        <v>611</v>
      </c>
      <c r="D30" s="39">
        <v>0</v>
      </c>
      <c r="E30" s="3" t="s">
        <v>612</v>
      </c>
      <c r="F30" s="3" t="s">
        <v>613</v>
      </c>
      <c r="G30" s="3" t="s">
        <v>614</v>
      </c>
      <c r="H30" s="39">
        <v>0</v>
      </c>
      <c r="I30" s="39">
        <v>0</v>
      </c>
      <c r="J30" s="3">
        <v>-598</v>
      </c>
      <c r="K30" s="3">
        <v>-638</v>
      </c>
      <c r="L30" s="3" t="s">
        <v>615</v>
      </c>
      <c r="M30" s="3" t="s">
        <v>616</v>
      </c>
    </row>
    <row r="31" spans="3:13" x14ac:dyDescent="0.2">
      <c r="C31" s="3" t="s">
        <v>617</v>
      </c>
      <c r="D31" s="3" t="s">
        <v>3</v>
      </c>
      <c r="E31" s="3" t="s">
        <v>3</v>
      </c>
      <c r="F31" s="3">
        <v>-3</v>
      </c>
      <c r="G31" s="3">
        <v>-1</v>
      </c>
      <c r="H31" s="3" t="s">
        <v>618</v>
      </c>
      <c r="I31" s="3" t="s">
        <v>619</v>
      </c>
      <c r="J31" s="3">
        <v>-71</v>
      </c>
      <c r="K31" s="3" t="s">
        <v>620</v>
      </c>
      <c r="L31" s="3" t="s">
        <v>3</v>
      </c>
      <c r="M31" s="3" t="s">
        <v>621</v>
      </c>
    </row>
    <row r="32" spans="3:13" x14ac:dyDescent="0.2">
      <c r="C32" s="3" t="s">
        <v>622</v>
      </c>
      <c r="D32" s="3" t="s">
        <v>623</v>
      </c>
      <c r="E32" s="3" t="s">
        <v>624</v>
      </c>
      <c r="F32" s="3" t="s">
        <v>625</v>
      </c>
      <c r="G32" s="3" t="s">
        <v>626</v>
      </c>
      <c r="H32" s="3" t="s">
        <v>627</v>
      </c>
      <c r="I32" s="3" t="s">
        <v>628</v>
      </c>
      <c r="J32" s="3" t="s">
        <v>629</v>
      </c>
      <c r="K32" s="3" t="s">
        <v>630</v>
      </c>
      <c r="L32" s="3" t="s">
        <v>631</v>
      </c>
      <c r="M32" s="3" t="s">
        <v>632</v>
      </c>
    </row>
    <row r="33" spans="3:13" x14ac:dyDescent="0.2">
      <c r="C33" s="3" t="s">
        <v>633</v>
      </c>
      <c r="D33" s="3" t="s">
        <v>634</v>
      </c>
      <c r="E33" s="3" t="s">
        <v>635</v>
      </c>
      <c r="F33" s="3" t="s">
        <v>636</v>
      </c>
      <c r="G33" s="3" t="s">
        <v>637</v>
      </c>
      <c r="H33" s="3" t="s">
        <v>638</v>
      </c>
      <c r="I33" s="3" t="s">
        <v>639</v>
      </c>
      <c r="J33" s="3" t="s">
        <v>640</v>
      </c>
      <c r="K33" s="3" t="s">
        <v>641</v>
      </c>
      <c r="L33" s="3" t="s">
        <v>642</v>
      </c>
      <c r="M33" s="3" t="s">
        <v>643</v>
      </c>
    </row>
    <row r="35" spans="3:13" x14ac:dyDescent="0.2">
      <c r="C35" s="3" t="s">
        <v>644</v>
      </c>
      <c r="D35" s="3" t="s">
        <v>645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646</v>
      </c>
      <c r="D36" s="3" t="s">
        <v>647</v>
      </c>
      <c r="E36" s="3" t="s">
        <v>648</v>
      </c>
      <c r="F36" s="3" t="s">
        <v>649</v>
      </c>
      <c r="G36" s="3" t="s">
        <v>650</v>
      </c>
      <c r="H36" s="3" t="s">
        <v>651</v>
      </c>
      <c r="I36" s="3" t="s">
        <v>652</v>
      </c>
      <c r="J36" s="3" t="s">
        <v>653</v>
      </c>
      <c r="K36" s="3" t="s">
        <v>654</v>
      </c>
      <c r="L36" s="3">
        <v>918</v>
      </c>
      <c r="M36" s="3" t="s">
        <v>655</v>
      </c>
    </row>
    <row r="37" spans="3:13" x14ac:dyDescent="0.2">
      <c r="C37" s="3" t="s">
        <v>656</v>
      </c>
      <c r="D37" s="3" t="s">
        <v>657</v>
      </c>
      <c r="E37" s="3" t="s">
        <v>658</v>
      </c>
      <c r="F37" s="3" t="s">
        <v>659</v>
      </c>
      <c r="G37" s="3" t="s">
        <v>660</v>
      </c>
      <c r="H37" s="3" t="s">
        <v>661</v>
      </c>
      <c r="I37" s="3" t="s">
        <v>662</v>
      </c>
      <c r="J37" s="3" t="s">
        <v>663</v>
      </c>
      <c r="K37" s="3" t="s">
        <v>664</v>
      </c>
      <c r="L37" s="3" t="s">
        <v>665</v>
      </c>
      <c r="M37" s="3" t="s">
        <v>666</v>
      </c>
    </row>
    <row r="38" spans="3:13" x14ac:dyDescent="0.2">
      <c r="C38" s="3" t="s">
        <v>667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668</v>
      </c>
      <c r="D40" s="3" t="s">
        <v>669</v>
      </c>
      <c r="E40" s="3" t="s">
        <v>670</v>
      </c>
      <c r="F40" s="3" t="s">
        <v>671</v>
      </c>
      <c r="G40" s="3" t="s">
        <v>672</v>
      </c>
      <c r="H40" s="3" t="s">
        <v>673</v>
      </c>
      <c r="I40" s="3" t="s">
        <v>674</v>
      </c>
      <c r="J40" s="3" t="s">
        <v>675</v>
      </c>
      <c r="K40" s="3" t="s">
        <v>676</v>
      </c>
      <c r="L40" s="3" t="s">
        <v>677</v>
      </c>
      <c r="M40" s="3" t="s">
        <v>678</v>
      </c>
    </row>
    <row r="41" spans="3:13" x14ac:dyDescent="0.2">
      <c r="C41" s="3" t="s">
        <v>679</v>
      </c>
      <c r="D41" s="3" t="s">
        <v>680</v>
      </c>
      <c r="E41" s="3" t="s">
        <v>681</v>
      </c>
      <c r="F41" s="3" t="s">
        <v>682</v>
      </c>
      <c r="G41" s="3" t="s">
        <v>683</v>
      </c>
      <c r="H41" s="3" t="s">
        <v>684</v>
      </c>
      <c r="I41" s="3" t="s">
        <v>685</v>
      </c>
      <c r="J41" s="3" t="s">
        <v>686</v>
      </c>
      <c r="K41" s="3" t="s">
        <v>687</v>
      </c>
      <c r="L41" s="3" t="s">
        <v>688</v>
      </c>
      <c r="M41" s="3" t="s">
        <v>689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2A8A3-42CA-4E6B-AFE8-2C93E4467659}">
  <dimension ref="C1:M32"/>
  <sheetViews>
    <sheetView workbookViewId="0">
      <selection activeCell="E5" sqref="E5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690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691</v>
      </c>
      <c r="D12" s="3">
        <v>38.659999999999997</v>
      </c>
      <c r="E12" s="3">
        <v>41.26</v>
      </c>
      <c r="F12" s="3">
        <v>37.96</v>
      </c>
      <c r="G12" s="3">
        <v>44.83</v>
      </c>
      <c r="H12" s="3">
        <v>49.25</v>
      </c>
      <c r="I12" s="3">
        <v>53.21</v>
      </c>
      <c r="J12" s="3">
        <v>65.98</v>
      </c>
      <c r="K12" s="3">
        <v>77.900000000000006</v>
      </c>
      <c r="L12" s="3">
        <v>105.4</v>
      </c>
      <c r="M12" s="3">
        <v>69.08</v>
      </c>
    </row>
    <row r="13" spans="3:13" ht="12.75" x14ac:dyDescent="0.2">
      <c r="C13" s="3" t="s">
        <v>692</v>
      </c>
      <c r="D13" s="3" t="s">
        <v>693</v>
      </c>
      <c r="E13" s="3" t="s">
        <v>694</v>
      </c>
      <c r="F13" s="3" t="s">
        <v>695</v>
      </c>
      <c r="G13" s="3" t="s">
        <v>696</v>
      </c>
      <c r="H13" s="3" t="s">
        <v>697</v>
      </c>
      <c r="I13" s="3" t="s">
        <v>698</v>
      </c>
      <c r="J13" s="3" t="s">
        <v>699</v>
      </c>
      <c r="K13" s="3" t="s">
        <v>700</v>
      </c>
      <c r="L13" s="3" t="s">
        <v>701</v>
      </c>
      <c r="M13" s="3" t="s">
        <v>702</v>
      </c>
    </row>
    <row r="14" spans="3:13" ht="12.75" x14ac:dyDescent="0.2"/>
    <row r="15" spans="3:13" ht="12.75" x14ac:dyDescent="0.2">
      <c r="C15" s="3" t="s">
        <v>703</v>
      </c>
      <c r="D15" s="3" t="s">
        <v>704</v>
      </c>
      <c r="E15" s="3" t="s">
        <v>705</v>
      </c>
      <c r="F15" s="3" t="s">
        <v>706</v>
      </c>
      <c r="G15" s="3" t="s">
        <v>707</v>
      </c>
      <c r="H15" s="3" t="s">
        <v>708</v>
      </c>
      <c r="I15" s="3" t="s">
        <v>709</v>
      </c>
      <c r="J15" s="3" t="s">
        <v>710</v>
      </c>
      <c r="K15" s="3" t="s">
        <v>711</v>
      </c>
      <c r="L15" s="3" t="s">
        <v>712</v>
      </c>
      <c r="M15" s="3" t="s">
        <v>713</v>
      </c>
    </row>
    <row r="16" spans="3:13" ht="12.75" x14ac:dyDescent="0.2">
      <c r="C16" s="3" t="s">
        <v>714</v>
      </c>
      <c r="D16" s="3" t="s">
        <v>715</v>
      </c>
      <c r="E16" s="3" t="s">
        <v>716</v>
      </c>
      <c r="F16" s="3" t="s">
        <v>717</v>
      </c>
      <c r="G16" s="3" t="s">
        <v>718</v>
      </c>
      <c r="H16" s="3" t="s">
        <v>708</v>
      </c>
      <c r="I16" s="3" t="s">
        <v>709</v>
      </c>
      <c r="J16" s="3" t="s">
        <v>719</v>
      </c>
      <c r="K16" s="3" t="s">
        <v>720</v>
      </c>
      <c r="L16" s="3" t="s">
        <v>721</v>
      </c>
      <c r="M16" s="3" t="s">
        <v>722</v>
      </c>
    </row>
    <row r="17" spans="3:13" ht="12.75" x14ac:dyDescent="0.2">
      <c r="C17" s="3" t="s">
        <v>723</v>
      </c>
      <c r="D17" s="3" t="s">
        <v>724</v>
      </c>
      <c r="E17" s="3" t="s">
        <v>725</v>
      </c>
      <c r="F17" s="3" t="s">
        <v>726</v>
      </c>
      <c r="G17" s="3" t="s">
        <v>727</v>
      </c>
      <c r="H17" s="3" t="s">
        <v>728</v>
      </c>
      <c r="I17" s="3" t="s">
        <v>729</v>
      </c>
      <c r="J17" s="3" t="s">
        <v>730</v>
      </c>
      <c r="K17" s="3" t="s">
        <v>731</v>
      </c>
      <c r="L17" s="3" t="s">
        <v>732</v>
      </c>
      <c r="M17" s="3" t="s">
        <v>733</v>
      </c>
    </row>
    <row r="18" spans="3:13" ht="12.75" x14ac:dyDescent="0.2">
      <c r="C18" s="3" t="s">
        <v>734</v>
      </c>
      <c r="D18" s="3" t="s">
        <v>735</v>
      </c>
      <c r="E18" s="3" t="s">
        <v>725</v>
      </c>
      <c r="F18" s="3" t="s">
        <v>726</v>
      </c>
      <c r="G18" s="3" t="s">
        <v>727</v>
      </c>
      <c r="H18" s="3" t="s">
        <v>736</v>
      </c>
      <c r="I18" s="3" t="s">
        <v>729</v>
      </c>
      <c r="J18" s="3" t="s">
        <v>737</v>
      </c>
      <c r="K18" s="3" t="s">
        <v>738</v>
      </c>
      <c r="L18" s="3" t="s">
        <v>739</v>
      </c>
      <c r="M18" s="3" t="s">
        <v>730</v>
      </c>
    </row>
    <row r="19" spans="3:13" ht="12.75" x14ac:dyDescent="0.2">
      <c r="C19" s="3" t="s">
        <v>740</v>
      </c>
      <c r="D19" s="3" t="s">
        <v>735</v>
      </c>
      <c r="E19" s="3" t="s">
        <v>725</v>
      </c>
      <c r="F19" s="3" t="s">
        <v>726</v>
      </c>
      <c r="G19" s="3" t="s">
        <v>727</v>
      </c>
      <c r="H19" s="3" t="s">
        <v>736</v>
      </c>
      <c r="I19" s="3" t="s">
        <v>729</v>
      </c>
      <c r="J19" s="3" t="s">
        <v>730</v>
      </c>
      <c r="K19" s="3" t="s">
        <v>738</v>
      </c>
      <c r="L19" s="3" t="s">
        <v>739</v>
      </c>
      <c r="M19" s="3" t="s">
        <v>733</v>
      </c>
    </row>
    <row r="20" spans="3:13" ht="12.75" x14ac:dyDescent="0.2">
      <c r="C20" s="3" t="s">
        <v>741</v>
      </c>
      <c r="D20" s="3" t="s">
        <v>742</v>
      </c>
      <c r="E20" s="3" t="s">
        <v>743</v>
      </c>
      <c r="F20" s="3" t="s">
        <v>744</v>
      </c>
      <c r="G20" s="3" t="s">
        <v>745</v>
      </c>
      <c r="H20" s="3" t="s">
        <v>729</v>
      </c>
      <c r="I20" s="3" t="s">
        <v>746</v>
      </c>
      <c r="J20" s="3" t="s">
        <v>747</v>
      </c>
      <c r="K20" s="3" t="s">
        <v>748</v>
      </c>
      <c r="L20" s="3" t="s">
        <v>749</v>
      </c>
      <c r="M20" s="3" t="s">
        <v>750</v>
      </c>
    </row>
    <row r="21" spans="3:13" ht="12.75" x14ac:dyDescent="0.2">
      <c r="C21" s="3" t="s">
        <v>751</v>
      </c>
      <c r="D21" s="3" t="s">
        <v>752</v>
      </c>
      <c r="E21" s="3" t="s">
        <v>753</v>
      </c>
      <c r="F21" s="3" t="s">
        <v>754</v>
      </c>
      <c r="G21" s="3" t="s">
        <v>752</v>
      </c>
      <c r="H21" s="3" t="s">
        <v>753</v>
      </c>
      <c r="I21" s="3" t="s">
        <v>752</v>
      </c>
      <c r="J21" s="3" t="s">
        <v>753</v>
      </c>
      <c r="K21" s="3" t="s">
        <v>753</v>
      </c>
      <c r="L21" s="3" t="s">
        <v>753</v>
      </c>
      <c r="M21" s="3" t="s">
        <v>752</v>
      </c>
    </row>
    <row r="22" spans="3:13" ht="12.75" x14ac:dyDescent="0.2">
      <c r="C22" s="3" t="s">
        <v>755</v>
      </c>
      <c r="D22" s="3" t="s">
        <v>756</v>
      </c>
      <c r="E22" s="3" t="s">
        <v>757</v>
      </c>
      <c r="F22" s="3" t="s">
        <v>758</v>
      </c>
      <c r="G22" s="3" t="s">
        <v>759</v>
      </c>
      <c r="H22" s="3" t="s">
        <v>760</v>
      </c>
      <c r="I22" s="3" t="s">
        <v>761</v>
      </c>
      <c r="J22" s="3" t="s">
        <v>762</v>
      </c>
      <c r="K22" s="3" t="s">
        <v>763</v>
      </c>
      <c r="L22" s="3" t="s">
        <v>764</v>
      </c>
      <c r="M22" s="3" t="s">
        <v>765</v>
      </c>
    </row>
    <row r="23" spans="3:13" ht="12.75" x14ac:dyDescent="0.2"/>
    <row r="24" spans="3:13" ht="12.75" x14ac:dyDescent="0.2">
      <c r="C24" s="3" t="s">
        <v>766</v>
      </c>
      <c r="D24" s="3" t="s">
        <v>759</v>
      </c>
      <c r="E24" s="3" t="s">
        <v>767</v>
      </c>
      <c r="F24" s="3" t="s">
        <v>768</v>
      </c>
      <c r="G24" s="3" t="s">
        <v>769</v>
      </c>
      <c r="H24" s="3" t="s">
        <v>770</v>
      </c>
      <c r="I24" s="3" t="s">
        <v>771</v>
      </c>
      <c r="J24" s="3" t="s">
        <v>772</v>
      </c>
      <c r="K24" s="3" t="s">
        <v>773</v>
      </c>
      <c r="L24" s="3" t="s">
        <v>774</v>
      </c>
      <c r="M24" s="3" t="s">
        <v>775</v>
      </c>
    </row>
    <row r="25" spans="3:13" ht="12.75" x14ac:dyDescent="0.2">
      <c r="C25" s="3" t="s">
        <v>776</v>
      </c>
      <c r="D25" s="3" t="s">
        <v>753</v>
      </c>
      <c r="E25" s="3" t="s">
        <v>777</v>
      </c>
      <c r="F25" s="3" t="s">
        <v>752</v>
      </c>
      <c r="G25" s="3" t="s">
        <v>753</v>
      </c>
      <c r="H25" s="3" t="s">
        <v>777</v>
      </c>
      <c r="I25" s="3" t="s">
        <v>752</v>
      </c>
      <c r="J25" s="3" t="s">
        <v>778</v>
      </c>
      <c r="K25" s="3" t="s">
        <v>778</v>
      </c>
      <c r="L25" s="3" t="s">
        <v>779</v>
      </c>
      <c r="M25" s="3" t="s">
        <v>752</v>
      </c>
    </row>
    <row r="26" spans="3:13" ht="12.75" x14ac:dyDescent="0.2">
      <c r="C26" s="3" t="s">
        <v>780</v>
      </c>
      <c r="D26" s="3" t="s">
        <v>781</v>
      </c>
      <c r="E26" s="3" t="s">
        <v>782</v>
      </c>
      <c r="F26" s="3" t="s">
        <v>783</v>
      </c>
      <c r="G26" s="3" t="s">
        <v>784</v>
      </c>
      <c r="H26" s="3" t="s">
        <v>785</v>
      </c>
      <c r="I26" s="3" t="s">
        <v>786</v>
      </c>
      <c r="J26" s="3" t="s">
        <v>787</v>
      </c>
      <c r="K26" s="3" t="s">
        <v>788</v>
      </c>
      <c r="L26" s="3" t="s">
        <v>789</v>
      </c>
      <c r="M26" s="3" t="s">
        <v>790</v>
      </c>
    </row>
    <row r="27" spans="3:13" ht="12.75" x14ac:dyDescent="0.2">
      <c r="C27" s="3" t="s">
        <v>791</v>
      </c>
      <c r="D27" s="3" t="s">
        <v>792</v>
      </c>
      <c r="E27" s="3" t="s">
        <v>793</v>
      </c>
      <c r="F27" s="3" t="s">
        <v>794</v>
      </c>
      <c r="G27" s="3" t="s">
        <v>795</v>
      </c>
      <c r="H27" s="3" t="s">
        <v>796</v>
      </c>
      <c r="I27" s="3" t="s">
        <v>796</v>
      </c>
      <c r="J27" s="3" t="s">
        <v>797</v>
      </c>
      <c r="K27" s="3" t="s">
        <v>770</v>
      </c>
      <c r="L27" s="3" t="s">
        <v>798</v>
      </c>
      <c r="M27" s="3" t="s">
        <v>799</v>
      </c>
    </row>
    <row r="28" spans="3:13" ht="12.75" x14ac:dyDescent="0.2"/>
    <row r="29" spans="3:13" ht="12.75" x14ac:dyDescent="0.2">
      <c r="C29" s="3" t="s">
        <v>800</v>
      </c>
      <c r="D29" s="3">
        <v>5.0999999999999996</v>
      </c>
      <c r="E29" s="3">
        <v>5</v>
      </c>
      <c r="F29" s="3">
        <v>5.3</v>
      </c>
      <c r="G29" s="3">
        <v>5.8</v>
      </c>
      <c r="H29" s="3">
        <v>6.3</v>
      </c>
      <c r="I29" s="3">
        <v>6.2</v>
      </c>
      <c r="J29" s="3">
        <v>6.1</v>
      </c>
      <c r="K29" s="3">
        <v>5.7</v>
      </c>
      <c r="L29" s="3">
        <v>6.1</v>
      </c>
      <c r="M29" s="3">
        <v>5.4</v>
      </c>
    </row>
    <row r="30" spans="3:13" ht="12.75" x14ac:dyDescent="0.2">
      <c r="C30" s="3" t="s">
        <v>801</v>
      </c>
      <c r="D30" s="3">
        <v>4</v>
      </c>
      <c r="E30" s="3">
        <v>3</v>
      </c>
      <c r="F30" s="3">
        <v>7</v>
      </c>
      <c r="G30" s="3">
        <v>4</v>
      </c>
      <c r="H30" s="3">
        <v>4</v>
      </c>
      <c r="I30" s="3">
        <v>5</v>
      </c>
      <c r="J30" s="3">
        <v>4</v>
      </c>
      <c r="K30" s="3">
        <v>2</v>
      </c>
      <c r="L30" s="3">
        <v>5</v>
      </c>
      <c r="M30" s="3">
        <v>4</v>
      </c>
    </row>
    <row r="31" spans="3:13" ht="12.75" x14ac:dyDescent="0.2">
      <c r="C31" s="3" t="s">
        <v>802</v>
      </c>
      <c r="D31" s="3">
        <v>1.2809999999999999</v>
      </c>
      <c r="E31" s="3">
        <v>2.3039999999999998</v>
      </c>
      <c r="F31" s="3">
        <v>2.3039999999999998</v>
      </c>
      <c r="G31" s="3">
        <v>2.6040000000000001</v>
      </c>
      <c r="H31" s="3">
        <v>2.7240000000000002</v>
      </c>
      <c r="I31" s="3">
        <v>6.3959999999999999</v>
      </c>
      <c r="J31" s="3">
        <v>2.9039999999999999</v>
      </c>
      <c r="K31" s="3">
        <v>3</v>
      </c>
      <c r="L31" s="3">
        <v>3.0996000000000001</v>
      </c>
      <c r="M31" s="3">
        <v>3.2004000000000001</v>
      </c>
    </row>
    <row r="32" spans="3:13" ht="12.75" x14ac:dyDescent="0.2">
      <c r="C32" s="3" t="s">
        <v>803</v>
      </c>
      <c r="D32" s="3" t="s">
        <v>804</v>
      </c>
      <c r="E32" s="3" t="s">
        <v>805</v>
      </c>
      <c r="F32" s="3" t="s">
        <v>806</v>
      </c>
      <c r="G32" s="3" t="s">
        <v>807</v>
      </c>
      <c r="H32" s="3" t="s">
        <v>808</v>
      </c>
      <c r="I32" s="3" t="s">
        <v>809</v>
      </c>
      <c r="J32" s="3" t="s">
        <v>810</v>
      </c>
      <c r="K32" s="3" t="s">
        <v>811</v>
      </c>
      <c r="L32" s="3" t="s">
        <v>812</v>
      </c>
      <c r="M32" s="3" t="s">
        <v>813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21DE-B20E-4782-9A4C-46DEE376EEEB}">
  <dimension ref="A3:BJ22"/>
  <sheetViews>
    <sheetView showGridLines="0" tabSelected="1" workbookViewId="0">
      <selection activeCell="E26" sqref="E26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814</v>
      </c>
      <c r="C3" s="9"/>
      <c r="D3" s="9"/>
      <c r="E3" s="9"/>
      <c r="F3" s="9"/>
      <c r="H3" s="9" t="s">
        <v>815</v>
      </c>
      <c r="I3" s="9"/>
      <c r="J3" s="9"/>
      <c r="K3" s="9"/>
      <c r="L3" s="9"/>
      <c r="N3" s="11" t="s">
        <v>816</v>
      </c>
      <c r="O3" s="11"/>
      <c r="P3" s="11"/>
      <c r="Q3" s="11"/>
      <c r="R3" s="11"/>
      <c r="S3" s="11"/>
      <c r="T3" s="11"/>
      <c r="V3" s="9" t="s">
        <v>817</v>
      </c>
      <c r="W3" s="9"/>
      <c r="X3" s="9"/>
      <c r="Y3" s="9"/>
      <c r="AA3" s="9" t="s">
        <v>818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819</v>
      </c>
      <c r="C4" s="15" t="s">
        <v>820</v>
      </c>
      <c r="D4" s="14" t="s">
        <v>821</v>
      </c>
      <c r="E4" s="15" t="s">
        <v>822</v>
      </c>
      <c r="F4" s="14" t="s">
        <v>823</v>
      </c>
      <c r="H4" s="16" t="s">
        <v>824</v>
      </c>
      <c r="I4" s="17" t="s">
        <v>825</v>
      </c>
      <c r="J4" s="16" t="s">
        <v>826</v>
      </c>
      <c r="K4" s="17" t="s">
        <v>827</v>
      </c>
      <c r="L4" s="16" t="s">
        <v>828</v>
      </c>
      <c r="N4" s="18" t="s">
        <v>829</v>
      </c>
      <c r="O4" s="19" t="s">
        <v>830</v>
      </c>
      <c r="P4" s="18" t="s">
        <v>831</v>
      </c>
      <c r="Q4" s="19" t="s">
        <v>832</v>
      </c>
      <c r="R4" s="18" t="s">
        <v>833</v>
      </c>
      <c r="S4" s="19" t="s">
        <v>834</v>
      </c>
      <c r="T4" s="18" t="s">
        <v>835</v>
      </c>
      <c r="V4" s="19" t="s">
        <v>836</v>
      </c>
      <c r="W4" s="18" t="s">
        <v>837</v>
      </c>
      <c r="X4" s="19" t="s">
        <v>838</v>
      </c>
      <c r="Y4" s="18" t="s">
        <v>839</v>
      </c>
      <c r="AA4" s="20" t="s">
        <v>469</v>
      </c>
      <c r="AB4" s="21" t="s">
        <v>723</v>
      </c>
      <c r="AC4" s="20" t="s">
        <v>734</v>
      </c>
      <c r="AD4" s="21" t="s">
        <v>741</v>
      </c>
      <c r="AE4" s="20" t="s">
        <v>751</v>
      </c>
      <c r="AF4" s="21" t="s">
        <v>755</v>
      </c>
      <c r="AG4" s="20" t="s">
        <v>766</v>
      </c>
      <c r="AH4" s="21" t="s">
        <v>776</v>
      </c>
      <c r="AI4" s="20" t="s">
        <v>802</v>
      </c>
      <c r="AJ4" s="22"/>
      <c r="AK4" s="21" t="s">
        <v>800</v>
      </c>
      <c r="AL4" s="20" t="s">
        <v>801</v>
      </c>
    </row>
    <row r="5" spans="1:62" ht="63" x14ac:dyDescent="0.2">
      <c r="A5" s="23" t="s">
        <v>840</v>
      </c>
      <c r="B5" s="18" t="s">
        <v>841</v>
      </c>
      <c r="C5" s="24" t="s">
        <v>842</v>
      </c>
      <c r="D5" s="25" t="s">
        <v>843</v>
      </c>
      <c r="E5" s="19" t="s">
        <v>844</v>
      </c>
      <c r="F5" s="18" t="s">
        <v>841</v>
      </c>
      <c r="H5" s="19" t="s">
        <v>845</v>
      </c>
      <c r="I5" s="18" t="s">
        <v>846</v>
      </c>
      <c r="J5" s="19" t="s">
        <v>847</v>
      </c>
      <c r="K5" s="18" t="s">
        <v>848</v>
      </c>
      <c r="L5" s="19" t="s">
        <v>849</v>
      </c>
      <c r="N5" s="18" t="s">
        <v>850</v>
      </c>
      <c r="O5" s="19" t="s">
        <v>851</v>
      </c>
      <c r="P5" s="18" t="s">
        <v>852</v>
      </c>
      <c r="Q5" s="19" t="s">
        <v>853</v>
      </c>
      <c r="R5" s="18" t="s">
        <v>854</v>
      </c>
      <c r="S5" s="19" t="s">
        <v>855</v>
      </c>
      <c r="T5" s="18" t="s">
        <v>856</v>
      </c>
      <c r="V5" s="19" t="s">
        <v>857</v>
      </c>
      <c r="W5" s="18" t="s">
        <v>858</v>
      </c>
      <c r="X5" s="19" t="s">
        <v>859</v>
      </c>
      <c r="Y5" s="18" t="s">
        <v>860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0.98007397350063208</v>
      </c>
      <c r="C7" s="31">
        <f>(sheet!D18-sheet!D15)/sheet!D35</f>
        <v>0.98007397350063208</v>
      </c>
      <c r="D7" s="31">
        <f>sheet!D12/sheet!D35</f>
        <v>0.89442389624982443</v>
      </c>
      <c r="E7" s="31">
        <f>Sheet2!D20/sheet!D35</f>
        <v>1.1975654290931224</v>
      </c>
      <c r="F7" s="31">
        <f>sheet!D18/sheet!D35</f>
        <v>0.98007397350063208</v>
      </c>
      <c r="G7" s="29"/>
      <c r="H7" s="32">
        <f>Sheet1!D33/sheet!D51</f>
        <v>8.6647857752116003E-2</v>
      </c>
      <c r="I7" s="32">
        <f>Sheet1!D33/Sheet1!D12</f>
        <v>0.7649605055292259</v>
      </c>
      <c r="J7" s="32">
        <f>Sheet1!D12/sheet!D27</f>
        <v>7.692516465590471E-2</v>
      </c>
      <c r="K7" s="32">
        <f>Sheet1!D30/sheet!D27</f>
        <v>5.8844712843099806E-2</v>
      </c>
      <c r="L7" s="32">
        <f>Sheet1!D38</f>
        <v>3.06</v>
      </c>
      <c r="M7" s="29"/>
      <c r="N7" s="32">
        <f>sheet!D40/sheet!D27</f>
        <v>0.32087515641247605</v>
      </c>
      <c r="O7" s="32">
        <f>sheet!D51/sheet!D27</f>
        <v>0.6791248435875239</v>
      </c>
      <c r="P7" s="32">
        <f>sheet!D40/sheet!D51</f>
        <v>0.4724833135501727</v>
      </c>
      <c r="Q7" s="31">
        <f>Sheet1!D24/Sheet1!D26</f>
        <v>-6.3582531817740211</v>
      </c>
      <c r="R7" s="31">
        <f>ABS(Sheet2!D20/(Sheet1!D26+Sheet2!D30))</f>
        <v>6.2126688040415816</v>
      </c>
      <c r="S7" s="31">
        <f>sheet!D40/Sheet1!D43</f>
        <v>5.0360671371352277</v>
      </c>
      <c r="T7" s="31">
        <f>Sheet2!D20/sheet!D40</f>
        <v>0.1614572484323773</v>
      </c>
      <c r="V7" s="31" t="e">
        <f>ABS(Sheet1!D15/sheet!D15)</f>
        <v>#DIV/0!</v>
      </c>
      <c r="W7" s="31">
        <f>Sheet1!D12/sheet!D14</f>
        <v>76.234443998394212</v>
      </c>
      <c r="X7" s="31">
        <f>Sheet1!D12/sheet!D27</f>
        <v>7.692516465590471E-2</v>
      </c>
      <c r="Y7" s="31">
        <f>Sheet1!D12/(sheet!D18-sheet!D35)</f>
        <v>-89.238721804511272</v>
      </c>
      <c r="AA7" s="17" t="str">
        <f>Sheet1!D43</f>
        <v>157,290</v>
      </c>
      <c r="AB7" s="17" t="str">
        <f>Sheet3!D17</f>
        <v>14.8x</v>
      </c>
      <c r="AC7" s="17" t="str">
        <f>Sheet3!D18</f>
        <v>14.9x</v>
      </c>
      <c r="AD7" s="17" t="str">
        <f>Sheet3!D20</f>
        <v>16.7x</v>
      </c>
      <c r="AE7" s="17" t="str">
        <f>Sheet3!D21</f>
        <v>1.0x</v>
      </c>
      <c r="AF7" s="17" t="str">
        <f>Sheet3!D22</f>
        <v>11.4x</v>
      </c>
      <c r="AG7" s="17" t="str">
        <f>Sheet3!D24</f>
        <v>11.2x</v>
      </c>
      <c r="AH7" s="17" t="str">
        <f>Sheet3!D25</f>
        <v>1.1x</v>
      </c>
      <c r="AI7" s="17">
        <f>Sheet3!D31</f>
        <v>1.2809999999999999</v>
      </c>
      <c r="AK7" s="17">
        <f>Sheet3!D29</f>
        <v>5.0999999999999996</v>
      </c>
      <c r="AL7" s="17">
        <f>Sheet3!D30</f>
        <v>4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0.97823438579066213</v>
      </c>
      <c r="C8" s="34">
        <f>(sheet!E18-sheet!E15)/sheet!E35</f>
        <v>0.97823438579066213</v>
      </c>
      <c r="D8" s="34">
        <f>sheet!E12/sheet!E35</f>
        <v>0.90191894345596046</v>
      </c>
      <c r="E8" s="34">
        <f>Sheet2!E20/sheet!E35</f>
        <v>0.72057762293110272</v>
      </c>
      <c r="F8" s="34">
        <f>sheet!E18/sheet!E35</f>
        <v>0.97823438579066213</v>
      </c>
      <c r="G8" s="29"/>
      <c r="H8" s="35">
        <f>Sheet1!E33/sheet!E51</f>
        <v>4.3035783804728271E-2</v>
      </c>
      <c r="I8" s="35">
        <f>Sheet1!E33/Sheet1!E12</f>
        <v>0.33950629188563713</v>
      </c>
      <c r="J8" s="35">
        <f>Sheet1!E12/sheet!E27</f>
        <v>8.4734683739160488E-2</v>
      </c>
      <c r="K8" s="35">
        <f>Sheet1!E30/sheet!E27</f>
        <v>2.8767958270384572E-2</v>
      </c>
      <c r="L8" s="35">
        <f>Sheet1!E38</f>
        <v>1.35</v>
      </c>
      <c r="M8" s="29"/>
      <c r="N8" s="35">
        <f>sheet!E40/sheet!E27</f>
        <v>0.33153399968460934</v>
      </c>
      <c r="O8" s="35">
        <f>sheet!E51/sheet!E27</f>
        <v>0.66846600031539061</v>
      </c>
      <c r="P8" s="35">
        <f>sheet!E40/sheet!E51</f>
        <v>0.49596239678336285</v>
      </c>
      <c r="Q8" s="34">
        <f>Sheet1!E24/Sheet1!E26</f>
        <v>-4.0104727333416781</v>
      </c>
      <c r="R8" s="34">
        <f>ABS(Sheet2!E20/(Sheet1!E26+Sheet2!E30))</f>
        <v>0.32111192564109658</v>
      </c>
      <c r="S8" s="34">
        <f>sheet!E40/Sheet1!E43</f>
        <v>4.7051712441947435</v>
      </c>
      <c r="T8" s="34">
        <f>Sheet2!E20/sheet!E40</f>
        <v>0.11443164944578967</v>
      </c>
      <c r="U8" s="12"/>
      <c r="V8" s="34" t="e">
        <f>ABS(Sheet1!E15/sheet!E15)</f>
        <v>#DIV/0!</v>
      </c>
      <c r="W8" s="34">
        <f>Sheet1!E12/sheet!E14</f>
        <v>92.305295950155767</v>
      </c>
      <c r="X8" s="34">
        <f>Sheet1!E12/sheet!E27</f>
        <v>8.4734683739160488E-2</v>
      </c>
      <c r="Y8" s="34">
        <f>Sheet1!E12/(sheet!E18-sheet!E35)</f>
        <v>-73.942959001782526</v>
      </c>
      <c r="Z8" s="12"/>
      <c r="AA8" s="36" t="str">
        <f>Sheet1!E43</f>
        <v>172,473</v>
      </c>
      <c r="AB8" s="36" t="str">
        <f>Sheet3!E17</f>
        <v>13.1x</v>
      </c>
      <c r="AC8" s="36" t="str">
        <f>Sheet3!E18</f>
        <v>13.1x</v>
      </c>
      <c r="AD8" s="36" t="str">
        <f>Sheet3!E20</f>
        <v>13.3x</v>
      </c>
      <c r="AE8" s="36" t="str">
        <f>Sheet3!E21</f>
        <v>1.1x</v>
      </c>
      <c r="AF8" s="36" t="str">
        <f>Sheet3!E22</f>
        <v>11.3x</v>
      </c>
      <c r="AG8" s="36" t="str">
        <f>Sheet3!E24</f>
        <v>50.5x</v>
      </c>
      <c r="AH8" s="36" t="str">
        <f>Sheet3!E25</f>
        <v>1.2x</v>
      </c>
      <c r="AI8" s="36">
        <f>Sheet3!E31</f>
        <v>2.3039999999999998</v>
      </c>
      <c r="AK8" s="36">
        <f>Sheet3!E29</f>
        <v>5</v>
      </c>
      <c r="AL8" s="36">
        <f>Sheet3!E30</f>
        <v>3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1.2488514548238898</v>
      </c>
      <c r="C9" s="31">
        <f>(sheet!F18-sheet!F15)/sheet!F35</f>
        <v>1.2488514548238898</v>
      </c>
      <c r="D9" s="31">
        <f>sheet!F12/sheet!F35</f>
        <v>1.1548936747630216</v>
      </c>
      <c r="E9" s="31">
        <f>Sheet2!F20/sheet!F35</f>
        <v>1.5492662880182992</v>
      </c>
      <c r="F9" s="31">
        <f>sheet!F18/sheet!F35</f>
        <v>1.2488514548238898</v>
      </c>
      <c r="G9" s="29"/>
      <c r="H9" s="32">
        <f>Sheet1!F33/sheet!F51</f>
        <v>0.10519763695356166</v>
      </c>
      <c r="I9" s="32">
        <f>Sheet1!F33/Sheet1!F12</f>
        <v>0.90402637090324045</v>
      </c>
      <c r="J9" s="32">
        <f>Sheet1!F12/sheet!F27</f>
        <v>7.9177125135943327E-2</v>
      </c>
      <c r="K9" s="32">
        <f>Sheet1!F30/sheet!F27</f>
        <v>7.1578209095198575E-2</v>
      </c>
      <c r="L9" s="32">
        <f>Sheet1!F38</f>
        <v>4.16</v>
      </c>
      <c r="M9" s="29"/>
      <c r="N9" s="32">
        <f>sheet!F40/sheet!F27</f>
        <v>0.31958348905882744</v>
      </c>
      <c r="O9" s="32">
        <f>sheet!F51/sheet!F27</f>
        <v>0.6804165109411725</v>
      </c>
      <c r="P9" s="32">
        <f>sheet!F40/sheet!F51</f>
        <v>0.46968802772991203</v>
      </c>
      <c r="Q9" s="31">
        <f>Sheet1!F24/Sheet1!F26</f>
        <v>-13.359756748106262</v>
      </c>
      <c r="R9" s="31">
        <f>ABS(Sheet2!F20/(Sheet1!F26+Sheet2!F30))</f>
        <v>8.0692614468171033</v>
      </c>
      <c r="S9" s="31">
        <f>sheet!F40/Sheet1!F43</f>
        <v>4.7340310161587684</v>
      </c>
      <c r="T9" s="31">
        <f>Sheet2!F20/sheet!F40</f>
        <v>0.1830868793310807</v>
      </c>
      <c r="V9" s="31" t="e">
        <f>ABS(Sheet1!F15/sheet!F15)</f>
        <v>#DIV/0!</v>
      </c>
      <c r="W9" s="31">
        <f>Sheet1!F12/sheet!F14</f>
        <v>56.196154845414391</v>
      </c>
      <c r="X9" s="31">
        <f>Sheet1!F12/sheet!F27</f>
        <v>7.9177125135943327E-2</v>
      </c>
      <c r="Y9" s="31">
        <f>Sheet1!F12/(sheet!F18-sheet!F35)</f>
        <v>8.4244985394352483</v>
      </c>
      <c r="AA9" s="17" t="str">
        <f>Sheet1!F43</f>
        <v>184,420</v>
      </c>
      <c r="AB9" s="17" t="str">
        <f>Sheet3!F17</f>
        <v>12.6x</v>
      </c>
      <c r="AC9" s="17" t="str">
        <f>Sheet3!F18</f>
        <v>12.6x</v>
      </c>
      <c r="AD9" s="17" t="str">
        <f>Sheet3!F20</f>
        <v>14.2x</v>
      </c>
      <c r="AE9" s="17" t="str">
        <f>Sheet3!F21</f>
        <v>0.9x</v>
      </c>
      <c r="AF9" s="17" t="str">
        <f>Sheet3!F22</f>
        <v>10.6x</v>
      </c>
      <c r="AG9" s="17" t="str">
        <f>Sheet3!F24</f>
        <v>10.4x</v>
      </c>
      <c r="AH9" s="17" t="str">
        <f>Sheet3!F25</f>
        <v>1.0x</v>
      </c>
      <c r="AI9" s="17">
        <f>Sheet3!F31</f>
        <v>2.3039999999999998</v>
      </c>
      <c r="AK9" s="17">
        <f>Sheet3!F29</f>
        <v>5.3</v>
      </c>
      <c r="AL9" s="17">
        <f>Sheet3!F30</f>
        <v>7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4.2870409960833946</v>
      </c>
      <c r="C10" s="34">
        <f>(sheet!G18-sheet!G15)/sheet!G35</f>
        <v>4.2870409960833946</v>
      </c>
      <c r="D10" s="34">
        <f>sheet!G12/sheet!G35</f>
        <v>4.2110349073868205</v>
      </c>
      <c r="E10" s="34">
        <f>Sheet2!G20/sheet!G35</f>
        <v>2.7363389146385262</v>
      </c>
      <c r="F10" s="34">
        <f>sheet!G18/sheet!G35</f>
        <v>4.2870409960833946</v>
      </c>
      <c r="G10" s="29"/>
      <c r="H10" s="35">
        <f>Sheet1!G33/sheet!G51</f>
        <v>0.14396410590972317</v>
      </c>
      <c r="I10" s="35">
        <f>Sheet1!G33/Sheet1!G12</f>
        <v>1.2564491654021244</v>
      </c>
      <c r="J10" s="35">
        <f>Sheet1!G12/sheet!G27</f>
        <v>7.6726809133815216E-2</v>
      </c>
      <c r="K10" s="35">
        <f>Sheet1!G30/sheet!G27</f>
        <v>9.6403335300150231E-2</v>
      </c>
      <c r="L10" s="35">
        <f>Sheet1!G38</f>
        <v>5.96</v>
      </c>
      <c r="M10" s="29"/>
      <c r="N10" s="35">
        <f>sheet!G40/sheet!G27</f>
        <v>0.33036547762396612</v>
      </c>
      <c r="O10" s="35">
        <f>sheet!G51/sheet!G27</f>
        <v>0.66963452237603382</v>
      </c>
      <c r="P10" s="35">
        <f>sheet!G40/sheet!G51</f>
        <v>0.49335192046512966</v>
      </c>
      <c r="Q10" s="34">
        <f>Sheet1!G24/Sheet1!G26</f>
        <v>-17.761984990044418</v>
      </c>
      <c r="R10" s="34">
        <f>ABS(Sheet2!G20/(Sheet1!G26+Sheet2!G30))</f>
        <v>0.4903953728593804</v>
      </c>
      <c r="S10" s="34">
        <f>sheet!G40/Sheet1!G43</f>
        <v>5.1218883617407602</v>
      </c>
      <c r="T10" s="34">
        <f>Sheet2!G20/sheet!G40</f>
        <v>0.16632706314338408</v>
      </c>
      <c r="U10" s="12"/>
      <c r="V10" s="34" t="e">
        <f>ABS(Sheet1!G15/sheet!G15)</f>
        <v>#DIV/0!</v>
      </c>
      <c r="W10" s="34">
        <f>Sheet1!G12/sheet!G14</f>
        <v>209.56941838649155</v>
      </c>
      <c r="X10" s="34">
        <f>Sheet1!G12/sheet!G27</f>
        <v>7.6726809133815216E-2</v>
      </c>
      <c r="Y10" s="34">
        <f>Sheet1!G12/(sheet!G18-sheet!G35)</f>
        <v>1.1623965867110673</v>
      </c>
      <c r="Z10" s="12"/>
      <c r="AA10" s="36" t="str">
        <f>Sheet1!G43</f>
        <v>187,803</v>
      </c>
      <c r="AB10" s="36" t="str">
        <f>Sheet3!G17</f>
        <v>13.4x</v>
      </c>
      <c r="AC10" s="36" t="str">
        <f>Sheet3!G18</f>
        <v>13.4x</v>
      </c>
      <c r="AD10" s="36" t="str">
        <f>Sheet3!G20</f>
        <v>15.2x</v>
      </c>
      <c r="AE10" s="36" t="str">
        <f>Sheet3!G21</f>
        <v>1.0x</v>
      </c>
      <c r="AF10" s="36" t="str">
        <f>Sheet3!G22</f>
        <v>11.2x</v>
      </c>
      <c r="AG10" s="36" t="str">
        <f>Sheet3!G24</f>
        <v>7.1x</v>
      </c>
      <c r="AH10" s="36" t="str">
        <f>Sheet3!G25</f>
        <v>1.1x</v>
      </c>
      <c r="AI10" s="36">
        <f>Sheet3!G31</f>
        <v>2.6040000000000001</v>
      </c>
      <c r="AK10" s="36">
        <f>Sheet3!G29</f>
        <v>5.8</v>
      </c>
      <c r="AL10" s="36">
        <f>Sheet3!G30</f>
        <v>4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4.0217543435251022</v>
      </c>
      <c r="C11" s="31">
        <f>(sheet!H18-sheet!H15)/sheet!H35</f>
        <v>4.0217543435251022</v>
      </c>
      <c r="D11" s="31">
        <f>sheet!H12/sheet!H35</f>
        <v>0.59629191253337022</v>
      </c>
      <c r="E11" s="31">
        <f>Sheet2!H20/sheet!H35</f>
        <v>1.3708951419907212</v>
      </c>
      <c r="F11" s="31">
        <f>sheet!H18/sheet!H35</f>
        <v>4.0217543435251022</v>
      </c>
      <c r="G11" s="29"/>
      <c r="H11" s="32">
        <f>Sheet1!H33/sheet!H51</f>
        <v>0.16733914537046826</v>
      </c>
      <c r="I11" s="32">
        <f>Sheet1!H33/Sheet1!H12</f>
        <v>1.4717536902038868</v>
      </c>
      <c r="J11" s="32">
        <f>Sheet1!H12/sheet!H27</f>
        <v>7.5808850520188639E-2</v>
      </c>
      <c r="K11" s="32">
        <f>Sheet1!H30/sheet!H27</f>
        <v>0.11157195550320247</v>
      </c>
      <c r="L11" s="32">
        <f>Sheet1!H38</f>
        <v>7.63</v>
      </c>
      <c r="M11" s="29"/>
      <c r="N11" s="32">
        <f>sheet!H40/sheet!H27</f>
        <v>0.33325848380427719</v>
      </c>
      <c r="O11" s="32">
        <f>sheet!H51/sheet!H27</f>
        <v>0.66674151619572275</v>
      </c>
      <c r="P11" s="32">
        <f>sheet!H40/sheet!H51</f>
        <v>0.49983160746577654</v>
      </c>
      <c r="Q11" s="31">
        <f>Sheet1!H24/Sheet1!H26</f>
        <v>-20.062503209901905</v>
      </c>
      <c r="R11" s="31">
        <f>ABS(Sheet2!H20/(Sheet1!H26+Sheet2!H30))</f>
        <v>8.1494016742848334</v>
      </c>
      <c r="S11" s="31">
        <f>sheet!H40/Sheet1!H43</f>
        <v>5.7777146966428221</v>
      </c>
      <c r="T11" s="31">
        <f>Sheet2!H20/sheet!H40</f>
        <v>0.14849457827322657</v>
      </c>
      <c r="V11" s="31" t="e">
        <f>ABS(Sheet1!H15/sheet!H15)</f>
        <v>#DIV/0!</v>
      </c>
      <c r="W11" s="31">
        <f>Sheet1!H12/sheet!H14</f>
        <v>105.22770562770563</v>
      </c>
      <c r="X11" s="31">
        <f>Sheet1!H12/sheet!H27</f>
        <v>7.5808850520188639E-2</v>
      </c>
      <c r="Y11" s="31">
        <f>Sheet1!H12/(sheet!H18-sheet!H35)</f>
        <v>0.69498140147930432</v>
      </c>
      <c r="AA11" s="17" t="str">
        <f>Sheet1!H43</f>
        <v>184,947</v>
      </c>
      <c r="AB11" s="17" t="str">
        <f>Sheet3!H17</f>
        <v>15.4x</v>
      </c>
      <c r="AC11" s="17" t="str">
        <f>Sheet3!H18</f>
        <v>15.5x</v>
      </c>
      <c r="AD11" s="17" t="str">
        <f>Sheet3!H20</f>
        <v>15.7x</v>
      </c>
      <c r="AE11" s="17" t="str">
        <f>Sheet3!H21</f>
        <v>1.1x</v>
      </c>
      <c r="AF11" s="17" t="str">
        <f>Sheet3!H22</f>
        <v>12.0x</v>
      </c>
      <c r="AG11" s="17" t="str">
        <f>Sheet3!H24</f>
        <v>15.0x</v>
      </c>
      <c r="AH11" s="17" t="str">
        <f>Sheet3!H25</f>
        <v>1.2x</v>
      </c>
      <c r="AI11" s="17">
        <f>Sheet3!H31</f>
        <v>2.7240000000000002</v>
      </c>
      <c r="AK11" s="17">
        <f>Sheet3!H29</f>
        <v>6.3</v>
      </c>
      <c r="AL11" s="17">
        <f>Sheet3!H30</f>
        <v>4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8.3889689722806438</v>
      </c>
      <c r="C12" s="34">
        <f>(sheet!I18-sheet!I15)/sheet!I35</f>
        <v>8.3889689722806438</v>
      </c>
      <c r="D12" s="34">
        <f>sheet!I12/sheet!I35</f>
        <v>7.7775598459248059</v>
      </c>
      <c r="E12" s="34">
        <f>Sheet2!I20/sheet!I35</f>
        <v>1.8655386724011627</v>
      </c>
      <c r="F12" s="34">
        <f>sheet!I18/sheet!I35</f>
        <v>8.3889689722806438</v>
      </c>
      <c r="G12" s="29"/>
      <c r="H12" s="35">
        <f>Sheet1!I33/sheet!I51</f>
        <v>0.18628706219700961</v>
      </c>
      <c r="I12" s="35">
        <f>Sheet1!I33/Sheet1!I12</f>
        <v>1.8871421210854933</v>
      </c>
      <c r="J12" s="35">
        <f>Sheet1!I12/sheet!I27</f>
        <v>5.884493125045509E-2</v>
      </c>
      <c r="K12" s="35">
        <f>Sheet1!I30/sheet!I27</f>
        <v>0.11109673399375232</v>
      </c>
      <c r="L12" s="35">
        <f>Sheet1!I38</f>
        <v>10.18</v>
      </c>
      <c r="M12" s="29"/>
      <c r="N12" s="35">
        <f>sheet!I40/sheet!I27</f>
        <v>0.40388373156224222</v>
      </c>
      <c r="O12" s="35">
        <f>sheet!I51/sheet!I27</f>
        <v>0.59611626843775778</v>
      </c>
      <c r="P12" s="35">
        <f>sheet!I40/sheet!I51</f>
        <v>0.67752509526488947</v>
      </c>
      <c r="Q12" s="34">
        <f>Sheet1!I24/Sheet1!I26</f>
        <v>-27.195094816687735</v>
      </c>
      <c r="R12" s="34">
        <f>ABS(Sheet2!I20/(Sheet1!I26+Sheet2!I30))</f>
        <v>7.9842225031605558</v>
      </c>
      <c r="S12" s="34">
        <f>sheet!I40/Sheet1!I43</f>
        <v>9.495097461456</v>
      </c>
      <c r="T12" s="34">
        <f>Sheet2!I20/sheet!I40</f>
        <v>9.3327107112668978E-2</v>
      </c>
      <c r="U12" s="12"/>
      <c r="V12" s="34" t="e">
        <f>ABS(Sheet1!I15/sheet!I15)</f>
        <v>#DIV/0!</v>
      </c>
      <c r="W12" s="34">
        <f>Sheet1!I12/sheet!I14</f>
        <v>57.110055607043556</v>
      </c>
      <c r="X12" s="34">
        <f>Sheet1!I12/sheet!I27</f>
        <v>5.884493125045509E-2</v>
      </c>
      <c r="Y12" s="34">
        <f>Sheet1!I12/(sheet!I18-sheet!I35)</f>
        <v>0.39415342891591698</v>
      </c>
      <c r="Z12" s="12"/>
      <c r="AA12" s="36" t="str">
        <f>Sheet1!I43</f>
        <v>178,173</v>
      </c>
      <c r="AB12" s="36" t="str">
        <f>Sheet3!I17</f>
        <v>15.7x</v>
      </c>
      <c r="AC12" s="36" t="str">
        <f>Sheet3!I18</f>
        <v>15.7x</v>
      </c>
      <c r="AD12" s="36" t="str">
        <f>Sheet3!I20</f>
        <v>21.1x</v>
      </c>
      <c r="AE12" s="36" t="str">
        <f>Sheet3!I21</f>
        <v>1.0x</v>
      </c>
      <c r="AF12" s="36" t="str">
        <f>Sheet3!I22</f>
        <v>11.9x</v>
      </c>
      <c r="AG12" s="36" t="str">
        <f>Sheet3!I24</f>
        <v>4.0x</v>
      </c>
      <c r="AH12" s="36" t="str">
        <f>Sheet3!I25</f>
        <v>1.0x</v>
      </c>
      <c r="AI12" s="36">
        <f>Sheet3!I31</f>
        <v>6.3959999999999999</v>
      </c>
      <c r="AK12" s="36">
        <f>Sheet3!I29</f>
        <v>6.2</v>
      </c>
      <c r="AL12" s="36">
        <f>Sheet3!I30</f>
        <v>5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3.7824043060795169</v>
      </c>
      <c r="C13" s="31">
        <f>(sheet!J18-sheet!J15)/sheet!J35</f>
        <v>3.7824043060795169</v>
      </c>
      <c r="D13" s="31">
        <f>sheet!J12/sheet!J35</f>
        <v>3.5101717025702501</v>
      </c>
      <c r="E13" s="31">
        <f>Sheet2!J20/sheet!J35</f>
        <v>2.1557545628694661</v>
      </c>
      <c r="F13" s="31">
        <f>sheet!J18/sheet!J35</f>
        <v>3.7824043060795169</v>
      </c>
      <c r="G13" s="29"/>
      <c r="H13" s="32">
        <f>Sheet1!J33/sheet!J51</f>
        <v>0.12136774127968845</v>
      </c>
      <c r="I13" s="32">
        <f>Sheet1!J33/Sheet1!J12</f>
        <v>1.4004647701989934</v>
      </c>
      <c r="J13" s="32">
        <f>Sheet1!J12/sheet!J27</f>
        <v>5.679131948752237E-2</v>
      </c>
      <c r="K13" s="32">
        <f>Sheet1!J30/sheet!J27</f>
        <v>7.957504190296498E-2</v>
      </c>
      <c r="L13" s="32">
        <f>Sheet1!J38</f>
        <v>7.07</v>
      </c>
      <c r="M13" s="29"/>
      <c r="N13" s="32">
        <f>sheet!J40/sheet!J27</f>
        <v>0.34468383973541805</v>
      </c>
      <c r="O13" s="32">
        <f>sheet!J51/sheet!J27</f>
        <v>0.65531616026458195</v>
      </c>
      <c r="P13" s="32">
        <f>sheet!J40/sheet!J51</f>
        <v>0.52598098541664684</v>
      </c>
      <c r="Q13" s="31">
        <f>Sheet1!J24/Sheet1!J26</f>
        <v>-24.12483674357858</v>
      </c>
      <c r="R13" s="31">
        <f>ABS(Sheet2!J20/(Sheet1!J26+Sheet2!J30))</f>
        <v>9.6674923579635283</v>
      </c>
      <c r="S13" s="31">
        <f>sheet!J40/Sheet1!J43</f>
        <v>8.0365268879829159</v>
      </c>
      <c r="T13" s="31">
        <f>Sheet2!J20/sheet!J40</f>
        <v>0.11077781387882689</v>
      </c>
      <c r="V13" s="31" t="e">
        <f>ABS(Sheet1!J15/sheet!J15)</f>
        <v>#DIV/0!</v>
      </c>
      <c r="W13" s="31">
        <f>Sheet1!J12/sheet!J14</f>
        <v>34.923579109062977</v>
      </c>
      <c r="X13" s="31">
        <f>Sheet1!J12/sheet!J27</f>
        <v>5.679131948752237E-2</v>
      </c>
      <c r="Y13" s="31">
        <f>Sheet1!J12/(sheet!J18-sheet!J35)</f>
        <v>1.1523577414340744</v>
      </c>
      <c r="AA13" s="17" t="str">
        <f>Sheet1!J43</f>
        <v>206,040</v>
      </c>
      <c r="AB13" s="17" t="str">
        <f>Sheet3!J17</f>
        <v>23.3x</v>
      </c>
      <c r="AC13" s="17" t="str">
        <f>Sheet3!J18</f>
        <v>23.4x</v>
      </c>
      <c r="AD13" s="17" t="str">
        <f>Sheet3!J20</f>
        <v>34.7x</v>
      </c>
      <c r="AE13" s="17" t="str">
        <f>Sheet3!J21</f>
        <v>1.1x</v>
      </c>
      <c r="AF13" s="17" t="str">
        <f>Sheet3!J22</f>
        <v>16.8x</v>
      </c>
      <c r="AG13" s="17" t="str">
        <f>Sheet3!J24</f>
        <v>9.5x</v>
      </c>
      <c r="AH13" s="17" t="str">
        <f>Sheet3!J25</f>
        <v>1.3x</v>
      </c>
      <c r="AI13" s="17">
        <f>Sheet3!J31</f>
        <v>2.9039999999999999</v>
      </c>
      <c r="AK13" s="17">
        <f>Sheet3!J29</f>
        <v>6.1</v>
      </c>
      <c r="AL13" s="17">
        <f>Sheet3!J30</f>
        <v>4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2.2620961703038085</v>
      </c>
      <c r="C14" s="34">
        <f>(sheet!K18-sheet!K15)/sheet!K35</f>
        <v>2.2620961703038085</v>
      </c>
      <c r="D14" s="34">
        <f>sheet!K12/sheet!K35</f>
        <v>2.2231493367565256</v>
      </c>
      <c r="E14" s="34">
        <f>Sheet2!K20/sheet!K35</f>
        <v>0.66670143346170307</v>
      </c>
      <c r="F14" s="34">
        <f>sheet!K18/sheet!K35</f>
        <v>2.2620961703038085</v>
      </c>
      <c r="G14" s="29"/>
      <c r="H14" s="35">
        <f>Sheet1!K33/sheet!K51</f>
        <v>0.10958226548134671</v>
      </c>
      <c r="I14" s="35">
        <f>Sheet1!K33/Sheet1!K12</f>
        <v>1.2633899570545475</v>
      </c>
      <c r="J14" s="35">
        <f>Sheet1!K12/sheet!K27</f>
        <v>5.0418734601640439E-2</v>
      </c>
      <c r="K14" s="35">
        <f>Sheet1!K30/sheet!K27</f>
        <v>6.3716751992449916E-2</v>
      </c>
      <c r="L14" s="35">
        <f>Sheet1!K38</f>
        <v>6.97</v>
      </c>
      <c r="M14" s="29"/>
      <c r="N14" s="35">
        <f>sheet!K40/sheet!K27</f>
        <v>0.41871503875821936</v>
      </c>
      <c r="O14" s="35">
        <f>sheet!K51/sheet!K27</f>
        <v>0.58128496124178064</v>
      </c>
      <c r="P14" s="35">
        <f>sheet!K40/sheet!K51</f>
        <v>0.72032663267897334</v>
      </c>
      <c r="Q14" s="34">
        <f>Sheet1!K24/Sheet1!K26</f>
        <v>-13.664492551328578</v>
      </c>
      <c r="R14" s="34">
        <f>ABS(Sheet2!K20/(Sheet1!K26+Sheet2!K30))</f>
        <v>6.2259434080067928</v>
      </c>
      <c r="S14" s="34">
        <f>sheet!K40/Sheet1!K43</f>
        <v>10.823454595605137</v>
      </c>
      <c r="T14" s="34">
        <f>Sheet2!K20/sheet!K40</f>
        <v>8.8236938938182144E-2</v>
      </c>
      <c r="U14" s="12"/>
      <c r="V14" s="34" t="e">
        <f>ABS(Sheet1!K15/sheet!K15)</f>
        <v>#DIV/0!</v>
      </c>
      <c r="W14" s="34">
        <f>Sheet1!K12/sheet!K14</f>
        <v>50.429736139934775</v>
      </c>
      <c r="X14" s="34">
        <f>Sheet1!K12/sheet!K27</f>
        <v>5.0418734601640439E-2</v>
      </c>
      <c r="Y14" s="34">
        <f>Sheet1!K12/(sheet!K18-sheet!K35)</f>
        <v>0.72087819411217513</v>
      </c>
      <c r="Z14" s="12"/>
      <c r="AA14" s="36" t="str">
        <f>Sheet1!K43</f>
        <v>261,032</v>
      </c>
      <c r="AB14" s="36" t="str">
        <f>Sheet3!K17</f>
        <v>24.6x</v>
      </c>
      <c r="AC14" s="36" t="str">
        <f>Sheet3!K18</f>
        <v>24.7x</v>
      </c>
      <c r="AD14" s="36" t="str">
        <f>Sheet3!K20</f>
        <v>20.6x</v>
      </c>
      <c r="AE14" s="36" t="str">
        <f>Sheet3!K21</f>
        <v>1.1x</v>
      </c>
      <c r="AF14" s="36" t="str">
        <f>Sheet3!K22</f>
        <v>19.0x</v>
      </c>
      <c r="AG14" s="36" t="str">
        <f>Sheet3!K24</f>
        <v>13.6x</v>
      </c>
      <c r="AH14" s="36" t="str">
        <f>Sheet3!K25</f>
        <v>1.3x</v>
      </c>
      <c r="AI14" s="36">
        <f>Sheet3!K31</f>
        <v>3</v>
      </c>
      <c r="AK14" s="36">
        <f>Sheet3!K29</f>
        <v>5.7</v>
      </c>
      <c r="AL14" s="36">
        <f>Sheet3!K30</f>
        <v>2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2.9598722433460076</v>
      </c>
      <c r="C15" s="31">
        <f>(sheet!L18-sheet!L15)/sheet!L35</f>
        <v>2.9598722433460076</v>
      </c>
      <c r="D15" s="31">
        <f>sheet!L12/sheet!L35</f>
        <v>2.448748288973384</v>
      </c>
      <c r="E15" s="31">
        <f>Sheet2!L20/sheet!L35</f>
        <v>1.5955224334600759</v>
      </c>
      <c r="F15" s="31">
        <f>sheet!L18/sheet!L35</f>
        <v>2.9598722433460076</v>
      </c>
      <c r="G15" s="29"/>
      <c r="H15" s="32">
        <f>Sheet1!L33/sheet!L51</f>
        <v>0.2461577808203424</v>
      </c>
      <c r="I15" s="32">
        <f>Sheet1!L33/Sheet1!L12</f>
        <v>3.3290392591387792</v>
      </c>
      <c r="J15" s="32">
        <f>Sheet1!L12/sheet!L27</f>
        <v>4.593228872224616E-2</v>
      </c>
      <c r="K15" s="32">
        <f>Sheet1!L30/sheet!L27</f>
        <v>0.15294949733835572</v>
      </c>
      <c r="L15" s="32">
        <f>Sheet1!L38</f>
        <v>19.940000000000001</v>
      </c>
      <c r="M15" s="29"/>
      <c r="N15" s="32">
        <f>sheet!L40/sheet!L27</f>
        <v>0.37881146023957657</v>
      </c>
      <c r="O15" s="32">
        <f>sheet!L51/sheet!L27</f>
        <v>0.62118853976042343</v>
      </c>
      <c r="P15" s="32">
        <f>sheet!L40/sheet!L51</f>
        <v>0.60981720684298923</v>
      </c>
      <c r="Q15" s="31">
        <f>Sheet1!L24/Sheet1!L26</f>
        <v>-41.030949123667433</v>
      </c>
      <c r="R15" s="31">
        <f>ABS(Sheet2!L20/(Sheet1!L26+Sheet2!L30))</f>
        <v>0.893720267709881</v>
      </c>
      <c r="S15" s="31">
        <f>sheet!L40/Sheet1!L43</f>
        <v>11.027616931044326</v>
      </c>
      <c r="T15" s="31">
        <f>Sheet2!L20/sheet!L40</f>
        <v>8.0816895792291482E-2</v>
      </c>
      <c r="V15" s="31" t="e">
        <f>ABS(Sheet1!L15/sheet!L15)</f>
        <v>#DIV/0!</v>
      </c>
      <c r="W15" s="31">
        <f>Sheet1!L12/sheet!L14</f>
        <v>36.532169714975396</v>
      </c>
      <c r="X15" s="31">
        <f>Sheet1!L12/sheet!L27</f>
        <v>4.593228872224616E-2</v>
      </c>
      <c r="Y15" s="31">
        <f>Sheet1!L12/(sheet!L18-sheet!L35)</f>
        <v>1.2214282610180225</v>
      </c>
      <c r="AA15" s="17" t="str">
        <f>Sheet1!L43</f>
        <v>294,276</v>
      </c>
      <c r="AB15" s="17" t="str">
        <f>Sheet3!L17</f>
        <v>29.6x</v>
      </c>
      <c r="AC15" s="17" t="str">
        <f>Sheet3!L18</f>
        <v>29.8x</v>
      </c>
      <c r="AD15" s="17" t="str">
        <f>Sheet3!L20</f>
        <v>35.9x</v>
      </c>
      <c r="AE15" s="17" t="str">
        <f>Sheet3!L21</f>
        <v>1.1x</v>
      </c>
      <c r="AF15" s="17" t="str">
        <f>Sheet3!L22</f>
        <v>22.5x</v>
      </c>
      <c r="AG15" s="17" t="str">
        <f>Sheet3!L24</f>
        <v>6.1x</v>
      </c>
      <c r="AH15" s="17" t="str">
        <f>Sheet3!L25</f>
        <v>1.4x</v>
      </c>
      <c r="AI15" s="17">
        <f>Sheet3!L31</f>
        <v>3.0996000000000001</v>
      </c>
      <c r="AK15" s="17">
        <f>Sheet3!L29</f>
        <v>6.1</v>
      </c>
      <c r="AL15" s="17">
        <f>Sheet3!L30</f>
        <v>5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0.44176658840853972</v>
      </c>
      <c r="C16" s="34">
        <f>(sheet!M18-sheet!M15)/sheet!M35</f>
        <v>0.44176658840853972</v>
      </c>
      <c r="D16" s="34">
        <f>sheet!M12/sheet!M35</f>
        <v>0.21811250440000129</v>
      </c>
      <c r="E16" s="34">
        <f>Sheet2!M20/sheet!M35</f>
        <v>0.44806706732244178</v>
      </c>
      <c r="F16" s="34">
        <f>sheet!M18/sheet!M35</f>
        <v>0.44176658840853972</v>
      </c>
      <c r="G16" s="29"/>
      <c r="H16" s="35">
        <f>Sheet1!M33/sheet!M51</f>
        <v>2.842301773957014E-2</v>
      </c>
      <c r="I16" s="35">
        <f>Sheet1!M33/Sheet1!M12</f>
        <v>0.34191216013029574</v>
      </c>
      <c r="J16" s="35">
        <f>Sheet1!M12/sheet!M27</f>
        <v>4.9090692014550304E-2</v>
      </c>
      <c r="K16" s="35">
        <f>Sheet1!M30/sheet!M27</f>
        <v>1.6790523292538193E-2</v>
      </c>
      <c r="L16" s="35">
        <f>Sheet1!M38</f>
        <v>2.4500000000000002</v>
      </c>
      <c r="M16" s="29"/>
      <c r="N16" s="35">
        <f>sheet!M40/sheet!M27</f>
        <v>0.40946789314286935</v>
      </c>
      <c r="O16" s="35">
        <f>sheet!M51/sheet!M27</f>
        <v>0.59053210685713065</v>
      </c>
      <c r="P16" s="35">
        <f>sheet!M40/sheet!M51</f>
        <v>0.69338802816682954</v>
      </c>
      <c r="Q16" s="34">
        <f>Sheet1!M24/Sheet1!M26</f>
        <v>-3.5935609152055834</v>
      </c>
      <c r="R16" s="34">
        <f>ABS(Sheet2!M20/(Sheet1!M26+Sheet2!M30))</f>
        <v>0.92387801305100548</v>
      </c>
      <c r="S16" s="34">
        <f>sheet!M40/Sheet1!M43</f>
        <v>10.829532079579815</v>
      </c>
      <c r="T16" s="34">
        <f>Sheet2!M20/sheet!M40</f>
        <v>7.3025128637920933E-2</v>
      </c>
      <c r="U16" s="12"/>
      <c r="V16" s="34" t="e">
        <f>ABS(Sheet1!M15/sheet!M15)</f>
        <v>#DIV/0!</v>
      </c>
      <c r="W16" s="34">
        <f>Sheet1!M12/sheet!M14</f>
        <v>37.416146517739818</v>
      </c>
      <c r="X16" s="34">
        <f>Sheet1!M12/sheet!M27</f>
        <v>4.9090692014550304E-2</v>
      </c>
      <c r="Y16" s="34">
        <f>Sheet1!M12/(sheet!M18-sheet!M35)</f>
        <v>-1.3177534680843679</v>
      </c>
      <c r="Z16" s="12"/>
      <c r="AA16" s="36" t="str">
        <f>Sheet1!M43</f>
        <v>350,893</v>
      </c>
      <c r="AB16" s="36" t="str">
        <f>Sheet3!M17</f>
        <v>23.2x</v>
      </c>
      <c r="AC16" s="36" t="str">
        <f>Sheet3!M18</f>
        <v>23.3x</v>
      </c>
      <c r="AD16" s="36" t="str">
        <f>Sheet3!M20</f>
        <v>33.3x</v>
      </c>
      <c r="AE16" s="36" t="str">
        <f>Sheet3!M21</f>
        <v>1.0x</v>
      </c>
      <c r="AF16" s="36" t="str">
        <f>Sheet3!M22</f>
        <v>17.9x</v>
      </c>
      <c r="AG16" s="36" t="str">
        <f>Sheet3!M24</f>
        <v>34.2x</v>
      </c>
      <c r="AH16" s="36" t="str">
        <f>Sheet3!M25</f>
        <v>1.0x</v>
      </c>
      <c r="AI16" s="36">
        <f>Sheet3!M31</f>
        <v>3.2004000000000001</v>
      </c>
      <c r="AK16" s="36">
        <f>Sheet3!M29</f>
        <v>5.4</v>
      </c>
      <c r="AL16" s="36">
        <f>Sheet3!M30</f>
        <v>4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2023-04-28T21:26:01Z</dcterms:created>
  <dcterms:modified xsi:type="dcterms:W3CDTF">2023-05-06T12:18:42Z</dcterms:modified>
  <cp:category/>
  <dc:identifier/>
  <cp:version/>
</cp:coreProperties>
</file>