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Real State/"/>
    </mc:Choice>
  </mc:AlternateContent>
  <xr:revisionPtr revIDLastSave="6" documentId="8_{F6006836-1857-4B69-B7FF-DD369F779DDC}" xr6:coauthVersionLast="47" xr6:coauthVersionMax="47" xr10:uidLastSave="{CA4E88EB-D156-430A-AD58-27075D3D0986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<sst xmlns="http://schemas.openxmlformats.org/spreadsheetml/2006/main" count="1265" uniqueCount="800">
  <si>
    <t>H&amp;R Real Estate Investment Trust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</si>
  <si>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</si>
  <si>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</si>
  <si>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</si>
  <si>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</si>
  <si>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</si>
  <si>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</si>
  <si>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</si>
  <si>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</si>
  <si>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</si>
  <si>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</si>
  <si>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</si>
  <si>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</si>
  <si>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</si>
  <si>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</si>
  <si>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</si>
  <si>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</si>
  <si>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</si>
  <si>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</si>
  <si>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</si>
  <si>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</si>
  <si>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</si>
  <si>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</si>
  <si>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</si>
  <si>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</si>
  <si>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</si>
  <si>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27,884</t>
  </si>
  <si>
    <t>23,755</t>
  </si>
  <si>
    <t>38,287</t>
  </si>
  <si>
    <t>48,021</t>
  </si>
  <si>
    <t>42,284</t>
  </si>
  <si>
    <t>53,073</t>
  </si>
  <si>
    <t>48,640</t>
  </si>
  <si>
    <t>62,859</t>
  </si>
  <si>
    <t>124,141</t>
  </si>
  <si>
    <t>76,887</t>
  </si>
  <si>
    <t>Short Term Investments</t>
  </si>
  <si>
    <t/>
  </si>
  <si>
    <t>Accounts Receivable, Net</t>
  </si>
  <si>
    <t>15,719</t>
  </si>
  <si>
    <t>12,263</t>
  </si>
  <si>
    <t>14,686</t>
  </si>
  <si>
    <t>12,999</t>
  </si>
  <si>
    <t>15,739</t>
  </si>
  <si>
    <t>12,401</t>
  </si>
  <si>
    <t>11,360</t>
  </si>
  <si>
    <t>19,618</t>
  </si>
  <si>
    <t>6,130</t>
  </si>
  <si>
    <t>5,318</t>
  </si>
  <si>
    <t>Inventory</t>
  </si>
  <si>
    <t>Prepaid Expenses</t>
  </si>
  <si>
    <t>Other Current Assets</t>
  </si>
  <si>
    <t>38,905</t>
  </si>
  <si>
    <t>327,432</t>
  </si>
  <si>
    <t>42,624</t>
  </si>
  <si>
    <t>316,576</t>
  </si>
  <si>
    <t>65,239</t>
  </si>
  <si>
    <t>155,118</t>
  </si>
  <si>
    <t>194,047</t>
  </si>
  <si>
    <t>293,034</t>
  </si>
  <si>
    <t>69,540</t>
  </si>
  <si>
    <t>420,845</t>
  </si>
  <si>
    <t>Total Current Assets</t>
  </si>
  <si>
    <t>82,508</t>
  </si>
  <si>
    <t>363,450</t>
  </si>
  <si>
    <t>95,597</t>
  </si>
  <si>
    <t>377,596</t>
  </si>
  <si>
    <t>123,262</t>
  </si>
  <si>
    <t>220,592</t>
  </si>
  <si>
    <t>254,047</t>
  </si>
  <si>
    <t>375,511</t>
  </si>
  <si>
    <t>199,811</t>
  </si>
  <si>
    <t>503,050</t>
  </si>
  <si>
    <t>Property Plant And Equipment, Net</t>
  </si>
  <si>
    <t>12,786,205</t>
  </si>
  <si>
    <t>12,116,983</t>
  </si>
  <si>
    <t>12,576,075</t>
  </si>
  <si>
    <t>12,564,144</t>
  </si>
  <si>
    <t>13,074,123</t>
  </si>
  <si>
    <t>12,683,709</t>
  </si>
  <si>
    <t>12,020,349</t>
  </si>
  <si>
    <t>11,179,466</t>
  </si>
  <si>
    <t>8,610,222</t>
  </si>
  <si>
    <t>8,829,727</t>
  </si>
  <si>
    <t>Real Estate Owned</t>
  </si>
  <si>
    <t>Capitalized / Purchased Software</t>
  </si>
  <si>
    <t>Long-term Investments</t>
  </si>
  <si>
    <t>558,149</t>
  </si>
  <si>
    <t>703,019</t>
  </si>
  <si>
    <t>1,117,786</t>
  </si>
  <si>
    <t>1,051,187</t>
  </si>
  <si>
    <t>1,125,135</t>
  </si>
  <si>
    <t>1,284,985</t>
  </si>
  <si>
    <t>1,002,773</t>
  </si>
  <si>
    <t>955,468</t>
  </si>
  <si>
    <t>992,679</t>
  </si>
  <si>
    <t>1,060,268</t>
  </si>
  <si>
    <t>Goodwill</t>
  </si>
  <si>
    <t>Other Intangibles</t>
  </si>
  <si>
    <t>Other Long-term Assets</t>
  </si>
  <si>
    <t>156,165</t>
  </si>
  <si>
    <t>184,928</t>
  </si>
  <si>
    <t>200,857</t>
  </si>
  <si>
    <t>162,085</t>
  </si>
  <si>
    <t>236,343</t>
  </si>
  <si>
    <t>501,723</t>
  </si>
  <si>
    <t>1,206,173</t>
  </si>
  <si>
    <t>844,999</t>
  </si>
  <si>
    <t>698,429</t>
  </si>
  <si>
    <t>1,019,558</t>
  </si>
  <si>
    <t>Total Assets</t>
  </si>
  <si>
    <t>13,583,027</t>
  </si>
  <si>
    <t>13,368,380</t>
  </si>
  <si>
    <t>13,990,315</t>
  </si>
  <si>
    <t>14,155,012</t>
  </si>
  <si>
    <t>14,558,863</t>
  </si>
  <si>
    <t>14,691,009</t>
  </si>
  <si>
    <t>14,483,342</t>
  </si>
  <si>
    <t>13,355,444</t>
  </si>
  <si>
    <t>10,501,141</t>
  </si>
  <si>
    <t>11,412,603</t>
  </si>
  <si>
    <t>Accounts Payable</t>
  </si>
  <si>
    <t>105,007</t>
  </si>
  <si>
    <t>98,671</t>
  </si>
  <si>
    <t>117,181</t>
  </si>
  <si>
    <t>141,984</t>
  </si>
  <si>
    <t>149,282</t>
  </si>
  <si>
    <t>148,106</t>
  </si>
  <si>
    <t>145,985</t>
  </si>
  <si>
    <t>205,572</t>
  </si>
  <si>
    <t>215,168</t>
  </si>
  <si>
    <t>181,527</t>
  </si>
  <si>
    <t>Accrued Expenses</t>
  </si>
  <si>
    <t>36,707</t>
  </si>
  <si>
    <t>36,896</t>
  </si>
  <si>
    <t>29,362</t>
  </si>
  <si>
    <t>31,522</t>
  </si>
  <si>
    <t>28,076</t>
  </si>
  <si>
    <t>28,276</t>
  </si>
  <si>
    <t>39,874</t>
  </si>
  <si>
    <t>26,448</t>
  </si>
  <si>
    <t>27,503</t>
  </si>
  <si>
    <t>25,431</t>
  </si>
  <si>
    <t>Short-term Borrowings</t>
  </si>
  <si>
    <t>134,713</t>
  </si>
  <si>
    <t>147,608</t>
  </si>
  <si>
    <t>55,717</t>
  </si>
  <si>
    <t>Current Portion of LT Debt</t>
  </si>
  <si>
    <t>349,832</t>
  </si>
  <si>
    <t>255,050</t>
  </si>
  <si>
    <t>178,775</t>
  </si>
  <si>
    <t>556,988</t>
  </si>
  <si>
    <t>352,546</t>
  </si>
  <si>
    <t>346,775</t>
  </si>
  <si>
    <t>512,274</t>
  </si>
  <si>
    <t>450,306</t>
  </si>
  <si>
    <t>Current Portion of Capital Lease Obligations</t>
  </si>
  <si>
    <t>Other Current Liabilities</t>
  </si>
  <si>
    <t>32,727</t>
  </si>
  <si>
    <t>83,846</t>
  </si>
  <si>
    <t>22,883</t>
  </si>
  <si>
    <t>147,572</t>
  </si>
  <si>
    <t>23,059</t>
  </si>
  <si>
    <t>24,030</t>
  </si>
  <si>
    <t>90,980</t>
  </si>
  <si>
    <t>52,705</t>
  </si>
  <si>
    <t>69,712</t>
  </si>
  <si>
    <t>55,549</t>
  </si>
  <si>
    <t>Total Current Liabilities</t>
  </si>
  <si>
    <t>309,540</t>
  </si>
  <si>
    <t>716,853</t>
  </si>
  <si>
    <t>480,193</t>
  </si>
  <si>
    <t>499,853</t>
  </si>
  <si>
    <t>757,405</t>
  </si>
  <si>
    <t>552,958</t>
  </si>
  <si>
    <t>623,614</t>
  </si>
  <si>
    <t>796,999</t>
  </si>
  <si>
    <t>312,383</t>
  </si>
  <si>
    <t>712,813</t>
  </si>
  <si>
    <t>Long-term Debt</t>
  </si>
  <si>
    <t>6,919,045</t>
  </si>
  <si>
    <t>5,990,256</t>
  </si>
  <si>
    <t>6,488,140</t>
  </si>
  <si>
    <t>6,336,363</t>
  </si>
  <si>
    <t>6,277,950</t>
  </si>
  <si>
    <t>6,525,709</t>
  </si>
  <si>
    <t>6,361,610</t>
  </si>
  <si>
    <t>6,096,127</t>
  </si>
  <si>
    <t>4,122,964</t>
  </si>
  <si>
    <t>3,690,193</t>
  </si>
  <si>
    <t>Capital Leases</t>
  </si>
  <si>
    <t>32,002</t>
  </si>
  <si>
    <t>30,336</t>
  </si>
  <si>
    <t>29,122</t>
  </si>
  <si>
    <t>30,410</t>
  </si>
  <si>
    <t>Other Non-current Liabilities</t>
  </si>
  <si>
    <t>80,641</t>
  </si>
  <si>
    <t>133,603</t>
  </si>
  <si>
    <t>197,062</t>
  </si>
  <si>
    <t>406,146</t>
  </si>
  <si>
    <t>343,745</t>
  </si>
  <si>
    <t>412,242</t>
  </si>
  <si>
    <t>422,199</t>
  </si>
  <si>
    <t>360,591</t>
  </si>
  <si>
    <t>1,262,839</t>
  </si>
  <si>
    <t>1,491,900</t>
  </si>
  <si>
    <t>Total Liabilities</t>
  </si>
  <si>
    <t>7,309,226</t>
  </si>
  <si>
    <t>6,840,712</t>
  </si>
  <si>
    <t>7,165,395</t>
  </si>
  <si>
    <t>7,242,362</t>
  </si>
  <si>
    <t>7,379,100</t>
  </si>
  <si>
    <t>7,490,909</t>
  </si>
  <si>
    <t>7,439,425</t>
  </si>
  <si>
    <t>7,284,053</t>
  </si>
  <si>
    <t>5,727,308</t>
  </si>
  <si>
    <t>5,925,316</t>
  </si>
  <si>
    <t>Common Stock</t>
  </si>
  <si>
    <t>5,028,278</t>
  </si>
  <si>
    <t>5,133,757</t>
  </si>
  <si>
    <t>5,236,472</t>
  </si>
  <si>
    <t>5,354,930</t>
  </si>
  <si>
    <t>5,483,353</t>
  </si>
  <si>
    <t>5,366,464</t>
  </si>
  <si>
    <t>5,389,499</t>
  </si>
  <si>
    <t>5,391,766</t>
  </si>
  <si>
    <t>5,417,419</t>
  </si>
  <si>
    <t>5,124,265</t>
  </si>
  <si>
    <t>Additional Paid In Capital</t>
  </si>
  <si>
    <t>Retained Earnings</t>
  </si>
  <si>
    <t>1,216,932</t>
  </si>
  <si>
    <t>1,274,785</t>
  </si>
  <si>
    <t>1,241,861</t>
  </si>
  <si>
    <t>1,249,500</t>
  </si>
  <si>
    <t>1,519,462</t>
  </si>
  <si>
    <t>1,461,812</t>
  </si>
  <si>
    <t>1,407,920</t>
  </si>
  <si>
    <t>519,789</t>
  </si>
  <si>
    <t>-779,847</t>
  </si>
  <si>
    <t>-94,809</t>
  </si>
  <si>
    <t>Treasury Stock</t>
  </si>
  <si>
    <t>Other Common Equity Adj</t>
  </si>
  <si>
    <t>28,591</t>
  </si>
  <si>
    <t>119,126</t>
  </si>
  <si>
    <t>346,587</t>
  </si>
  <si>
    <t>308,220</t>
  </si>
  <si>
    <t>176,948</t>
  </si>
  <si>
    <t>371,824</t>
  </si>
  <si>
    <t>246,498</t>
  </si>
  <si>
    <t>159,836</t>
  </si>
  <si>
    <t>136,261</t>
  </si>
  <si>
    <t>457,831</t>
  </si>
  <si>
    <t>Common Equity</t>
  </si>
  <si>
    <t>6,273,801</t>
  </si>
  <si>
    <t>6,527,668</t>
  </si>
  <si>
    <t>6,824,920</t>
  </si>
  <si>
    <t>6,912,650</t>
  </si>
  <si>
    <t>7,179,763</t>
  </si>
  <si>
    <t>7,200,100</t>
  </si>
  <si>
    <t>7,043,917</t>
  </si>
  <si>
    <t>6,071,391</t>
  </si>
  <si>
    <t>4,773,833</t>
  </si>
  <si>
    <t>5,487,287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</si>
  <si>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</si>
  <si>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</si>
  <si>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</si>
  <si>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</si>
  <si>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</si>
  <si>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</si>
  <si>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48,797</t>
  </si>
  <si>
    <t>48,658</t>
  </si>
  <si>
    <t>58,518</t>
  </si>
  <si>
    <t>49,392</t>
  </si>
  <si>
    <t>Total Debt</t>
  </si>
  <si>
    <t>7,054,144</t>
  </si>
  <si>
    <t>6,487,696</t>
  </si>
  <si>
    <t>6,798,907</t>
  </si>
  <si>
    <t>6,515,138</t>
  </si>
  <si>
    <t>6,834,938</t>
  </si>
  <si>
    <t>6,878,255</t>
  </si>
  <si>
    <t>6,740,387</t>
  </si>
  <si>
    <t>6,638,737</t>
  </si>
  <si>
    <t>4,152,086</t>
  </si>
  <si>
    <t>4,170,909</t>
  </si>
  <si>
    <t>Income Statement</t>
  </si>
  <si>
    <t>Revenue</t>
  </si>
  <si>
    <t>1,171,049</t>
  </si>
  <si>
    <t>1,271,926</t>
  </si>
  <si>
    <t>1,352,178</t>
  </si>
  <si>
    <t>1,337,202</t>
  </si>
  <si>
    <t>1,104,729</t>
  </si>
  <si>
    <t>1,212,467</t>
  </si>
  <si>
    <t>1,194,204</t>
  </si>
  <si>
    <t>1,138,814</t>
  </si>
  <si>
    <t>1,006,944</t>
  </si>
  <si>
    <t>886,063</t>
  </si>
  <si>
    <t>Revenue Growth (YoY)</t>
  </si>
  <si>
    <t>41.9%</t>
  </si>
  <si>
    <t>8.6%</t>
  </si>
  <si>
    <t>6.3%</t>
  </si>
  <si>
    <t>-1.1%</t>
  </si>
  <si>
    <t>-17.4%</t>
  </si>
  <si>
    <t>9.8%</t>
  </si>
  <si>
    <t>-1.5%</t>
  </si>
  <si>
    <t>-4.6%</t>
  </si>
  <si>
    <t>-11.6%</t>
  </si>
  <si>
    <t>-12.0%</t>
  </si>
  <si>
    <t>Cost of Revenues</t>
  </si>
  <si>
    <t>-387,095</t>
  </si>
  <si>
    <t>-424,527</t>
  </si>
  <si>
    <t>-414,801</t>
  </si>
  <si>
    <t>-444,754</t>
  </si>
  <si>
    <t>-427,013</t>
  </si>
  <si>
    <t>-442,626</t>
  </si>
  <si>
    <t>-438,475</t>
  </si>
  <si>
    <t>-435,014</t>
  </si>
  <si>
    <t>-403,798</t>
  </si>
  <si>
    <t>-299,691</t>
  </si>
  <si>
    <t>Gross Profit</t>
  </si>
  <si>
    <t>783,954</t>
  </si>
  <si>
    <t>847,399</t>
  </si>
  <si>
    <t>937,377</t>
  </si>
  <si>
    <t>892,448</t>
  </si>
  <si>
    <t>677,716</t>
  </si>
  <si>
    <t>769,841</t>
  </si>
  <si>
    <t>755,729</t>
  </si>
  <si>
    <t>703,800</t>
  </si>
  <si>
    <t>603,146</t>
  </si>
  <si>
    <t>586,372</t>
  </si>
  <si>
    <t>Gross Profit Margin</t>
  </si>
  <si>
    <t>66.9%</t>
  </si>
  <si>
    <t>66.6%</t>
  </si>
  <si>
    <t>69.3%</t>
  </si>
  <si>
    <t>66.7%</t>
  </si>
  <si>
    <t>61.3%</t>
  </si>
  <si>
    <t>63.5%</t>
  </si>
  <si>
    <t>63.3%</t>
  </si>
  <si>
    <t>61.8%</t>
  </si>
  <si>
    <t>59.9%</t>
  </si>
  <si>
    <t>66.2%</t>
  </si>
  <si>
    <t>R&amp;D Expenses</t>
  </si>
  <si>
    <t>Selling and Marketing Expense</t>
  </si>
  <si>
    <t>General &amp; Admin Expenses</t>
  </si>
  <si>
    <t>-5,979</t>
  </si>
  <si>
    <t>-11,091</t>
  </si>
  <si>
    <t>-9,327</t>
  </si>
  <si>
    <t>-29,852</t>
  </si>
  <si>
    <t>-18,111</t>
  </si>
  <si>
    <t>-18,271</t>
  </si>
  <si>
    <t>-27,293</t>
  </si>
  <si>
    <t>-14,297</t>
  </si>
  <si>
    <t>-27,936</t>
  </si>
  <si>
    <t>-22,121</t>
  </si>
  <si>
    <t>Other Inc / (Exp)</t>
  </si>
  <si>
    <t>-117,370</t>
  </si>
  <si>
    <t>-39,934</t>
  </si>
  <si>
    <t>-257,528</t>
  </si>
  <si>
    <t>15,910</t>
  </si>
  <si>
    <t>225,996</t>
  </si>
  <si>
    <t>-111,356</t>
  </si>
  <si>
    <t>-99,963</t>
  </si>
  <si>
    <t>-1,138,644</t>
  </si>
  <si>
    <t>216,813</t>
  </si>
  <si>
    <t>538,402</t>
  </si>
  <si>
    <t>Operating Expenses</t>
  </si>
  <si>
    <t>-123,349</t>
  </si>
  <si>
    <t>-51,025</t>
  </si>
  <si>
    <t>-266,855</t>
  </si>
  <si>
    <t>-13,942</t>
  </si>
  <si>
    <t>207,885</t>
  </si>
  <si>
    <t>-129,627</t>
  </si>
  <si>
    <t>-127,256</t>
  </si>
  <si>
    <t>-1,152,941</t>
  </si>
  <si>
    <t>188,877</t>
  </si>
  <si>
    <t>516,281</t>
  </si>
  <si>
    <t>Operating Income</t>
  </si>
  <si>
    <t>660,605</t>
  </si>
  <si>
    <t>796,374</t>
  </si>
  <si>
    <t>670,522</t>
  </si>
  <si>
    <t>878,506</t>
  </si>
  <si>
    <t>885,601</t>
  </si>
  <si>
    <t>640,214</t>
  </si>
  <si>
    <t>628,473</t>
  </si>
  <si>
    <t>-449,141</t>
  </si>
  <si>
    <t>792,023</t>
  </si>
  <si>
    <t>1,102,653</t>
  </si>
  <si>
    <t>Net Interest Expenses</t>
  </si>
  <si>
    <t>-307,272</t>
  </si>
  <si>
    <t>-327,095</t>
  </si>
  <si>
    <t>-295,416</t>
  </si>
  <si>
    <t>-288,220</t>
  </si>
  <si>
    <t>-255,970</t>
  </si>
  <si>
    <t>-262,079</t>
  </si>
  <si>
    <t>-252,804</t>
  </si>
  <si>
    <t>-229,159</t>
  </si>
  <si>
    <t>-188,577</t>
  </si>
  <si>
    <t>-156,393</t>
  </si>
  <si>
    <t>EBT, Incl. Unusual Items</t>
  </si>
  <si>
    <t>353,333</t>
  </si>
  <si>
    <t>469,279</t>
  </si>
  <si>
    <t>375,106</t>
  </si>
  <si>
    <t>590,286</t>
  </si>
  <si>
    <t>629,631</t>
  </si>
  <si>
    <t>378,135</t>
  </si>
  <si>
    <t>375,669</t>
  </si>
  <si>
    <t>-678,300</t>
  </si>
  <si>
    <t>603,446</t>
  </si>
  <si>
    <t>946,260</t>
  </si>
  <si>
    <t>Earnings of Discontinued Ops.</t>
  </si>
  <si>
    <t>Income Tax Expense</t>
  </si>
  <si>
    <t>-29,698</t>
  </si>
  <si>
    <t>-44,624</t>
  </si>
  <si>
    <t>-34,958</t>
  </si>
  <si>
    <t>-201,541</t>
  </si>
  <si>
    <t>38,239</t>
  </si>
  <si>
    <t>-40,217</t>
  </si>
  <si>
    <t>-35,380</t>
  </si>
  <si>
    <t>53,741</t>
  </si>
  <si>
    <t>-5,539</t>
  </si>
  <si>
    <t>-101,437</t>
  </si>
  <si>
    <t>Net Income to Company</t>
  </si>
  <si>
    <t>323,635</t>
  </si>
  <si>
    <t>424,655</t>
  </si>
  <si>
    <t>340,148</t>
  </si>
  <si>
    <t>388,745</t>
  </si>
  <si>
    <t>667,870</t>
  </si>
  <si>
    <t>337,918</t>
  </si>
  <si>
    <t>340,289</t>
  </si>
  <si>
    <t>-624,559</t>
  </si>
  <si>
    <t>597,907</t>
  </si>
  <si>
    <t>844,823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</si>
  <si>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</si>
  <si>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</si>
  <si>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</si>
  <si>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</si>
  <si>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</si>
  <si>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</si>
  <si>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</si>
  <si>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247,717.472</t>
  </si>
  <si>
    <t>272,172.222</t>
  </si>
  <si>
    <t>276,795.506</t>
  </si>
  <si>
    <t>282,215.659</t>
  </si>
  <si>
    <t>288,787.282</t>
  </si>
  <si>
    <t>287,060.425</t>
  </si>
  <si>
    <t>286,057.254</t>
  </si>
  <si>
    <t>286,804.156</t>
  </si>
  <si>
    <t>287,659.788</t>
  </si>
  <si>
    <t>272,671.167</t>
  </si>
  <si>
    <t>Weighted Average Diluted Shares Out.</t>
  </si>
  <si>
    <t>EBITDA</t>
  </si>
  <si>
    <t>778,390</t>
  </si>
  <si>
    <t>844,862.665</t>
  </si>
  <si>
    <t>EBIT</t>
  </si>
  <si>
    <t>777,975</t>
  </si>
  <si>
    <t>836,308</t>
  </si>
  <si>
    <t>928,050</t>
  </si>
  <si>
    <t>862,596</t>
  </si>
  <si>
    <t>659,605</t>
  </si>
  <si>
    <t>751,570</t>
  </si>
  <si>
    <t>728,436</t>
  </si>
  <si>
    <t>689,503</t>
  </si>
  <si>
    <t>575,210</t>
  </si>
  <si>
    <t>564,251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</si>
  <si>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</si>
  <si>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</si>
  <si>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</si>
  <si>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</si>
  <si>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</si>
  <si>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</si>
  <si>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1,795</t>
  </si>
  <si>
    <t>1,725</t>
  </si>
  <si>
    <t>2,100</t>
  </si>
  <si>
    <t>2,241</t>
  </si>
  <si>
    <t>2,354</t>
  </si>
  <si>
    <t>1,988</t>
  </si>
  <si>
    <t>2,661</t>
  </si>
  <si>
    <t>4,557</t>
  </si>
  <si>
    <t>4,691</t>
  </si>
  <si>
    <t>Stock-Based Comp</t>
  </si>
  <si>
    <t>-4,136</t>
  </si>
  <si>
    <t>3,849</t>
  </si>
  <si>
    <t>-1,038</t>
  </si>
  <si>
    <t>17,916</t>
  </si>
  <si>
    <t>4,869</t>
  </si>
  <si>
    <t>2,413</t>
  </si>
  <si>
    <t>10,144</t>
  </si>
  <si>
    <t>-10,341</t>
  </si>
  <si>
    <t>8,225</t>
  </si>
  <si>
    <t>6,765</t>
  </si>
  <si>
    <t>Change In Accounts Receivable</t>
  </si>
  <si>
    <t>8,389</t>
  </si>
  <si>
    <t>3,134</t>
  </si>
  <si>
    <t>-2,423</t>
  </si>
  <si>
    <t>-6,141</t>
  </si>
  <si>
    <t>-3,604</t>
  </si>
  <si>
    <t>-1,739</t>
  </si>
  <si>
    <t>-11,659</t>
  </si>
  <si>
    <t>-24,823</t>
  </si>
  <si>
    <t>-19,059</t>
  </si>
  <si>
    <t>-5,775</t>
  </si>
  <si>
    <t>Change In Inventories</t>
  </si>
  <si>
    <t>Change in Other Net Operating Assets</t>
  </si>
  <si>
    <t>-50,499</t>
  </si>
  <si>
    <t>-17,778</t>
  </si>
  <si>
    <t>-20,458</t>
  </si>
  <si>
    <t>-69,808</t>
  </si>
  <si>
    <t>7,693</t>
  </si>
  <si>
    <t>-25,000</t>
  </si>
  <si>
    <t>-9,125</t>
  </si>
  <si>
    <t>-3,674</t>
  </si>
  <si>
    <t>6,029</t>
  </si>
  <si>
    <t>Other Operating Activities</t>
  </si>
  <si>
    <t>338,207</t>
  </si>
  <si>
    <t>350,333</t>
  </si>
  <si>
    <t>149,025</t>
  </si>
  <si>
    <t>91,243</t>
  </si>
  <si>
    <t>-192,258</t>
  </si>
  <si>
    <t>113,850</t>
  </si>
  <si>
    <t>101,911</t>
  </si>
  <si>
    <t>1,093,115</t>
  </si>
  <si>
    <t>-135,849</t>
  </si>
  <si>
    <t>-601,479</t>
  </si>
  <si>
    <t>Cash from Operations</t>
  </si>
  <si>
    <t>617,391</t>
  </si>
  <si>
    <t>765,918</t>
  </si>
  <si>
    <t>467,354</t>
  </si>
  <si>
    <t>424,196</t>
  </si>
  <si>
    <t>479,239</t>
  </si>
  <si>
    <t>462,123</t>
  </si>
  <si>
    <t>418,039</t>
  </si>
  <si>
    <t>426,928</t>
  </si>
  <si>
    <t>452,107</t>
  </si>
  <si>
    <t>255,054</t>
  </si>
  <si>
    <t>Capital Expenditures</t>
  </si>
  <si>
    <t>Cash Acquisitions</t>
  </si>
  <si>
    <t>45,108</t>
  </si>
  <si>
    <t>Other Investing Activities</t>
  </si>
  <si>
    <t>-316,727</t>
  </si>
  <si>
    <t>131,659</t>
  </si>
  <si>
    <t>-290,808</t>
  </si>
  <si>
    <t>-1,247</t>
  </si>
  <si>
    <t>-625,635</t>
  </si>
  <si>
    <t>175,186</t>
  </si>
  <si>
    <t>-5,407</t>
  </si>
  <si>
    <t>-183,244</t>
  </si>
  <si>
    <t>1,495,814</t>
  </si>
  <si>
    <t>225,954</t>
  </si>
  <si>
    <t>Cash from Investing</t>
  </si>
  <si>
    <t>-271,619</t>
  </si>
  <si>
    <t>Dividends Paid (Ex Special Dividends)</t>
  </si>
  <si>
    <t>-256,780</t>
  </si>
  <si>
    <t>-281,444</t>
  </si>
  <si>
    <t>-267,650</t>
  </si>
  <si>
    <t>-274,264</t>
  </si>
  <si>
    <t>-290,497</t>
  </si>
  <si>
    <t>-378,936</t>
  </si>
  <si>
    <t>-394,181</t>
  </si>
  <si>
    <t>-263,572</t>
  </si>
  <si>
    <t>-227,312</t>
  </si>
  <si>
    <t>-179,743</t>
  </si>
  <si>
    <t>Special Dividend Paid</t>
  </si>
  <si>
    <t>Long-Term Debt Issued</t>
  </si>
  <si>
    <t>769,178</t>
  </si>
  <si>
    <t>148,681</t>
  </si>
  <si>
    <t>986,654</t>
  </si>
  <si>
    <t>661,493</t>
  </si>
  <si>
    <t>1,277,097</t>
  </si>
  <si>
    <t>1,278,993</t>
  </si>
  <si>
    <t>938,509</t>
  </si>
  <si>
    <t>861,475</t>
  </si>
  <si>
    <t>657,806</t>
  </si>
  <si>
    <t>250,000</t>
  </si>
  <si>
    <t>Long-Term Debt Repaid</t>
  </si>
  <si>
    <t>-652,858</t>
  </si>
  <si>
    <t>-443,169</t>
  </si>
  <si>
    <t>-877,928</t>
  </si>
  <si>
    <t>-798,976</t>
  </si>
  <si>
    <t>-835,053</t>
  </si>
  <si>
    <t>-1,390,313</t>
  </si>
  <si>
    <t>-967,689</t>
  </si>
  <si>
    <t>-827,244</t>
  </si>
  <si>
    <t>-2,304,997</t>
  </si>
  <si>
    <t>-301,132</t>
  </si>
  <si>
    <t>Repurchase of Common Stock</t>
  </si>
  <si>
    <t>-1,452</t>
  </si>
  <si>
    <t>-3,937</t>
  </si>
  <si>
    <t>-2,734</t>
  </si>
  <si>
    <t>-15,939</t>
  </si>
  <si>
    <t>-136,272</t>
  </si>
  <si>
    <t>-297,056</t>
  </si>
  <si>
    <t>Other Financing Activities</t>
  </si>
  <si>
    <t>-308,888</t>
  </si>
  <si>
    <t>-324,322</t>
  </si>
  <si>
    <t>1,266</t>
  </si>
  <si>
    <t>5,051</t>
  </si>
  <si>
    <t>6,296</t>
  </si>
  <si>
    <t>-12,136</t>
  </si>
  <si>
    <t>Cash from Financing</t>
  </si>
  <si>
    <t>-449,348</t>
  </si>
  <si>
    <t>-901,706</t>
  </si>
  <si>
    <t>-162,014</t>
  </si>
  <si>
    <t>-413,215</t>
  </si>
  <si>
    <t>140,659</t>
  </si>
  <si>
    <t>-626,520</t>
  </si>
  <si>
    <t>-417,065</t>
  </si>
  <si>
    <t>-229,465</t>
  </si>
  <si>
    <t>-1,886,639</t>
  </si>
  <si>
    <t>-528,262</t>
  </si>
  <si>
    <t>Beginning Cash (CF)</t>
  </si>
  <si>
    <t>131,460</t>
  </si>
  <si>
    <t>Foreign Exchange Rate Adjustments</t>
  </si>
  <si>
    <t>Additions / Reductions</t>
  </si>
  <si>
    <t>-103,576</t>
  </si>
  <si>
    <t>-4,129</t>
  </si>
  <si>
    <t>14,532</t>
  </si>
  <si>
    <t>9,734</t>
  </si>
  <si>
    <t>-5,737</t>
  </si>
  <si>
    <t>10,789</t>
  </si>
  <si>
    <t>-4,433</t>
  </si>
  <si>
    <t>14,219</t>
  </si>
  <si>
    <t>61,282</t>
  </si>
  <si>
    <t>-47,254</t>
  </si>
  <si>
    <t>Ending Cash (CF)</t>
  </si>
  <si>
    <t>Levered Free Cash Flow</t>
  </si>
  <si>
    <t>Cash Interest Paid</t>
  </si>
  <si>
    <t>294,888</t>
  </si>
  <si>
    <t>304,409</t>
  </si>
  <si>
    <t>304,188</t>
  </si>
  <si>
    <t>299,533</t>
  </si>
  <si>
    <t>258,328</t>
  </si>
  <si>
    <t>268,156</t>
  </si>
  <si>
    <t>273,701</t>
  </si>
  <si>
    <t>247,723</t>
  </si>
  <si>
    <t>227,301</t>
  </si>
  <si>
    <t>171,242</t>
  </si>
  <si>
    <t>Valuation Ratios</t>
  </si>
  <si>
    <t>Price Close (Split Adjusted)</t>
  </si>
  <si>
    <t>Market Cap</t>
  </si>
  <si>
    <t>5,770,156.258</t>
  </si>
  <si>
    <t>5,957,728.637</t>
  </si>
  <si>
    <t>5,596,635.737</t>
  </si>
  <si>
    <t>6,371,310.051</t>
  </si>
  <si>
    <t>6,228,919.319</t>
  </si>
  <si>
    <t>5,898,753.489</t>
  </si>
  <si>
    <t>6,049,163.979</t>
  </si>
  <si>
    <t>3,812,410.373</t>
  </si>
  <si>
    <t>4,687,147.513</t>
  </si>
  <si>
    <t>3,219,861.609</t>
  </si>
  <si>
    <t>Total Enterprise Value (TEV)</t>
  </si>
  <si>
    <t>12,734,859.258</t>
  </si>
  <si>
    <t>12,810,269.637</t>
  </si>
  <si>
    <t>12,166,584.737</t>
  </si>
  <si>
    <t>12,982,818.051</t>
  </si>
  <si>
    <t>12,620,836.319</t>
  </si>
  <si>
    <t>12,381,675.489</t>
  </si>
  <si>
    <t>12,574,417.979</t>
  </si>
  <si>
    <t>10,255,722.373</t>
  </si>
  <si>
    <t>10,665,886.513</t>
  </si>
  <si>
    <t>7,328,629.609</t>
  </si>
  <si>
    <t>Enterprise Value (EV)</t>
  </si>
  <si>
    <t>12,200,056.258</t>
  </si>
  <si>
    <t>12,150,389.637</t>
  </si>
  <si>
    <t>11,086,364.737</t>
  </si>
  <si>
    <t>12,027,328.051</t>
  </si>
  <si>
    <t>11,615,720.319</t>
  </si>
  <si>
    <t>11,311,084.489</t>
  </si>
  <si>
    <t>11,583,077.979</t>
  </si>
  <si>
    <t>9,229,393.373</t>
  </si>
  <si>
    <t>9,767,713.513</t>
  </si>
  <si>
    <t>6,159,427.747</t>
  </si>
  <si>
    <t>EV/EBITDA</t>
  </si>
  <si>
    <t>15.9x</t>
  </si>
  <si>
    <t>14.3x</t>
  </si>
  <si>
    <t>NA</t>
  </si>
  <si>
    <t>EV / EBIT</t>
  </si>
  <si>
    <t>17.2x</t>
  </si>
  <si>
    <t>13.4x</t>
  </si>
  <si>
    <t>12.4x</t>
  </si>
  <si>
    <t>15.6x</t>
  </si>
  <si>
    <t>16.2x</t>
  </si>
  <si>
    <t>13.5x</t>
  </si>
  <si>
    <t>15.8x</t>
  </si>
  <si>
    <t>10.9x</t>
  </si>
  <si>
    <t>EV / LTM EBITDA - CAPEX</t>
  </si>
  <si>
    <t>EV / Free Cash Flow</t>
  </si>
  <si>
    <t>13.1x</t>
  </si>
  <si>
    <t>16.5x</t>
  </si>
  <si>
    <t>14.4x</t>
  </si>
  <si>
    <t>17.6x</t>
  </si>
  <si>
    <t>27.8x</t>
  </si>
  <si>
    <t>13.9x</t>
  </si>
  <si>
    <t>25.4x</t>
  </si>
  <si>
    <t>25.5x</t>
  </si>
  <si>
    <t>60.6x</t>
  </si>
  <si>
    <t>EV / Invested Capital</t>
  </si>
  <si>
    <t>1.0x</t>
  </si>
  <si>
    <t>0.9x</t>
  </si>
  <si>
    <t>0.8x</t>
  </si>
  <si>
    <t>0.7x</t>
  </si>
  <si>
    <t>EV / Revenue</t>
  </si>
  <si>
    <t>11.3x</t>
  </si>
  <si>
    <t>9.5x</t>
  </si>
  <si>
    <t>8.8x</t>
  </si>
  <si>
    <t>8.4x</t>
  </si>
  <si>
    <t>9.7x</t>
  </si>
  <si>
    <t>9.9x</t>
  </si>
  <si>
    <t>9.4x</t>
  </si>
  <si>
    <t>8.3x</t>
  </si>
  <si>
    <t>9.3x</t>
  </si>
  <si>
    <t>7.0x</t>
  </si>
  <si>
    <t>P/E Ratio</t>
  </si>
  <si>
    <t>18.5x</t>
  </si>
  <si>
    <t>14.9x</t>
  </si>
  <si>
    <t>10.8x</t>
  </si>
  <si>
    <t>30.5x</t>
  </si>
  <si>
    <t>12.9x</t>
  </si>
  <si>
    <t>9.8x</t>
  </si>
  <si>
    <t>-6.7x</t>
  </si>
  <si>
    <t>3.7x</t>
  </si>
  <si>
    <t>Price/Book</t>
  </si>
  <si>
    <t>0.6x</t>
  </si>
  <si>
    <t>Price / Operating Cash Flow</t>
  </si>
  <si>
    <t>11.0x</t>
  </si>
  <si>
    <t>8.2x</t>
  </si>
  <si>
    <t>8.1x</t>
  </si>
  <si>
    <t>26.3x</t>
  </si>
  <si>
    <t>14.6x</t>
  </si>
  <si>
    <t>12.6x</t>
  </si>
  <si>
    <t>14.7x</t>
  </si>
  <si>
    <t>9.6x</t>
  </si>
  <si>
    <t>Price / LTM Sales</t>
  </si>
  <si>
    <t>5.7x</t>
  </si>
  <si>
    <t>4.9x</t>
  </si>
  <si>
    <t>4.7x</t>
  </si>
  <si>
    <t>5.5x</t>
  </si>
  <si>
    <t>5.1x</t>
  </si>
  <si>
    <t>5.2x</t>
  </si>
  <si>
    <t>3.6x</t>
  </si>
  <si>
    <t>3.8x</t>
  </si>
  <si>
    <t>Altman Z-Score</t>
  </si>
  <si>
    <t>Piotroski Score</t>
  </si>
  <si>
    <t>Dividend Per Share</t>
  </si>
  <si>
    <t>Dividend Yield</t>
  </si>
  <si>
    <t>9.6%</t>
  </si>
  <si>
    <t>13.4%</t>
  </si>
  <si>
    <t>13.6%</t>
  </si>
  <si>
    <t>11.7%</t>
  </si>
  <si>
    <t>11.5%</t>
  </si>
  <si>
    <t>11.1%</t>
  </si>
  <si>
    <t>10.3%</t>
  </si>
  <si>
    <t>7.6%</t>
  </si>
  <si>
    <t>5.9%</t>
  </si>
  <si>
    <t>5.5%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</si>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</sst>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D01E4F4A-3EE4-56E3-4A09-16A8355D390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D15" sqref="D15:M15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</row>
    <row r="14" spans="3:13" ht="12.75" x14ac:dyDescent="0.2"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48</v>
      </c>
    </row>
    <row r="15" spans="3:13" ht="12.75" x14ac:dyDescent="0.2">
      <c r="C15" s="3" t="s">
        <v>49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3:13" ht="12.75" x14ac:dyDescent="0.2">
      <c r="C16" s="3" t="s">
        <v>50</v>
      </c>
      <c r="D16" s="3" t="s">
        <v>37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</row>
    <row r="17" spans="3:13" ht="12.75" x14ac:dyDescent="0.2">
      <c r="C17" s="3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56</v>
      </c>
      <c r="I17" s="3" t="s">
        <v>57</v>
      </c>
      <c r="J17" s="3" t="s">
        <v>58</v>
      </c>
      <c r="K17" s="3" t="s">
        <v>59</v>
      </c>
      <c r="L17" s="3" t="s">
        <v>60</v>
      </c>
      <c r="M17" s="3" t="s">
        <v>61</v>
      </c>
    </row>
    <row r="18" spans="3:13" ht="12.75" x14ac:dyDescent="0.2">
      <c r="C18" s="3" t="s">
        <v>62</v>
      </c>
      <c r="D18" s="3" t="s">
        <v>63</v>
      </c>
      <c r="E18" s="3" t="s">
        <v>64</v>
      </c>
      <c r="F18" s="3" t="s">
        <v>65</v>
      </c>
      <c r="G18" s="3" t="s">
        <v>66</v>
      </c>
      <c r="H18" s="3" t="s">
        <v>67</v>
      </c>
      <c r="I18" s="3" t="s">
        <v>68</v>
      </c>
      <c r="J18" s="3" t="s">
        <v>69</v>
      </c>
      <c r="K18" s="3" t="s">
        <v>70</v>
      </c>
      <c r="L18" s="3" t="s">
        <v>71</v>
      </c>
      <c r="M18" s="3" t="s">
        <v>72</v>
      </c>
    </row>
    <row r="19" spans="3:13" ht="12.75" x14ac:dyDescent="0.2"/>
    <row r="20" spans="3:13" ht="12.75" x14ac:dyDescent="0.2">
      <c r="C20" s="3" t="s">
        <v>73</v>
      </c>
      <c r="D20" s="3" t="s">
        <v>74</v>
      </c>
      <c r="E20" s="3" t="s">
        <v>75</v>
      </c>
      <c r="F20" s="3" t="s">
        <v>76</v>
      </c>
      <c r="G20" s="3" t="s">
        <v>77</v>
      </c>
      <c r="H20" s="3" t="s">
        <v>78</v>
      </c>
      <c r="I20" s="3" t="s">
        <v>79</v>
      </c>
      <c r="J20" s="3" t="s">
        <v>80</v>
      </c>
      <c r="K20" s="3" t="s">
        <v>81</v>
      </c>
      <c r="L20" s="3" t="s">
        <v>82</v>
      </c>
      <c r="M20" s="3" t="s">
        <v>83</v>
      </c>
    </row>
    <row r="21" spans="3:13" ht="12.75" x14ac:dyDescent="0.2">
      <c r="C21" s="3" t="s">
        <v>84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spans="3:13" ht="12.75" x14ac:dyDescent="0.2">
      <c r="C22" s="3" t="s">
        <v>85</v>
      </c>
      <c r="D22" s="3" t="s">
        <v>37</v>
      </c>
      <c r="E22" s="3" t="s">
        <v>37</v>
      </c>
      <c r="F22" s="3" t="s">
        <v>37</v>
      </c>
      <c r="G22" s="3" t="s">
        <v>37</v>
      </c>
      <c r="H22" s="3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</row>
    <row r="23" spans="3:13" ht="12.75" x14ac:dyDescent="0.2">
      <c r="C23" s="3" t="s">
        <v>86</v>
      </c>
      <c r="D23" s="3" t="s">
        <v>87</v>
      </c>
      <c r="E23" s="3" t="s">
        <v>88</v>
      </c>
      <c r="F23" s="3" t="s">
        <v>89</v>
      </c>
      <c r="G23" s="3" t="s">
        <v>90</v>
      </c>
      <c r="H23" s="3" t="s">
        <v>91</v>
      </c>
      <c r="I23" s="3" t="s">
        <v>92</v>
      </c>
      <c r="J23" s="3" t="s">
        <v>93</v>
      </c>
      <c r="K23" s="3" t="s">
        <v>94</v>
      </c>
      <c r="L23" s="3" t="s">
        <v>95</v>
      </c>
      <c r="M23" s="3" t="s">
        <v>96</v>
      </c>
    </row>
    <row r="24" spans="3:13" ht="12.75" x14ac:dyDescent="0.2">
      <c r="C24" s="3" t="s">
        <v>97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</row>
    <row r="25" spans="3:13" ht="12.75" x14ac:dyDescent="0.2">
      <c r="C25" s="3" t="s">
        <v>98</v>
      </c>
      <c r="D25" s="3" t="s">
        <v>37</v>
      </c>
      <c r="E25" s="3" t="s">
        <v>37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</row>
    <row r="26" spans="3:13" ht="12.75" x14ac:dyDescent="0.2">
      <c r="C26" s="3" t="s">
        <v>99</v>
      </c>
      <c r="D26" s="3" t="s">
        <v>100</v>
      </c>
      <c r="E26" s="3" t="s">
        <v>101</v>
      </c>
      <c r="F26" s="3" t="s">
        <v>102</v>
      </c>
      <c r="G26" s="3" t="s">
        <v>103</v>
      </c>
      <c r="H26" s="3" t="s">
        <v>104</v>
      </c>
      <c r="I26" s="3" t="s">
        <v>105</v>
      </c>
      <c r="J26" s="3" t="s">
        <v>106</v>
      </c>
      <c r="K26" s="3" t="s">
        <v>107</v>
      </c>
      <c r="L26" s="3" t="s">
        <v>108</v>
      </c>
      <c r="M26" s="3" t="s">
        <v>109</v>
      </c>
    </row>
    <row r="27" spans="3:13" ht="12.75" x14ac:dyDescent="0.2">
      <c r="C27" s="3" t="s">
        <v>110</v>
      </c>
      <c r="D27" s="3" t="s">
        <v>111</v>
      </c>
      <c r="E27" s="3" t="s">
        <v>112</v>
      </c>
      <c r="F27" s="3" t="s">
        <v>113</v>
      </c>
      <c r="G27" s="3" t="s">
        <v>114</v>
      </c>
      <c r="H27" s="3" t="s">
        <v>115</v>
      </c>
      <c r="I27" s="3" t="s">
        <v>116</v>
      </c>
      <c r="J27" s="3" t="s">
        <v>117</v>
      </c>
      <c r="K27" s="3" t="s">
        <v>118</v>
      </c>
      <c r="L27" s="3" t="s">
        <v>119</v>
      </c>
      <c r="M27" s="3" t="s">
        <v>120</v>
      </c>
    </row>
    <row r="28" spans="3:13" ht="12.75" x14ac:dyDescent="0.2"/>
    <row r="29" spans="3:13" ht="12.75" x14ac:dyDescent="0.2">
      <c r="C29" s="3" t="s">
        <v>121</v>
      </c>
      <c r="D29" s="3" t="s">
        <v>122</v>
      </c>
      <c r="E29" s="3" t="s">
        <v>123</v>
      </c>
      <c r="F29" s="3" t="s">
        <v>124</v>
      </c>
      <c r="G29" s="3" t="s">
        <v>125</v>
      </c>
      <c r="H29" s="3" t="s">
        <v>126</v>
      </c>
      <c r="I29" s="3" t="s">
        <v>127</v>
      </c>
      <c r="J29" s="3" t="s">
        <v>128</v>
      </c>
      <c r="K29" s="3" t="s">
        <v>129</v>
      </c>
      <c r="L29" s="3" t="s">
        <v>130</v>
      </c>
      <c r="M29" s="3" t="s">
        <v>131</v>
      </c>
    </row>
    <row r="30" spans="3:13" ht="12.75" x14ac:dyDescent="0.2">
      <c r="C30" s="3" t="s">
        <v>132</v>
      </c>
      <c r="D30" s="3" t="s">
        <v>133</v>
      </c>
      <c r="E30" s="3" t="s">
        <v>134</v>
      </c>
      <c r="F30" s="3" t="s">
        <v>135</v>
      </c>
      <c r="G30" s="3" t="s">
        <v>136</v>
      </c>
      <c r="H30" s="3" t="s">
        <v>137</v>
      </c>
      <c r="I30" s="3" t="s">
        <v>138</v>
      </c>
      <c r="J30" s="3" t="s">
        <v>139</v>
      </c>
      <c r="K30" s="3" t="s">
        <v>140</v>
      </c>
      <c r="L30" s="3" t="s">
        <v>141</v>
      </c>
      <c r="M30" s="3" t="s">
        <v>142</v>
      </c>
    </row>
    <row r="31" spans="3:13" ht="12.75" x14ac:dyDescent="0.2">
      <c r="C31" s="3" t="s">
        <v>143</v>
      </c>
      <c r="D31" s="3" t="s">
        <v>144</v>
      </c>
      <c r="E31" s="3" t="s">
        <v>145</v>
      </c>
      <c r="F31" s="3" t="s">
        <v>146</v>
      </c>
      <c r="G31" s="3" t="s">
        <v>37</v>
      </c>
      <c r="H31" s="3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</row>
    <row r="32" spans="3:13" ht="12.75" x14ac:dyDescent="0.2">
      <c r="C32" s="3" t="s">
        <v>147</v>
      </c>
      <c r="D32" s="3">
        <v>386</v>
      </c>
      <c r="E32" s="3" t="s">
        <v>148</v>
      </c>
      <c r="F32" s="3" t="s">
        <v>149</v>
      </c>
      <c r="G32" s="3" t="s">
        <v>150</v>
      </c>
      <c r="H32" s="3" t="s">
        <v>151</v>
      </c>
      <c r="I32" s="3" t="s">
        <v>152</v>
      </c>
      <c r="J32" s="3" t="s">
        <v>153</v>
      </c>
      <c r="K32" s="3" t="s">
        <v>154</v>
      </c>
      <c r="L32" s="3" t="s">
        <v>37</v>
      </c>
      <c r="M32" s="3" t="s">
        <v>155</v>
      </c>
    </row>
    <row r="33" spans="3:13" ht="12.75" x14ac:dyDescent="0.2">
      <c r="C33" s="3" t="s">
        <v>156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</row>
    <row r="34" spans="3:13" ht="12.75" x14ac:dyDescent="0.2">
      <c r="C34" s="3" t="s">
        <v>157</v>
      </c>
      <c r="D34" s="3" t="s">
        <v>158</v>
      </c>
      <c r="E34" s="3" t="s">
        <v>159</v>
      </c>
      <c r="F34" s="3" t="s">
        <v>160</v>
      </c>
      <c r="G34" s="3" t="s">
        <v>161</v>
      </c>
      <c r="H34" s="3" t="s">
        <v>162</v>
      </c>
      <c r="I34" s="3" t="s">
        <v>163</v>
      </c>
      <c r="J34" s="3" t="s">
        <v>164</v>
      </c>
      <c r="K34" s="3" t="s">
        <v>165</v>
      </c>
      <c r="L34" s="3" t="s">
        <v>166</v>
      </c>
      <c r="M34" s="3" t="s">
        <v>167</v>
      </c>
    </row>
    <row r="35" spans="3:13" ht="12.75" x14ac:dyDescent="0.2">
      <c r="C35" s="3" t="s">
        <v>168</v>
      </c>
      <c r="D35" s="3" t="s">
        <v>169</v>
      </c>
      <c r="E35" s="3" t="s">
        <v>170</v>
      </c>
      <c r="F35" s="3" t="s">
        <v>171</v>
      </c>
      <c r="G35" s="3" t="s">
        <v>172</v>
      </c>
      <c r="H35" s="3" t="s">
        <v>173</v>
      </c>
      <c r="I35" s="3" t="s">
        <v>174</v>
      </c>
      <c r="J35" s="3" t="s">
        <v>175</v>
      </c>
      <c r="K35" s="3" t="s">
        <v>176</v>
      </c>
      <c r="L35" s="3" t="s">
        <v>177</v>
      </c>
      <c r="M35" s="3" t="s">
        <v>178</v>
      </c>
    </row>
    <row r="36" spans="3:13" ht="12.75" x14ac:dyDescent="0.2"/>
    <row r="37" spans="3:13" ht="12.75" x14ac:dyDescent="0.2">
      <c r="C37" s="3" t="s">
        <v>179</v>
      </c>
      <c r="D37" s="3" t="s">
        <v>180</v>
      </c>
      <c r="E37" s="3" t="s">
        <v>181</v>
      </c>
      <c r="F37" s="3" t="s">
        <v>182</v>
      </c>
      <c r="G37" s="3" t="s">
        <v>183</v>
      </c>
      <c r="H37" s="3" t="s">
        <v>184</v>
      </c>
      <c r="I37" s="3" t="s">
        <v>185</v>
      </c>
      <c r="J37" s="3" t="s">
        <v>186</v>
      </c>
      <c r="K37" s="3" t="s">
        <v>187</v>
      </c>
      <c r="L37" s="3" t="s">
        <v>188</v>
      </c>
      <c r="M37" s="3" t="s">
        <v>189</v>
      </c>
    </row>
    <row r="38" spans="3:13" ht="12.75" x14ac:dyDescent="0.2">
      <c r="C38" s="3" t="s">
        <v>190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37</v>
      </c>
      <c r="J38" s="3" t="s">
        <v>191</v>
      </c>
      <c r="K38" s="3" t="s">
        <v>192</v>
      </c>
      <c r="L38" s="3" t="s">
        <v>193</v>
      </c>
      <c r="M38" s="3" t="s">
        <v>194</v>
      </c>
    </row>
    <row r="39" spans="3:13" ht="12.75" x14ac:dyDescent="0.2">
      <c r="C39" s="3" t="s">
        <v>195</v>
      </c>
      <c r="D39" s="3" t="s">
        <v>196</v>
      </c>
      <c r="E39" s="3" t="s">
        <v>197</v>
      </c>
      <c r="F39" s="3" t="s">
        <v>198</v>
      </c>
      <c r="G39" s="3" t="s">
        <v>199</v>
      </c>
      <c r="H39" s="3" t="s">
        <v>200</v>
      </c>
      <c r="I39" s="3" t="s">
        <v>201</v>
      </c>
      <c r="J39" s="3" t="s">
        <v>202</v>
      </c>
      <c r="K39" s="3" t="s">
        <v>203</v>
      </c>
      <c r="L39" s="3" t="s">
        <v>204</v>
      </c>
      <c r="M39" s="3" t="s">
        <v>205</v>
      </c>
    </row>
    <row r="40" spans="3:13" ht="12.75" x14ac:dyDescent="0.2">
      <c r="C40" s="3" t="s">
        <v>206</v>
      </c>
      <c r="D40" s="3" t="s">
        <v>207</v>
      </c>
      <c r="E40" s="3" t="s">
        <v>208</v>
      </c>
      <c r="F40" s="3" t="s">
        <v>209</v>
      </c>
      <c r="G40" s="3" t="s">
        <v>210</v>
      </c>
      <c r="H40" s="3" t="s">
        <v>211</v>
      </c>
      <c r="I40" s="3" t="s">
        <v>212</v>
      </c>
      <c r="J40" s="3" t="s">
        <v>213</v>
      </c>
      <c r="K40" s="3" t="s">
        <v>214</v>
      </c>
      <c r="L40" s="3" t="s">
        <v>215</v>
      </c>
      <c r="M40" s="3" t="s">
        <v>216</v>
      </c>
    </row>
    <row r="41" spans="3:13" ht="12.75" x14ac:dyDescent="0.2"/>
    <row r="42" spans="3:13" ht="12.75" x14ac:dyDescent="0.2">
      <c r="C42" s="3" t="s">
        <v>217</v>
      </c>
      <c r="D42" s="3" t="s">
        <v>218</v>
      </c>
      <c r="E42" s="3" t="s">
        <v>219</v>
      </c>
      <c r="F42" s="3" t="s">
        <v>220</v>
      </c>
      <c r="G42" s="3" t="s">
        <v>221</v>
      </c>
      <c r="H42" s="3" t="s">
        <v>222</v>
      </c>
      <c r="I42" s="3" t="s">
        <v>223</v>
      </c>
      <c r="J42" s="3" t="s">
        <v>224</v>
      </c>
      <c r="K42" s="3" t="s">
        <v>225</v>
      </c>
      <c r="L42" s="3" t="s">
        <v>226</v>
      </c>
      <c r="M42" s="3" t="s">
        <v>227</v>
      </c>
    </row>
    <row r="43" spans="3:13" ht="12.75" x14ac:dyDescent="0.2">
      <c r="C43" s="3" t="s">
        <v>228</v>
      </c>
      <c r="D43" s="3" t="s">
        <v>37</v>
      </c>
      <c r="E43" s="3" t="s">
        <v>37</v>
      </c>
      <c r="F43" s="3" t="s">
        <v>37</v>
      </c>
      <c r="G43" s="3" t="s">
        <v>37</v>
      </c>
      <c r="H43" s="3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</row>
    <row r="44" spans="3:13" ht="12.75" x14ac:dyDescent="0.2">
      <c r="C44" s="3" t="s">
        <v>229</v>
      </c>
      <c r="D44" s="3" t="s">
        <v>230</v>
      </c>
      <c r="E44" s="3" t="s">
        <v>231</v>
      </c>
      <c r="F44" s="3" t="s">
        <v>232</v>
      </c>
      <c r="G44" s="3" t="s">
        <v>233</v>
      </c>
      <c r="H44" s="3" t="s">
        <v>234</v>
      </c>
      <c r="I44" s="3" t="s">
        <v>235</v>
      </c>
      <c r="J44" s="3" t="s">
        <v>236</v>
      </c>
      <c r="K44" s="3" t="s">
        <v>237</v>
      </c>
      <c r="L44" s="3" t="s">
        <v>238</v>
      </c>
      <c r="M44" s="3" t="s">
        <v>239</v>
      </c>
    </row>
    <row r="45" spans="3:13" ht="12.75" x14ac:dyDescent="0.2">
      <c r="C45" s="3" t="s">
        <v>240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</row>
    <row r="46" spans="3:13" ht="12.75" x14ac:dyDescent="0.2">
      <c r="C46" s="3" t="s">
        <v>241</v>
      </c>
      <c r="D46" s="3" t="s">
        <v>242</v>
      </c>
      <c r="E46" s="3" t="s">
        <v>243</v>
      </c>
      <c r="F46" s="3" t="s">
        <v>244</v>
      </c>
      <c r="G46" s="3" t="s">
        <v>245</v>
      </c>
      <c r="H46" s="3" t="s">
        <v>246</v>
      </c>
      <c r="I46" s="3" t="s">
        <v>247</v>
      </c>
      <c r="J46" s="3" t="s">
        <v>248</v>
      </c>
      <c r="K46" s="3" t="s">
        <v>249</v>
      </c>
      <c r="L46" s="3" t="s">
        <v>250</v>
      </c>
      <c r="M46" s="3" t="s">
        <v>251</v>
      </c>
    </row>
    <row r="47" spans="3:13" ht="12.75" x14ac:dyDescent="0.2">
      <c r="C47" s="3" t="s">
        <v>252</v>
      </c>
      <c r="D47" s="3" t="s">
        <v>253</v>
      </c>
      <c r="E47" s="3" t="s">
        <v>254</v>
      </c>
      <c r="F47" s="3" t="s">
        <v>255</v>
      </c>
      <c r="G47" s="3" t="s">
        <v>256</v>
      </c>
      <c r="H47" s="3" t="s">
        <v>257</v>
      </c>
      <c r="I47" s="3" t="s">
        <v>258</v>
      </c>
      <c r="J47" s="3" t="s">
        <v>259</v>
      </c>
      <c r="K47" s="3" t="s">
        <v>260</v>
      </c>
      <c r="L47" s="3" t="s">
        <v>261</v>
      </c>
      <c r="M47" s="3" t="s">
        <v>262</v>
      </c>
    </row>
    <row r="48" spans="3:13" ht="12.75" x14ac:dyDescent="0.2">
      <c r="C48" s="3" t="s">
        <v>263</v>
      </c>
      <c r="D48" s="3" t="s">
        <v>37</v>
      </c>
      <c r="E48" s="3" t="s">
        <v>37</v>
      </c>
      <c r="F48" s="3" t="s">
        <v>37</v>
      </c>
      <c r="G48" s="3" t="s">
        <v>37</v>
      </c>
      <c r="H48" s="3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</row>
    <row r="49" spans="3:13" ht="12.75" x14ac:dyDescent="0.2">
      <c r="C49" s="3" t="s">
        <v>264</v>
      </c>
      <c r="D49" s="3" t="s">
        <v>37</v>
      </c>
      <c r="E49" s="3" t="s">
        <v>37</v>
      </c>
      <c r="F49" s="3" t="s">
        <v>37</v>
      </c>
      <c r="G49" s="3" t="s">
        <v>37</v>
      </c>
      <c r="H49" s="3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</row>
    <row r="50" spans="3:13" ht="12.75" x14ac:dyDescent="0.2">
      <c r="C50" s="3" t="s">
        <v>265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266</v>
      </c>
      <c r="D51" s="3" t="s">
        <v>253</v>
      </c>
      <c r="E51" s="3" t="s">
        <v>254</v>
      </c>
      <c r="F51" s="3" t="s">
        <v>255</v>
      </c>
      <c r="G51" s="3" t="s">
        <v>256</v>
      </c>
      <c r="H51" s="3" t="s">
        <v>257</v>
      </c>
      <c r="I51" s="3" t="s">
        <v>258</v>
      </c>
      <c r="J51" s="3" t="s">
        <v>259</v>
      </c>
      <c r="K51" s="3" t="s">
        <v>260</v>
      </c>
      <c r="L51" s="3" t="s">
        <v>261</v>
      </c>
      <c r="M51" s="3" t="s">
        <v>262</v>
      </c>
    </row>
    <row r="52" spans="3:13" ht="12.75" x14ac:dyDescent="0.2"/>
    <row r="53" spans="3:13" ht="12.75" x14ac:dyDescent="0.2">
      <c r="C53" s="3" t="s">
        <v>267</v>
      </c>
      <c r="D53" s="3" t="s">
        <v>111</v>
      </c>
      <c r="E53" s="3" t="s">
        <v>112</v>
      </c>
      <c r="F53" s="3" t="s">
        <v>113</v>
      </c>
      <c r="G53" s="3" t="s">
        <v>114</v>
      </c>
      <c r="H53" s="3" t="s">
        <v>115</v>
      </c>
      <c r="I53" s="3" t="s">
        <v>116</v>
      </c>
      <c r="J53" s="3" t="s">
        <v>117</v>
      </c>
      <c r="K53" s="3" t="s">
        <v>118</v>
      </c>
      <c r="L53" s="3" t="s">
        <v>119</v>
      </c>
      <c r="M53" s="3" t="s">
        <v>120</v>
      </c>
    </row>
    <row r="54" spans="3:13" ht="12.75" x14ac:dyDescent="0.2"/>
    <row r="55" spans="3:13" ht="12.75" x14ac:dyDescent="0.2">
      <c r="C55" s="3" t="s">
        <v>268</v>
      </c>
      <c r="D55" s="3" t="s">
        <v>26</v>
      </c>
      <c r="E55" s="3" t="s">
        <v>27</v>
      </c>
      <c r="F55" s="3" t="s">
        <v>28</v>
      </c>
      <c r="G55" s="3" t="s">
        <v>269</v>
      </c>
      <c r="H55" s="3" t="s">
        <v>270</v>
      </c>
      <c r="I55" s="3" t="s">
        <v>271</v>
      </c>
      <c r="J55" s="3" t="s">
        <v>272</v>
      </c>
      <c r="K55" s="3" t="s">
        <v>33</v>
      </c>
      <c r="L55" s="3" t="s">
        <v>34</v>
      </c>
      <c r="M55" s="3" t="s">
        <v>35</v>
      </c>
    </row>
    <row r="56" spans="3:13" ht="12.75" x14ac:dyDescent="0.2">
      <c r="C56" s="3" t="s">
        <v>273</v>
      </c>
      <c r="D56" s="3" t="s">
        <v>274</v>
      </c>
      <c r="E56" s="3" t="s">
        <v>275</v>
      </c>
      <c r="F56" s="3" t="s">
        <v>276</v>
      </c>
      <c r="G56" s="3" t="s">
        <v>277</v>
      </c>
      <c r="H56" s="3" t="s">
        <v>278</v>
      </c>
      <c r="I56" s="3" t="s">
        <v>279</v>
      </c>
      <c r="J56" s="3" t="s">
        <v>280</v>
      </c>
      <c r="K56" s="3" t="s">
        <v>281</v>
      </c>
      <c r="L56" s="3" t="s">
        <v>282</v>
      </c>
      <c r="M56" s="3" t="s">
        <v>283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D8CA-0A07-4ADE-8DDD-E4CF5F63BF1D}">
  <dimension ref="C1:M48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284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285</v>
      </c>
      <c r="D12" s="3" t="s">
        <v>286</v>
      </c>
      <c r="E12" s="3" t="s">
        <v>287</v>
      </c>
      <c r="F12" s="3" t="s">
        <v>288</v>
      </c>
      <c r="G12" s="3" t="s">
        <v>289</v>
      </c>
      <c r="H12" s="3" t="s">
        <v>290</v>
      </c>
      <c r="I12" s="3" t="s">
        <v>291</v>
      </c>
      <c r="J12" s="3" t="s">
        <v>292</v>
      </c>
      <c r="K12" s="3" t="s">
        <v>293</v>
      </c>
      <c r="L12" s="3" t="s">
        <v>294</v>
      </c>
      <c r="M12" s="3" t="s">
        <v>295</v>
      </c>
    </row>
    <row r="13" spans="3:13" x14ac:dyDescent="0.2">
      <c r="C13" s="3" t="s">
        <v>296</v>
      </c>
      <c r="D13" s="3" t="s">
        <v>297</v>
      </c>
      <c r="E13" s="3" t="s">
        <v>298</v>
      </c>
      <c r="F13" s="3" t="s">
        <v>299</v>
      </c>
      <c r="G13" s="3" t="s">
        <v>300</v>
      </c>
      <c r="H13" s="3" t="s">
        <v>301</v>
      </c>
      <c r="I13" s="3" t="s">
        <v>302</v>
      </c>
      <c r="J13" s="3" t="s">
        <v>303</v>
      </c>
      <c r="K13" s="3" t="s">
        <v>304</v>
      </c>
      <c r="L13" s="3" t="s">
        <v>305</v>
      </c>
      <c r="M13" s="3" t="s">
        <v>306</v>
      </c>
    </row>
    <row r="15" spans="3:13" x14ac:dyDescent="0.2">
      <c r="C15" s="3" t="s">
        <v>307</v>
      </c>
      <c r="D15" s="3" t="s">
        <v>308</v>
      </c>
      <c r="E15" s="3" t="s">
        <v>309</v>
      </c>
      <c r="F15" s="3" t="s">
        <v>310</v>
      </c>
      <c r="G15" s="3" t="s">
        <v>311</v>
      </c>
      <c r="H15" s="3" t="s">
        <v>312</v>
      </c>
      <c r="I15" s="3" t="s">
        <v>313</v>
      </c>
      <c r="J15" s="3" t="s">
        <v>314</v>
      </c>
      <c r="K15" s="3" t="s">
        <v>315</v>
      </c>
      <c r="L15" s="3" t="s">
        <v>316</v>
      </c>
      <c r="M15" s="3" t="s">
        <v>317</v>
      </c>
    </row>
    <row r="16" spans="3:13" x14ac:dyDescent="0.2">
      <c r="C16" s="3" t="s">
        <v>318</v>
      </c>
      <c r="D16" s="3" t="s">
        <v>319</v>
      </c>
      <c r="E16" s="3" t="s">
        <v>320</v>
      </c>
      <c r="F16" s="3" t="s">
        <v>321</v>
      </c>
      <c r="G16" s="3" t="s">
        <v>322</v>
      </c>
      <c r="H16" s="3" t="s">
        <v>323</v>
      </c>
      <c r="I16" s="3" t="s">
        <v>324</v>
      </c>
      <c r="J16" s="3" t="s">
        <v>325</v>
      </c>
      <c r="K16" s="3" t="s">
        <v>326</v>
      </c>
      <c r="L16" s="3" t="s">
        <v>327</v>
      </c>
      <c r="M16" s="3" t="s">
        <v>328</v>
      </c>
    </row>
    <row r="17" spans="3:13" x14ac:dyDescent="0.2">
      <c r="C17" s="3" t="s">
        <v>329</v>
      </c>
      <c r="D17" s="3" t="s">
        <v>330</v>
      </c>
      <c r="E17" s="3" t="s">
        <v>331</v>
      </c>
      <c r="F17" s="3" t="s">
        <v>332</v>
      </c>
      <c r="G17" s="3" t="s">
        <v>333</v>
      </c>
      <c r="H17" s="3" t="s">
        <v>334</v>
      </c>
      <c r="I17" s="3" t="s">
        <v>335</v>
      </c>
      <c r="J17" s="3" t="s">
        <v>336</v>
      </c>
      <c r="K17" s="3" t="s">
        <v>337</v>
      </c>
      <c r="L17" s="3" t="s">
        <v>338</v>
      </c>
      <c r="M17" s="3" t="s">
        <v>339</v>
      </c>
    </row>
    <row r="19" spans="3:13" x14ac:dyDescent="0.2">
      <c r="C19" s="3" t="s">
        <v>340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341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3" t="s">
        <v>342</v>
      </c>
      <c r="D21" s="3" t="s">
        <v>343</v>
      </c>
      <c r="E21" s="3" t="s">
        <v>344</v>
      </c>
      <c r="F21" s="3" t="s">
        <v>345</v>
      </c>
      <c r="G21" s="3" t="s">
        <v>346</v>
      </c>
      <c r="H21" s="3" t="s">
        <v>347</v>
      </c>
      <c r="I21" s="3" t="s">
        <v>348</v>
      </c>
      <c r="J21" s="3" t="s">
        <v>349</v>
      </c>
      <c r="K21" s="3" t="s">
        <v>350</v>
      </c>
      <c r="L21" s="3" t="s">
        <v>351</v>
      </c>
      <c r="M21" s="3" t="s">
        <v>352</v>
      </c>
    </row>
    <row r="22" spans="3:13" x14ac:dyDescent="0.2">
      <c r="C22" s="3" t="s">
        <v>353</v>
      </c>
      <c r="D22" s="3" t="s">
        <v>354</v>
      </c>
      <c r="E22" s="3" t="s">
        <v>355</v>
      </c>
      <c r="F22" s="3" t="s">
        <v>356</v>
      </c>
      <c r="G22" s="3" t="s">
        <v>357</v>
      </c>
      <c r="H22" s="3" t="s">
        <v>358</v>
      </c>
      <c r="I22" s="3" t="s">
        <v>359</v>
      </c>
      <c r="J22" s="3" t="s">
        <v>360</v>
      </c>
      <c r="K22" s="3" t="s">
        <v>361</v>
      </c>
      <c r="L22" s="3" t="s">
        <v>362</v>
      </c>
      <c r="M22" s="3" t="s">
        <v>363</v>
      </c>
    </row>
    <row r="23" spans="3:13" x14ac:dyDescent="0.2">
      <c r="C23" s="3" t="s">
        <v>364</v>
      </c>
      <c r="D23" s="3" t="s">
        <v>365</v>
      </c>
      <c r="E23" s="3" t="s">
        <v>366</v>
      </c>
      <c r="F23" s="3" t="s">
        <v>367</v>
      </c>
      <c r="G23" s="3" t="s">
        <v>368</v>
      </c>
      <c r="H23" s="3" t="s">
        <v>369</v>
      </c>
      <c r="I23" s="3" t="s">
        <v>370</v>
      </c>
      <c r="J23" s="3" t="s">
        <v>371</v>
      </c>
      <c r="K23" s="3" t="s">
        <v>372</v>
      </c>
      <c r="L23" s="3" t="s">
        <v>373</v>
      </c>
      <c r="M23" s="3" t="s">
        <v>374</v>
      </c>
    </row>
    <row r="24" spans="3:13" x14ac:dyDescent="0.2">
      <c r="C24" s="3" t="s">
        <v>375</v>
      </c>
      <c r="D24" s="3" t="s">
        <v>376</v>
      </c>
      <c r="E24" s="3" t="s">
        <v>377</v>
      </c>
      <c r="F24" s="3" t="s">
        <v>378</v>
      </c>
      <c r="G24" s="3" t="s">
        <v>379</v>
      </c>
      <c r="H24" s="3" t="s">
        <v>380</v>
      </c>
      <c r="I24" s="3" t="s">
        <v>381</v>
      </c>
      <c r="J24" s="3" t="s">
        <v>382</v>
      </c>
      <c r="K24" s="3" t="s">
        <v>383</v>
      </c>
      <c r="L24" s="3" t="s">
        <v>384</v>
      </c>
      <c r="M24" s="3" t="s">
        <v>385</v>
      </c>
    </row>
    <row r="26" spans="3:13" x14ac:dyDescent="0.2">
      <c r="C26" s="3" t="s">
        <v>386</v>
      </c>
      <c r="D26" s="3" t="s">
        <v>387</v>
      </c>
      <c r="E26" s="3" t="s">
        <v>388</v>
      </c>
      <c r="F26" s="3" t="s">
        <v>389</v>
      </c>
      <c r="G26" s="3" t="s">
        <v>390</v>
      </c>
      <c r="H26" s="3" t="s">
        <v>391</v>
      </c>
      <c r="I26" s="3" t="s">
        <v>392</v>
      </c>
      <c r="J26" s="3" t="s">
        <v>393</v>
      </c>
      <c r="K26" s="3" t="s">
        <v>394</v>
      </c>
      <c r="L26" s="3" t="s">
        <v>395</v>
      </c>
      <c r="M26" s="3" t="s">
        <v>396</v>
      </c>
    </row>
    <row r="27" spans="3:13" x14ac:dyDescent="0.2">
      <c r="C27" s="3" t="s">
        <v>397</v>
      </c>
      <c r="D27" s="3" t="s">
        <v>398</v>
      </c>
      <c r="E27" s="3" t="s">
        <v>399</v>
      </c>
      <c r="F27" s="3" t="s">
        <v>400</v>
      </c>
      <c r="G27" s="3" t="s">
        <v>401</v>
      </c>
      <c r="H27" s="3" t="s">
        <v>402</v>
      </c>
      <c r="I27" s="3" t="s">
        <v>403</v>
      </c>
      <c r="J27" s="3" t="s">
        <v>404</v>
      </c>
      <c r="K27" s="3" t="s">
        <v>405</v>
      </c>
      <c r="L27" s="3" t="s">
        <v>406</v>
      </c>
      <c r="M27" s="3" t="s">
        <v>407</v>
      </c>
    </row>
    <row r="28" spans="3:13" x14ac:dyDescent="0.2">
      <c r="C28" s="3" t="s">
        <v>408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409</v>
      </c>
      <c r="D29" s="3" t="s">
        <v>410</v>
      </c>
      <c r="E29" s="3" t="s">
        <v>411</v>
      </c>
      <c r="F29" s="3" t="s">
        <v>412</v>
      </c>
      <c r="G29" s="3" t="s">
        <v>413</v>
      </c>
      <c r="H29" s="3" t="s">
        <v>414</v>
      </c>
      <c r="I29" s="3" t="s">
        <v>415</v>
      </c>
      <c r="J29" s="3" t="s">
        <v>416</v>
      </c>
      <c r="K29" s="3" t="s">
        <v>417</v>
      </c>
      <c r="L29" s="3" t="s">
        <v>418</v>
      </c>
      <c r="M29" s="3" t="s">
        <v>419</v>
      </c>
    </row>
    <row r="30" spans="3:13" x14ac:dyDescent="0.2">
      <c r="C30" s="3" t="s">
        <v>420</v>
      </c>
      <c r="D30" s="3" t="s">
        <v>421</v>
      </c>
      <c r="E30" s="3" t="s">
        <v>422</v>
      </c>
      <c r="F30" s="3" t="s">
        <v>423</v>
      </c>
      <c r="G30" s="3" t="s">
        <v>424</v>
      </c>
      <c r="H30" s="3" t="s">
        <v>425</v>
      </c>
      <c r="I30" s="3" t="s">
        <v>426</v>
      </c>
      <c r="J30" s="3" t="s">
        <v>427</v>
      </c>
      <c r="K30" s="3" t="s">
        <v>428</v>
      </c>
      <c r="L30" s="3" t="s">
        <v>429</v>
      </c>
      <c r="M30" s="3" t="s">
        <v>430</v>
      </c>
    </row>
    <row r="32" spans="3:13" x14ac:dyDescent="0.2">
      <c r="C32" s="3" t="s">
        <v>431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432</v>
      </c>
      <c r="D33" s="3" t="s">
        <v>421</v>
      </c>
      <c r="E33" s="3" t="s">
        <v>422</v>
      </c>
      <c r="F33" s="3" t="s">
        <v>423</v>
      </c>
      <c r="G33" s="3" t="s">
        <v>424</v>
      </c>
      <c r="H33" s="3" t="s">
        <v>425</v>
      </c>
      <c r="I33" s="3" t="s">
        <v>426</v>
      </c>
      <c r="J33" s="3" t="s">
        <v>427</v>
      </c>
      <c r="K33" s="3" t="s">
        <v>428</v>
      </c>
      <c r="L33" s="3" t="s">
        <v>429</v>
      </c>
      <c r="M33" s="3" t="s">
        <v>430</v>
      </c>
    </row>
    <row r="35" spans="3:13" x14ac:dyDescent="0.2">
      <c r="C35" s="3" t="s">
        <v>433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434</v>
      </c>
      <c r="D36" s="3" t="s">
        <v>421</v>
      </c>
      <c r="E36" s="3" t="s">
        <v>422</v>
      </c>
      <c r="F36" s="3" t="s">
        <v>423</v>
      </c>
      <c r="G36" s="3" t="s">
        <v>424</v>
      </c>
      <c r="H36" s="3" t="s">
        <v>425</v>
      </c>
      <c r="I36" s="3" t="s">
        <v>426</v>
      </c>
      <c r="J36" s="3" t="s">
        <v>427</v>
      </c>
      <c r="K36" s="3" t="s">
        <v>428</v>
      </c>
      <c r="L36" s="3" t="s">
        <v>429</v>
      </c>
      <c r="M36" s="3" t="s">
        <v>430</v>
      </c>
    </row>
    <row r="38" spans="3:13" x14ac:dyDescent="0.2">
      <c r="C38" s="3" t="s">
        <v>435</v>
      </c>
      <c r="D38" s="3">
        <v>1.31</v>
      </c>
      <c r="E38" s="3">
        <v>1.56</v>
      </c>
      <c r="F38" s="3">
        <v>1.23</v>
      </c>
      <c r="G38" s="3">
        <v>1.38</v>
      </c>
      <c r="H38" s="3">
        <v>2.31</v>
      </c>
      <c r="I38" s="3">
        <v>1.18</v>
      </c>
      <c r="J38" s="3">
        <v>1.19</v>
      </c>
      <c r="K38" s="3">
        <v>-2.1800000000000002</v>
      </c>
      <c r="L38" s="3">
        <v>2.08</v>
      </c>
      <c r="M38" s="3">
        <v>3.1</v>
      </c>
    </row>
    <row r="39" spans="3:13" x14ac:dyDescent="0.2">
      <c r="C39" s="3" t="s">
        <v>436</v>
      </c>
      <c r="D39" s="3">
        <v>1.31</v>
      </c>
      <c r="E39" s="3">
        <v>1.56</v>
      </c>
      <c r="F39" s="3">
        <v>1.23</v>
      </c>
      <c r="G39" s="3">
        <v>1.38</v>
      </c>
      <c r="H39" s="3">
        <v>2.31</v>
      </c>
      <c r="I39" s="3">
        <v>1.18</v>
      </c>
      <c r="J39" s="3">
        <v>1.19</v>
      </c>
      <c r="K39" s="3">
        <v>-2.1800000000000002</v>
      </c>
      <c r="L39" s="3">
        <v>2.08</v>
      </c>
      <c r="M39" s="3">
        <v>3.1</v>
      </c>
    </row>
    <row r="40" spans="3:13" x14ac:dyDescent="0.2">
      <c r="C40" s="3" t="s">
        <v>437</v>
      </c>
      <c r="D40" s="3" t="s">
        <v>438</v>
      </c>
      <c r="E40" s="3" t="s">
        <v>439</v>
      </c>
      <c r="F40" s="3" t="s">
        <v>440</v>
      </c>
      <c r="G40" s="3" t="s">
        <v>441</v>
      </c>
      <c r="H40" s="3" t="s">
        <v>442</v>
      </c>
      <c r="I40" s="3" t="s">
        <v>443</v>
      </c>
      <c r="J40" s="3" t="s">
        <v>444</v>
      </c>
      <c r="K40" s="3" t="s">
        <v>445</v>
      </c>
      <c r="L40" s="3" t="s">
        <v>446</v>
      </c>
      <c r="M40" s="3" t="s">
        <v>447</v>
      </c>
    </row>
    <row r="41" spans="3:13" x14ac:dyDescent="0.2">
      <c r="C41" s="3" t="s">
        <v>448</v>
      </c>
      <c r="D41" s="3" t="s">
        <v>438</v>
      </c>
      <c r="E41" s="3" t="s">
        <v>439</v>
      </c>
      <c r="F41" s="3" t="s">
        <v>440</v>
      </c>
      <c r="G41" s="3" t="s">
        <v>441</v>
      </c>
      <c r="H41" s="3" t="s">
        <v>442</v>
      </c>
      <c r="I41" s="3" t="s">
        <v>443</v>
      </c>
      <c r="J41" s="3" t="s">
        <v>444</v>
      </c>
      <c r="K41" s="3" t="s">
        <v>445</v>
      </c>
      <c r="L41" s="3" t="s">
        <v>446</v>
      </c>
      <c r="M41" s="3" t="s">
        <v>447</v>
      </c>
    </row>
    <row r="43" spans="3:13" x14ac:dyDescent="0.2">
      <c r="C43" s="3" t="s">
        <v>449</v>
      </c>
      <c r="D43" s="3" t="s">
        <v>450</v>
      </c>
      <c r="E43" s="3" t="s">
        <v>451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3:13" x14ac:dyDescent="0.2">
      <c r="C44" s="3" t="s">
        <v>452</v>
      </c>
      <c r="D44" s="3" t="s">
        <v>453</v>
      </c>
      <c r="E44" s="3" t="s">
        <v>454</v>
      </c>
      <c r="F44" s="3" t="s">
        <v>455</v>
      </c>
      <c r="G44" s="3" t="s">
        <v>456</v>
      </c>
      <c r="H44" s="3" t="s">
        <v>457</v>
      </c>
      <c r="I44" s="3" t="s">
        <v>458</v>
      </c>
      <c r="J44" s="3" t="s">
        <v>459</v>
      </c>
      <c r="K44" s="3" t="s">
        <v>460</v>
      </c>
      <c r="L44" s="3" t="s">
        <v>461</v>
      </c>
      <c r="M44" s="3" t="s">
        <v>462</v>
      </c>
    </row>
    <row r="46" spans="3:13" x14ac:dyDescent="0.2">
      <c r="C46" s="3" t="s">
        <v>463</v>
      </c>
      <c r="D46" s="3" t="s">
        <v>286</v>
      </c>
      <c r="E46" s="3" t="s">
        <v>287</v>
      </c>
      <c r="F46" s="3" t="s">
        <v>288</v>
      </c>
      <c r="G46" s="3" t="s">
        <v>289</v>
      </c>
      <c r="H46" s="3" t="s">
        <v>290</v>
      </c>
      <c r="I46" s="3" t="s">
        <v>291</v>
      </c>
      <c r="J46" s="3" t="s">
        <v>292</v>
      </c>
      <c r="K46" s="3" t="s">
        <v>293</v>
      </c>
      <c r="L46" s="3" t="s">
        <v>294</v>
      </c>
      <c r="M46" s="3" t="s">
        <v>295</v>
      </c>
    </row>
    <row r="47" spans="3:13" x14ac:dyDescent="0.2">
      <c r="C47" s="3" t="s">
        <v>464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3:13" x14ac:dyDescent="0.2">
      <c r="C48" s="3" t="s">
        <v>465</v>
      </c>
      <c r="D48" s="3" t="s">
        <v>453</v>
      </c>
      <c r="E48" s="3" t="s">
        <v>454</v>
      </c>
      <c r="F48" s="3" t="s">
        <v>455</v>
      </c>
      <c r="G48" s="3" t="s">
        <v>456</v>
      </c>
      <c r="H48" s="3" t="s">
        <v>457</v>
      </c>
      <c r="I48" s="3" t="s">
        <v>458</v>
      </c>
      <c r="J48" s="3" t="s">
        <v>459</v>
      </c>
      <c r="K48" s="3" t="s">
        <v>460</v>
      </c>
      <c r="L48" s="3" t="s">
        <v>461</v>
      </c>
      <c r="M48" s="3" t="s">
        <v>462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5914-81AF-4A30-8186-0C89F0C6B5CA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466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432</v>
      </c>
      <c r="D12" s="3" t="s">
        <v>421</v>
      </c>
      <c r="E12" s="3" t="s">
        <v>422</v>
      </c>
      <c r="F12" s="3" t="s">
        <v>423</v>
      </c>
      <c r="G12" s="3" t="s">
        <v>424</v>
      </c>
      <c r="H12" s="3" t="s">
        <v>425</v>
      </c>
      <c r="I12" s="3" t="s">
        <v>426</v>
      </c>
      <c r="J12" s="3" t="s">
        <v>427</v>
      </c>
      <c r="K12" s="3" t="s">
        <v>428</v>
      </c>
      <c r="L12" s="3" t="s">
        <v>429</v>
      </c>
      <c r="M12" s="3" t="s">
        <v>430</v>
      </c>
    </row>
    <row r="13" spans="3:13" x14ac:dyDescent="0.2">
      <c r="C13" s="3" t="s">
        <v>467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</row>
    <row r="14" spans="3:13" x14ac:dyDescent="0.2">
      <c r="C14" s="3" t="s">
        <v>468</v>
      </c>
      <c r="D14" s="3" t="s">
        <v>469</v>
      </c>
      <c r="E14" s="3" t="s">
        <v>470</v>
      </c>
      <c r="F14" s="3" t="s">
        <v>471</v>
      </c>
      <c r="G14" s="3" t="s">
        <v>472</v>
      </c>
      <c r="H14" s="3" t="s">
        <v>473</v>
      </c>
      <c r="I14" s="3" t="s">
        <v>474</v>
      </c>
      <c r="J14" s="3" t="s">
        <v>473</v>
      </c>
      <c r="K14" s="3" t="s">
        <v>475</v>
      </c>
      <c r="L14" s="3" t="s">
        <v>476</v>
      </c>
      <c r="M14" s="3" t="s">
        <v>477</v>
      </c>
    </row>
    <row r="15" spans="3:13" x14ac:dyDescent="0.2">
      <c r="C15" s="3" t="s">
        <v>478</v>
      </c>
      <c r="D15" s="3" t="s">
        <v>479</v>
      </c>
      <c r="E15" s="3" t="s">
        <v>480</v>
      </c>
      <c r="F15" s="3" t="s">
        <v>481</v>
      </c>
      <c r="G15" s="3" t="s">
        <v>482</v>
      </c>
      <c r="H15" s="3" t="s">
        <v>483</v>
      </c>
      <c r="I15" s="3" t="s">
        <v>484</v>
      </c>
      <c r="J15" s="3" t="s">
        <v>485</v>
      </c>
      <c r="K15" s="3" t="s">
        <v>486</v>
      </c>
      <c r="L15" s="3" t="s">
        <v>487</v>
      </c>
      <c r="M15" s="3" t="s">
        <v>488</v>
      </c>
    </row>
    <row r="16" spans="3:13" x14ac:dyDescent="0.2">
      <c r="C16" s="3" t="s">
        <v>489</v>
      </c>
      <c r="D16" s="3" t="s">
        <v>490</v>
      </c>
      <c r="E16" s="3" t="s">
        <v>491</v>
      </c>
      <c r="F16" s="3" t="s">
        <v>492</v>
      </c>
      <c r="G16" s="3" t="s">
        <v>493</v>
      </c>
      <c r="H16" s="3" t="s">
        <v>494</v>
      </c>
      <c r="I16" s="3" t="s">
        <v>495</v>
      </c>
      <c r="J16" s="3" t="s">
        <v>496</v>
      </c>
      <c r="K16" s="3" t="s">
        <v>497</v>
      </c>
      <c r="L16" s="3" t="s">
        <v>498</v>
      </c>
      <c r="M16" s="3" t="s">
        <v>499</v>
      </c>
    </row>
    <row r="17" spans="3:13" x14ac:dyDescent="0.2">
      <c r="C17" s="3" t="s">
        <v>500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3" t="s">
        <v>501</v>
      </c>
      <c r="D18" s="3" t="s">
        <v>502</v>
      </c>
      <c r="E18" s="3" t="s">
        <v>503</v>
      </c>
      <c r="F18" s="3" t="s">
        <v>504</v>
      </c>
      <c r="G18" s="3" t="s">
        <v>505</v>
      </c>
      <c r="H18" s="3">
        <v>8</v>
      </c>
      <c r="I18" s="3" t="s">
        <v>506</v>
      </c>
      <c r="J18" s="3" t="s">
        <v>507</v>
      </c>
      <c r="K18" s="3" t="s">
        <v>508</v>
      </c>
      <c r="L18" s="3" t="s">
        <v>509</v>
      </c>
      <c r="M18" s="3" t="s">
        <v>510</v>
      </c>
    </row>
    <row r="19" spans="3:13" x14ac:dyDescent="0.2">
      <c r="C19" s="3" t="s">
        <v>511</v>
      </c>
      <c r="D19" s="3" t="s">
        <v>512</v>
      </c>
      <c r="E19" s="3" t="s">
        <v>513</v>
      </c>
      <c r="F19" s="3" t="s">
        <v>514</v>
      </c>
      <c r="G19" s="3" t="s">
        <v>515</v>
      </c>
      <c r="H19" s="3" t="s">
        <v>516</v>
      </c>
      <c r="I19" s="3" t="s">
        <v>517</v>
      </c>
      <c r="J19" s="3" t="s">
        <v>518</v>
      </c>
      <c r="K19" s="3" t="s">
        <v>519</v>
      </c>
      <c r="L19" s="3" t="s">
        <v>520</v>
      </c>
      <c r="M19" s="3" t="s">
        <v>521</v>
      </c>
    </row>
    <row r="20" spans="3:13" x14ac:dyDescent="0.2">
      <c r="C20" s="3" t="s">
        <v>522</v>
      </c>
      <c r="D20" s="3" t="s">
        <v>523</v>
      </c>
      <c r="E20" s="3" t="s">
        <v>524</v>
      </c>
      <c r="F20" s="3" t="s">
        <v>525</v>
      </c>
      <c r="G20" s="3" t="s">
        <v>526</v>
      </c>
      <c r="H20" s="3" t="s">
        <v>527</v>
      </c>
      <c r="I20" s="3" t="s">
        <v>528</v>
      </c>
      <c r="J20" s="3" t="s">
        <v>529</v>
      </c>
      <c r="K20" s="3" t="s">
        <v>530</v>
      </c>
      <c r="L20" s="3" t="s">
        <v>531</v>
      </c>
      <c r="M20" s="3" t="s">
        <v>532</v>
      </c>
    </row>
    <row r="22" spans="3:13" x14ac:dyDescent="0.2">
      <c r="C22" s="3" t="s">
        <v>533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3" t="s">
        <v>534</v>
      </c>
      <c r="D23" s="3" t="s">
        <v>535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3" t="s">
        <v>536</v>
      </c>
      <c r="D24" s="3" t="s">
        <v>537</v>
      </c>
      <c r="E24" s="3" t="s">
        <v>538</v>
      </c>
      <c r="F24" s="3" t="s">
        <v>539</v>
      </c>
      <c r="G24" s="3" t="s">
        <v>540</v>
      </c>
      <c r="H24" s="3" t="s">
        <v>541</v>
      </c>
      <c r="I24" s="3" t="s">
        <v>542</v>
      </c>
      <c r="J24" s="3" t="s">
        <v>543</v>
      </c>
      <c r="K24" s="3" t="s">
        <v>544</v>
      </c>
      <c r="L24" s="3" t="s">
        <v>545</v>
      </c>
      <c r="M24" s="3" t="s">
        <v>546</v>
      </c>
    </row>
    <row r="25" spans="3:13" x14ac:dyDescent="0.2">
      <c r="C25" s="3" t="s">
        <v>547</v>
      </c>
      <c r="D25" s="3" t="s">
        <v>548</v>
      </c>
      <c r="E25" s="3" t="s">
        <v>538</v>
      </c>
      <c r="F25" s="3" t="s">
        <v>539</v>
      </c>
      <c r="G25" s="3" t="s">
        <v>540</v>
      </c>
      <c r="H25" s="3" t="s">
        <v>541</v>
      </c>
      <c r="I25" s="3" t="s">
        <v>542</v>
      </c>
      <c r="J25" s="3" t="s">
        <v>543</v>
      </c>
      <c r="K25" s="3" t="s">
        <v>544</v>
      </c>
      <c r="L25" s="3" t="s">
        <v>545</v>
      </c>
      <c r="M25" s="3" t="s">
        <v>546</v>
      </c>
    </row>
    <row r="27" spans="3:13" x14ac:dyDescent="0.2">
      <c r="C27" s="3" t="s">
        <v>549</v>
      </c>
      <c r="D27" s="3" t="s">
        <v>550</v>
      </c>
      <c r="E27" s="3" t="s">
        <v>551</v>
      </c>
      <c r="F27" s="3" t="s">
        <v>552</v>
      </c>
      <c r="G27" s="3" t="s">
        <v>553</v>
      </c>
      <c r="H27" s="3" t="s">
        <v>554</v>
      </c>
      <c r="I27" s="3" t="s">
        <v>555</v>
      </c>
      <c r="J27" s="3" t="s">
        <v>556</v>
      </c>
      <c r="K27" s="3" t="s">
        <v>557</v>
      </c>
      <c r="L27" s="3" t="s">
        <v>558</v>
      </c>
      <c r="M27" s="3" t="s">
        <v>559</v>
      </c>
    </row>
    <row r="28" spans="3:13" x14ac:dyDescent="0.2">
      <c r="C28" s="3" t="s">
        <v>560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561</v>
      </c>
      <c r="D29" s="3" t="s">
        <v>562</v>
      </c>
      <c r="E29" s="3" t="s">
        <v>563</v>
      </c>
      <c r="F29" s="3" t="s">
        <v>564</v>
      </c>
      <c r="G29" s="3" t="s">
        <v>565</v>
      </c>
      <c r="H29" s="3" t="s">
        <v>566</v>
      </c>
      <c r="I29" s="3" t="s">
        <v>567</v>
      </c>
      <c r="J29" s="3" t="s">
        <v>568</v>
      </c>
      <c r="K29" s="3" t="s">
        <v>569</v>
      </c>
      <c r="L29" s="3" t="s">
        <v>570</v>
      </c>
      <c r="M29" s="3" t="s">
        <v>571</v>
      </c>
    </row>
    <row r="30" spans="3:13" x14ac:dyDescent="0.2">
      <c r="C30" s="3" t="s">
        <v>572</v>
      </c>
      <c r="D30" s="3" t="s">
        <v>573</v>
      </c>
      <c r="E30" s="3" t="s">
        <v>574</v>
      </c>
      <c r="F30" s="3" t="s">
        <v>575</v>
      </c>
      <c r="G30" s="3" t="s">
        <v>576</v>
      </c>
      <c r="H30" s="3" t="s">
        <v>577</v>
      </c>
      <c r="I30" s="3" t="s">
        <v>578</v>
      </c>
      <c r="J30" s="3" t="s">
        <v>579</v>
      </c>
      <c r="K30" s="3" t="s">
        <v>580</v>
      </c>
      <c r="L30" s="3" t="s">
        <v>581</v>
      </c>
      <c r="M30" s="3" t="s">
        <v>582</v>
      </c>
    </row>
    <row r="31" spans="3:13" x14ac:dyDescent="0.2">
      <c r="C31" s="3" t="s">
        <v>583</v>
      </c>
      <c r="D31" s="3" t="s">
        <v>3</v>
      </c>
      <c r="E31" s="3" t="s">
        <v>584</v>
      </c>
      <c r="F31" s="3" t="s">
        <v>585</v>
      </c>
      <c r="G31" s="3" t="s">
        <v>586</v>
      </c>
      <c r="H31" s="3" t="s">
        <v>587</v>
      </c>
      <c r="I31" s="3" t="s">
        <v>588</v>
      </c>
      <c r="J31" s="3" t="s">
        <v>3</v>
      </c>
      <c r="K31" s="3" t="s">
        <v>3</v>
      </c>
      <c r="L31" s="3" t="s">
        <v>3</v>
      </c>
      <c r="M31" s="3" t="s">
        <v>589</v>
      </c>
    </row>
    <row r="32" spans="3:13" x14ac:dyDescent="0.2">
      <c r="C32" s="3" t="s">
        <v>590</v>
      </c>
      <c r="D32" s="3" t="s">
        <v>591</v>
      </c>
      <c r="E32" s="3" t="s">
        <v>592</v>
      </c>
      <c r="F32" s="3">
        <v>847</v>
      </c>
      <c r="G32" s="3" t="s">
        <v>593</v>
      </c>
      <c r="H32" s="3" t="s">
        <v>594</v>
      </c>
      <c r="I32" s="3">
        <v>8</v>
      </c>
      <c r="J32" s="3" t="s">
        <v>595</v>
      </c>
      <c r="K32" s="3">
        <v>-124</v>
      </c>
      <c r="L32" s="3" t="s">
        <v>596</v>
      </c>
      <c r="M32" s="3">
        <v>-331</v>
      </c>
    </row>
    <row r="33" spans="3:13" x14ac:dyDescent="0.2">
      <c r="C33" s="3" t="s">
        <v>597</v>
      </c>
      <c r="D33" s="3" t="s">
        <v>598</v>
      </c>
      <c r="E33" s="3" t="s">
        <v>599</v>
      </c>
      <c r="F33" s="3" t="s">
        <v>600</v>
      </c>
      <c r="G33" s="3" t="s">
        <v>601</v>
      </c>
      <c r="H33" s="3" t="s">
        <v>602</v>
      </c>
      <c r="I33" s="3" t="s">
        <v>603</v>
      </c>
      <c r="J33" s="3" t="s">
        <v>604</v>
      </c>
      <c r="K33" s="3" t="s">
        <v>605</v>
      </c>
      <c r="L33" s="3" t="s">
        <v>606</v>
      </c>
      <c r="M33" s="3" t="s">
        <v>607</v>
      </c>
    </row>
    <row r="35" spans="3:13" x14ac:dyDescent="0.2">
      <c r="C35" s="3" t="s">
        <v>608</v>
      </c>
      <c r="D35" s="3" t="s">
        <v>609</v>
      </c>
      <c r="E35" s="3" t="s">
        <v>26</v>
      </c>
      <c r="F35" s="3" t="s">
        <v>27</v>
      </c>
      <c r="G35" s="3" t="s">
        <v>28</v>
      </c>
      <c r="H35" s="3" t="s">
        <v>29</v>
      </c>
      <c r="I35" s="3" t="s">
        <v>30</v>
      </c>
      <c r="J35" s="3" t="s">
        <v>31</v>
      </c>
      <c r="K35" s="3" t="s">
        <v>32</v>
      </c>
      <c r="L35" s="3" t="s">
        <v>33</v>
      </c>
      <c r="M35" s="3" t="s">
        <v>34</v>
      </c>
    </row>
    <row r="36" spans="3:13" x14ac:dyDescent="0.2">
      <c r="C36" s="3" t="s">
        <v>610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 t="s">
        <v>3</v>
      </c>
      <c r="K36" s="3" t="s">
        <v>3</v>
      </c>
      <c r="L36" s="3" t="s">
        <v>3</v>
      </c>
      <c r="M36" s="3" t="s">
        <v>3</v>
      </c>
    </row>
    <row r="37" spans="3:13" x14ac:dyDescent="0.2">
      <c r="C37" s="3" t="s">
        <v>611</v>
      </c>
      <c r="D37" s="3" t="s">
        <v>612</v>
      </c>
      <c r="E37" s="3" t="s">
        <v>613</v>
      </c>
      <c r="F37" s="3" t="s">
        <v>614</v>
      </c>
      <c r="G37" s="3" t="s">
        <v>615</v>
      </c>
      <c r="H37" s="3" t="s">
        <v>616</v>
      </c>
      <c r="I37" s="3" t="s">
        <v>617</v>
      </c>
      <c r="J37" s="3" t="s">
        <v>618</v>
      </c>
      <c r="K37" s="3" t="s">
        <v>619</v>
      </c>
      <c r="L37" s="3" t="s">
        <v>620</v>
      </c>
      <c r="M37" s="3" t="s">
        <v>621</v>
      </c>
    </row>
    <row r="38" spans="3:13" x14ac:dyDescent="0.2">
      <c r="C38" s="3" t="s">
        <v>622</v>
      </c>
      <c r="D38" s="3" t="s">
        <v>26</v>
      </c>
      <c r="E38" s="3" t="s">
        <v>27</v>
      </c>
      <c r="F38" s="3" t="s">
        <v>28</v>
      </c>
      <c r="G38" s="3" t="s">
        <v>29</v>
      </c>
      <c r="H38" s="3" t="s">
        <v>30</v>
      </c>
      <c r="I38" s="3" t="s">
        <v>31</v>
      </c>
      <c r="J38" s="3" t="s">
        <v>32</v>
      </c>
      <c r="K38" s="3" t="s">
        <v>33</v>
      </c>
      <c r="L38" s="3" t="s">
        <v>34</v>
      </c>
      <c r="M38" s="3" t="s">
        <v>35</v>
      </c>
    </row>
    <row r="40" spans="3:13" x14ac:dyDescent="0.2">
      <c r="C40" s="3" t="s">
        <v>623</v>
      </c>
      <c r="D40" s="3" t="s">
        <v>523</v>
      </c>
      <c r="E40" s="3" t="s">
        <v>524</v>
      </c>
      <c r="F40" s="3" t="s">
        <v>525</v>
      </c>
      <c r="G40" s="3" t="s">
        <v>526</v>
      </c>
      <c r="H40" s="3" t="s">
        <v>527</v>
      </c>
      <c r="I40" s="3" t="s">
        <v>528</v>
      </c>
      <c r="J40" s="3" t="s">
        <v>529</v>
      </c>
      <c r="K40" s="3" t="s">
        <v>530</v>
      </c>
      <c r="L40" s="3" t="s">
        <v>531</v>
      </c>
      <c r="M40" s="3" t="s">
        <v>532</v>
      </c>
    </row>
    <row r="41" spans="3:13" x14ac:dyDescent="0.2">
      <c r="C41" s="3" t="s">
        <v>624</v>
      </c>
      <c r="D41" s="3" t="s">
        <v>625</v>
      </c>
      <c r="E41" s="3" t="s">
        <v>626</v>
      </c>
      <c r="F41" s="3" t="s">
        <v>627</v>
      </c>
      <c r="G41" s="3" t="s">
        <v>628</v>
      </c>
      <c r="H41" s="3" t="s">
        <v>629</v>
      </c>
      <c r="I41" s="3" t="s">
        <v>630</v>
      </c>
      <c r="J41" s="3" t="s">
        <v>631</v>
      </c>
      <c r="K41" s="3" t="s">
        <v>632</v>
      </c>
      <c r="L41" s="3" t="s">
        <v>633</v>
      </c>
      <c r="M41" s="3" t="s">
        <v>634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2C0D-E6FB-474E-8650-2CFE3584CA40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635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636</v>
      </c>
      <c r="D12" s="3">
        <v>21.4</v>
      </c>
      <c r="E12" s="3">
        <v>21.73</v>
      </c>
      <c r="F12" s="3">
        <v>20.05</v>
      </c>
      <c r="G12" s="3">
        <v>22.37</v>
      </c>
      <c r="H12" s="3">
        <v>21.36</v>
      </c>
      <c r="I12" s="3">
        <v>20.65</v>
      </c>
      <c r="J12" s="3">
        <v>21.1</v>
      </c>
      <c r="K12" s="3">
        <v>13.29</v>
      </c>
      <c r="L12" s="3">
        <v>16.25</v>
      </c>
      <c r="M12" s="3">
        <v>12.11</v>
      </c>
    </row>
    <row r="13" spans="3:13" ht="12.75" x14ac:dyDescent="0.2">
      <c r="C13" s="3" t="s">
        <v>637</v>
      </c>
      <c r="D13" s="3" t="s">
        <v>638</v>
      </c>
      <c r="E13" s="3" t="s">
        <v>639</v>
      </c>
      <c r="F13" s="3" t="s">
        <v>640</v>
      </c>
      <c r="G13" s="3" t="s">
        <v>641</v>
      </c>
      <c r="H13" s="3" t="s">
        <v>642</v>
      </c>
      <c r="I13" s="3" t="s">
        <v>643</v>
      </c>
      <c r="J13" s="3" t="s">
        <v>644</v>
      </c>
      <c r="K13" s="3" t="s">
        <v>645</v>
      </c>
      <c r="L13" s="3" t="s">
        <v>646</v>
      </c>
      <c r="M13" s="3" t="s">
        <v>647</v>
      </c>
    </row>
    <row r="14" spans="3:13" ht="12.75" x14ac:dyDescent="0.2"/>
    <row r="15" spans="3:13" ht="12.75" x14ac:dyDescent="0.2">
      <c r="C15" s="3" t="s">
        <v>648</v>
      </c>
      <c r="D15" s="3" t="s">
        <v>649</v>
      </c>
      <c r="E15" s="3" t="s">
        <v>650</v>
      </c>
      <c r="F15" s="3" t="s">
        <v>651</v>
      </c>
      <c r="G15" s="3" t="s">
        <v>652</v>
      </c>
      <c r="H15" s="3" t="s">
        <v>653</v>
      </c>
      <c r="I15" s="3" t="s">
        <v>654</v>
      </c>
      <c r="J15" s="3" t="s">
        <v>655</v>
      </c>
      <c r="K15" s="3" t="s">
        <v>656</v>
      </c>
      <c r="L15" s="3" t="s">
        <v>657</v>
      </c>
      <c r="M15" s="3" t="s">
        <v>658</v>
      </c>
    </row>
    <row r="16" spans="3:13" ht="12.75" x14ac:dyDescent="0.2">
      <c r="C16" s="3" t="s">
        <v>659</v>
      </c>
      <c r="D16" s="3" t="s">
        <v>660</v>
      </c>
      <c r="E16" s="3" t="s">
        <v>661</v>
      </c>
      <c r="F16" s="3" t="s">
        <v>662</v>
      </c>
      <c r="G16" s="3" t="s">
        <v>663</v>
      </c>
      <c r="H16" s="3" t="s">
        <v>664</v>
      </c>
      <c r="I16" s="3" t="s">
        <v>665</v>
      </c>
      <c r="J16" s="3" t="s">
        <v>666</v>
      </c>
      <c r="K16" s="3" t="s">
        <v>667</v>
      </c>
      <c r="L16" s="3" t="s">
        <v>668</v>
      </c>
      <c r="M16" s="3" t="s">
        <v>669</v>
      </c>
    </row>
    <row r="17" spans="3:13" ht="12.75" x14ac:dyDescent="0.2">
      <c r="C17" s="3" t="s">
        <v>670</v>
      </c>
      <c r="D17" s="3" t="s">
        <v>671</v>
      </c>
      <c r="E17" s="3" t="s">
        <v>672</v>
      </c>
      <c r="F17" s="3" t="s">
        <v>673</v>
      </c>
      <c r="G17" s="3" t="s">
        <v>673</v>
      </c>
      <c r="H17" s="3" t="s">
        <v>673</v>
      </c>
      <c r="I17" s="3" t="s">
        <v>673</v>
      </c>
      <c r="J17" s="3" t="s">
        <v>673</v>
      </c>
      <c r="K17" s="3" t="s">
        <v>673</v>
      </c>
      <c r="L17" s="3" t="s">
        <v>673</v>
      </c>
      <c r="M17" s="3" t="s">
        <v>673</v>
      </c>
    </row>
    <row r="18" spans="3:13" ht="12.75" x14ac:dyDescent="0.2">
      <c r="C18" s="3" t="s">
        <v>674</v>
      </c>
      <c r="D18" s="3" t="s">
        <v>675</v>
      </c>
      <c r="E18" s="3" t="s">
        <v>672</v>
      </c>
      <c r="F18" s="3" t="s">
        <v>676</v>
      </c>
      <c r="G18" s="3" t="s">
        <v>677</v>
      </c>
      <c r="H18" s="3" t="s">
        <v>678</v>
      </c>
      <c r="I18" s="3" t="s">
        <v>679</v>
      </c>
      <c r="J18" s="3" t="s">
        <v>678</v>
      </c>
      <c r="K18" s="3" t="s">
        <v>680</v>
      </c>
      <c r="L18" s="3" t="s">
        <v>681</v>
      </c>
      <c r="M18" s="3" t="s">
        <v>682</v>
      </c>
    </row>
    <row r="19" spans="3:13" ht="12.75" x14ac:dyDescent="0.2">
      <c r="C19" s="3" t="s">
        <v>683</v>
      </c>
      <c r="D19" s="3" t="s">
        <v>671</v>
      </c>
      <c r="E19" s="3" t="s">
        <v>672</v>
      </c>
      <c r="F19" s="3" t="s">
        <v>673</v>
      </c>
      <c r="G19" s="3" t="s">
        <v>673</v>
      </c>
      <c r="H19" s="3" t="s">
        <v>673</v>
      </c>
      <c r="I19" s="3" t="s">
        <v>673</v>
      </c>
      <c r="J19" s="3" t="s">
        <v>673</v>
      </c>
      <c r="K19" s="3" t="s">
        <v>673</v>
      </c>
      <c r="L19" s="3" t="s">
        <v>673</v>
      </c>
      <c r="M19" s="3" t="s">
        <v>673</v>
      </c>
    </row>
    <row r="20" spans="3:13" ht="12.75" x14ac:dyDescent="0.2">
      <c r="C20" s="3" t="s">
        <v>684</v>
      </c>
      <c r="D20" s="3" t="s">
        <v>685</v>
      </c>
      <c r="E20" s="3" t="s">
        <v>686</v>
      </c>
      <c r="F20" s="3" t="s">
        <v>686</v>
      </c>
      <c r="G20" s="3" t="s">
        <v>687</v>
      </c>
      <c r="H20" s="3" t="s">
        <v>688</v>
      </c>
      <c r="I20" s="3" t="s">
        <v>689</v>
      </c>
      <c r="J20" s="3" t="s">
        <v>690</v>
      </c>
      <c r="K20" s="3" t="s">
        <v>691</v>
      </c>
      <c r="L20" s="3" t="s">
        <v>692</v>
      </c>
      <c r="M20" s="3" t="s">
        <v>693</v>
      </c>
    </row>
    <row r="21" spans="3:13" ht="12.75" x14ac:dyDescent="0.2">
      <c r="C21" s="3" t="s">
        <v>694</v>
      </c>
      <c r="D21" s="3" t="s">
        <v>695</v>
      </c>
      <c r="E21" s="3" t="s">
        <v>695</v>
      </c>
      <c r="F21" s="3" t="s">
        <v>696</v>
      </c>
      <c r="G21" s="3" t="s">
        <v>695</v>
      </c>
      <c r="H21" s="3" t="s">
        <v>696</v>
      </c>
      <c r="I21" s="3" t="s">
        <v>696</v>
      </c>
      <c r="J21" s="3" t="s">
        <v>696</v>
      </c>
      <c r="K21" s="3" t="s">
        <v>697</v>
      </c>
      <c r="L21" s="3" t="s">
        <v>696</v>
      </c>
      <c r="M21" s="3" t="s">
        <v>698</v>
      </c>
    </row>
    <row r="22" spans="3:13" ht="12.75" x14ac:dyDescent="0.2">
      <c r="C22" s="3" t="s">
        <v>699</v>
      </c>
      <c r="D22" s="3" t="s">
        <v>700</v>
      </c>
      <c r="E22" s="3" t="s">
        <v>701</v>
      </c>
      <c r="F22" s="3" t="s">
        <v>702</v>
      </c>
      <c r="G22" s="3" t="s">
        <v>703</v>
      </c>
      <c r="H22" s="3" t="s">
        <v>704</v>
      </c>
      <c r="I22" s="3" t="s">
        <v>705</v>
      </c>
      <c r="J22" s="3" t="s">
        <v>706</v>
      </c>
      <c r="K22" s="3" t="s">
        <v>707</v>
      </c>
      <c r="L22" s="3" t="s">
        <v>708</v>
      </c>
      <c r="M22" s="3" t="s">
        <v>709</v>
      </c>
    </row>
    <row r="23" spans="3:13" ht="12.75" x14ac:dyDescent="0.2"/>
    <row r="24" spans="3:13" ht="12.75" x14ac:dyDescent="0.2">
      <c r="C24" s="3" t="s">
        <v>710</v>
      </c>
      <c r="D24" s="3" t="s">
        <v>711</v>
      </c>
      <c r="E24" s="3" t="s">
        <v>712</v>
      </c>
      <c r="F24" s="3" t="s">
        <v>713</v>
      </c>
      <c r="G24" s="3" t="s">
        <v>714</v>
      </c>
      <c r="H24" s="3" t="s">
        <v>715</v>
      </c>
      <c r="I24" s="3" t="s">
        <v>716</v>
      </c>
      <c r="J24" s="3" t="s">
        <v>691</v>
      </c>
      <c r="K24" s="3" t="s">
        <v>717</v>
      </c>
      <c r="L24" s="3" t="s">
        <v>708</v>
      </c>
      <c r="M24" s="3" t="s">
        <v>718</v>
      </c>
    </row>
    <row r="25" spans="3:13" ht="12.75" x14ac:dyDescent="0.2">
      <c r="C25" s="3" t="s">
        <v>719</v>
      </c>
      <c r="D25" s="3" t="s">
        <v>695</v>
      </c>
      <c r="E25" s="3" t="s">
        <v>695</v>
      </c>
      <c r="F25" s="3" t="s">
        <v>696</v>
      </c>
      <c r="G25" s="3" t="s">
        <v>695</v>
      </c>
      <c r="H25" s="3" t="s">
        <v>696</v>
      </c>
      <c r="I25" s="3" t="s">
        <v>697</v>
      </c>
      <c r="J25" s="3" t="s">
        <v>696</v>
      </c>
      <c r="K25" s="3" t="s">
        <v>698</v>
      </c>
      <c r="L25" s="3" t="s">
        <v>697</v>
      </c>
      <c r="M25" s="3" t="s">
        <v>720</v>
      </c>
    </row>
    <row r="26" spans="3:13" ht="12.75" x14ac:dyDescent="0.2">
      <c r="C26" s="3" t="s">
        <v>721</v>
      </c>
      <c r="D26" s="3" t="s">
        <v>722</v>
      </c>
      <c r="E26" s="3" t="s">
        <v>723</v>
      </c>
      <c r="F26" s="3" t="s">
        <v>724</v>
      </c>
      <c r="G26" s="3" t="s">
        <v>725</v>
      </c>
      <c r="H26" s="3" t="s">
        <v>726</v>
      </c>
      <c r="I26" s="3" t="s">
        <v>727</v>
      </c>
      <c r="J26" s="3" t="s">
        <v>728</v>
      </c>
      <c r="K26" s="3" t="s">
        <v>729</v>
      </c>
      <c r="L26" s="3" t="s">
        <v>682</v>
      </c>
      <c r="M26" s="3" t="s">
        <v>685</v>
      </c>
    </row>
    <row r="27" spans="3:13" ht="12.75" x14ac:dyDescent="0.2">
      <c r="C27" s="3" t="s">
        <v>730</v>
      </c>
      <c r="D27" s="3" t="s">
        <v>731</v>
      </c>
      <c r="E27" s="3" t="s">
        <v>732</v>
      </c>
      <c r="F27" s="3" t="s">
        <v>733</v>
      </c>
      <c r="G27" s="3" t="s">
        <v>733</v>
      </c>
      <c r="H27" s="3" t="s">
        <v>734</v>
      </c>
      <c r="I27" s="3" t="s">
        <v>735</v>
      </c>
      <c r="J27" s="3" t="s">
        <v>736</v>
      </c>
      <c r="K27" s="3" t="s">
        <v>737</v>
      </c>
      <c r="L27" s="3" t="s">
        <v>733</v>
      </c>
      <c r="M27" s="3" t="s">
        <v>738</v>
      </c>
    </row>
    <row r="28" spans="3:13" ht="12.75" x14ac:dyDescent="0.2"/>
    <row r="29" spans="3:13" ht="12.75" x14ac:dyDescent="0.2">
      <c r="C29" s="3" t="s">
        <v>739</v>
      </c>
      <c r="D29" s="3">
        <v>4.7</v>
      </c>
      <c r="E29" s="3">
        <v>4.8</v>
      </c>
      <c r="F29" s="3">
        <v>4.8</v>
      </c>
      <c r="G29" s="3">
        <v>4.9000000000000004</v>
      </c>
      <c r="H29" s="3">
        <v>4.5999999999999996</v>
      </c>
      <c r="I29" s="3">
        <v>4.8</v>
      </c>
      <c r="J29" s="3">
        <v>4.7</v>
      </c>
      <c r="K29" s="3">
        <v>4.4000000000000004</v>
      </c>
      <c r="L29" s="3">
        <v>4.2</v>
      </c>
      <c r="M29" s="3">
        <v>4.4000000000000004</v>
      </c>
    </row>
    <row r="30" spans="3:13" ht="12.75" x14ac:dyDescent="0.2">
      <c r="C30" s="3" t="s">
        <v>740</v>
      </c>
      <c r="D30" s="3">
        <v>5</v>
      </c>
      <c r="E30" s="3">
        <v>7</v>
      </c>
      <c r="F30" s="3">
        <v>5</v>
      </c>
      <c r="G30" s="3">
        <v>6</v>
      </c>
      <c r="H30" s="3">
        <v>4</v>
      </c>
      <c r="I30" s="3">
        <v>7</v>
      </c>
      <c r="J30" s="3">
        <v>6</v>
      </c>
      <c r="K30" s="3">
        <v>4</v>
      </c>
      <c r="L30" s="3">
        <v>7</v>
      </c>
      <c r="M30" s="3">
        <v>7</v>
      </c>
    </row>
    <row r="31" spans="3:13" ht="12.75" x14ac:dyDescent="0.2">
      <c r="C31" s="3" t="s">
        <v>741</v>
      </c>
      <c r="D31" s="3">
        <v>0.9</v>
      </c>
      <c r="E31" s="3">
        <v>1.35</v>
      </c>
      <c r="F31" s="3">
        <v>1.35</v>
      </c>
      <c r="G31" s="3">
        <v>1.38</v>
      </c>
      <c r="H31" s="3">
        <v>1.38</v>
      </c>
      <c r="I31" s="3">
        <v>1.38</v>
      </c>
      <c r="J31" s="3">
        <v>1.38</v>
      </c>
      <c r="K31" s="3">
        <v>0.69</v>
      </c>
      <c r="L31" s="3">
        <v>0.69</v>
      </c>
      <c r="M31" s="3">
        <v>0.54959999999999998</v>
      </c>
    </row>
    <row r="32" spans="3:13" ht="12.75" x14ac:dyDescent="0.2">
      <c r="C32" s="3" t="s">
        <v>742</v>
      </c>
      <c r="D32" s="3" t="s">
        <v>743</v>
      </c>
      <c r="E32" s="3" t="s">
        <v>744</v>
      </c>
      <c r="F32" s="3" t="s">
        <v>745</v>
      </c>
      <c r="G32" s="3" t="s">
        <v>746</v>
      </c>
      <c r="H32" s="3" t="s">
        <v>747</v>
      </c>
      <c r="I32" s="3" t="s">
        <v>748</v>
      </c>
      <c r="J32" s="3" t="s">
        <v>749</v>
      </c>
      <c r="K32" s="3" t="s">
        <v>750</v>
      </c>
      <c r="L32" s="3" t="s">
        <v>751</v>
      </c>
      <c r="M32" s="3" t="s">
        <v>752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F4F0F-8EC8-4AA9-B208-7D1A31FC1318}">
  <dimension ref="A3:BJ22"/>
  <sheetViews>
    <sheetView showGridLines="0" tabSelected="1" topLeftCell="X1" workbookViewId="0">
      <selection activeCell="F15" sqref="F15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753</v>
      </c>
      <c r="C3" s="9"/>
      <c r="D3" s="9"/>
      <c r="E3" s="9"/>
      <c r="F3" s="9"/>
      <c r="H3" s="9" t="s">
        <v>754</v>
      </c>
      <c r="I3" s="9"/>
      <c r="J3" s="9"/>
      <c r="K3" s="9"/>
      <c r="L3" s="9"/>
      <c r="N3" s="11" t="s">
        <v>755</v>
      </c>
      <c r="O3" s="11"/>
      <c r="P3" s="11"/>
      <c r="Q3" s="11"/>
      <c r="R3" s="11"/>
      <c r="S3" s="11"/>
      <c r="T3" s="11"/>
      <c r="V3" s="9" t="s">
        <v>756</v>
      </c>
      <c r="W3" s="9"/>
      <c r="X3" s="9"/>
      <c r="Y3" s="9"/>
      <c r="AA3" s="9" t="s">
        <v>757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758</v>
      </c>
      <c r="C4" s="15" t="s">
        <v>759</v>
      </c>
      <c r="D4" s="14" t="s">
        <v>760</v>
      </c>
      <c r="E4" s="15" t="s">
        <v>761</v>
      </c>
      <c r="F4" s="14" t="s">
        <v>762</v>
      </c>
      <c r="H4" s="16" t="s">
        <v>763</v>
      </c>
      <c r="I4" s="17" t="s">
        <v>764</v>
      </c>
      <c r="J4" s="16" t="s">
        <v>765</v>
      </c>
      <c r="K4" s="17" t="s">
        <v>766</v>
      </c>
      <c r="L4" s="16" t="s">
        <v>767</v>
      </c>
      <c r="N4" s="18" t="s">
        <v>768</v>
      </c>
      <c r="O4" s="19" t="s">
        <v>769</v>
      </c>
      <c r="P4" s="18" t="s">
        <v>770</v>
      </c>
      <c r="Q4" s="19" t="s">
        <v>771</v>
      </c>
      <c r="R4" s="18" t="s">
        <v>772</v>
      </c>
      <c r="S4" s="19" t="s">
        <v>773</v>
      </c>
      <c r="T4" s="18" t="s">
        <v>774</v>
      </c>
      <c r="V4" s="19" t="s">
        <v>775</v>
      </c>
      <c r="W4" s="18" t="s">
        <v>776</v>
      </c>
      <c r="X4" s="19" t="s">
        <v>777</v>
      </c>
      <c r="Y4" s="18" t="s">
        <v>778</v>
      </c>
      <c r="AA4" s="20" t="s">
        <v>449</v>
      </c>
      <c r="AB4" s="21" t="s">
        <v>670</v>
      </c>
      <c r="AC4" s="20" t="s">
        <v>674</v>
      </c>
      <c r="AD4" s="21" t="s">
        <v>684</v>
      </c>
      <c r="AE4" s="20" t="s">
        <v>694</v>
      </c>
      <c r="AF4" s="21" t="s">
        <v>699</v>
      </c>
      <c r="AG4" s="20" t="s">
        <v>710</v>
      </c>
      <c r="AH4" s="21" t="s">
        <v>719</v>
      </c>
      <c r="AI4" s="20" t="s">
        <v>741</v>
      </c>
      <c r="AJ4" s="22"/>
      <c r="AK4" s="21" t="s">
        <v>739</v>
      </c>
      <c r="AL4" s="20" t="s">
        <v>740</v>
      </c>
    </row>
    <row r="5" spans="1:62" ht="63" x14ac:dyDescent="0.2">
      <c r="A5" s="23" t="s">
        <v>779</v>
      </c>
      <c r="B5" s="18" t="s">
        <v>780</v>
      </c>
      <c r="C5" s="24" t="s">
        <v>781</v>
      </c>
      <c r="D5" s="25" t="s">
        <v>782</v>
      </c>
      <c r="E5" s="19" t="s">
        <v>783</v>
      </c>
      <c r="F5" s="18" t="s">
        <v>780</v>
      </c>
      <c r="H5" s="19" t="s">
        <v>784</v>
      </c>
      <c r="I5" s="18" t="s">
        <v>785</v>
      </c>
      <c r="J5" s="19" t="s">
        <v>786</v>
      </c>
      <c r="K5" s="18" t="s">
        <v>787</v>
      </c>
      <c r="L5" s="19" t="s">
        <v>788</v>
      </c>
      <c r="N5" s="18" t="s">
        <v>789</v>
      </c>
      <c r="O5" s="19" t="s">
        <v>790</v>
      </c>
      <c r="P5" s="18" t="s">
        <v>791</v>
      </c>
      <c r="Q5" s="19" t="s">
        <v>792</v>
      </c>
      <c r="R5" s="18" t="s">
        <v>793</v>
      </c>
      <c r="S5" s="19" t="s">
        <v>794</v>
      </c>
      <c r="T5" s="18" t="s">
        <v>795</v>
      </c>
      <c r="V5" s="19" t="s">
        <v>796</v>
      </c>
      <c r="W5" s="18" t="s">
        <v>797</v>
      </c>
      <c r="X5" s="19" t="s">
        <v>798</v>
      </c>
      <c r="Y5" s="18" t="s">
        <v>799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0.26655036505782775</v>
      </c>
      <c r="C7" s="31">
        <f>(sheet!D18-sheet!D15)/sheet!D35</f>
        <v>0.26655036505782775</v>
      </c>
      <c r="D7" s="31">
        <f>sheet!D12/sheet!D35</f>
        <v>9.0082057246236344E-2</v>
      </c>
      <c r="E7" s="31">
        <f>Sheet2!D20/sheet!D35</f>
        <v>1.9945435161853071</v>
      </c>
      <c r="F7" s="31">
        <f>sheet!D18/sheet!D35</f>
        <v>0.26655036505782775</v>
      </c>
      <c r="G7" s="29"/>
      <c r="H7" s="32">
        <f>Sheet1!D33/sheet!D51</f>
        <v>5.1585155474328882E-2</v>
      </c>
      <c r="I7" s="32">
        <f>Sheet1!D33/Sheet1!D12</f>
        <v>0.2763633289469527</v>
      </c>
      <c r="J7" s="32">
        <f>Sheet1!D12/sheet!D27</f>
        <v>8.6214140633012068E-2</v>
      </c>
      <c r="K7" s="32">
        <f>Sheet1!D30/sheet!D27</f>
        <v>2.3826426907639954E-2</v>
      </c>
      <c r="L7" s="32">
        <f>Sheet1!D38</f>
        <v>1.31</v>
      </c>
      <c r="M7" s="29"/>
      <c r="N7" s="32">
        <f>sheet!D40/sheet!D27</f>
        <v>0.53811466324847912</v>
      </c>
      <c r="O7" s="32">
        <f>sheet!D51/sheet!D27</f>
        <v>0.46188533675152083</v>
      </c>
      <c r="P7" s="32">
        <f>sheet!D40/sheet!D51</f>
        <v>1.1650395031656249</v>
      </c>
      <c r="Q7" s="31">
        <f>Sheet1!D24/Sheet1!D26</f>
        <v>-2.1499030175219351</v>
      </c>
      <c r="R7" s="31">
        <f>ABS(Sheet2!D20/(Sheet1!D26+Sheet2!D30))</f>
        <v>0.64302854821742894</v>
      </c>
      <c r="S7" s="31">
        <f>sheet!D40/Sheet1!D43</f>
        <v>9.3901848687675837</v>
      </c>
      <c r="T7" s="31">
        <f>Sheet2!D20/sheet!D40</f>
        <v>8.4467356735172777E-2</v>
      </c>
      <c r="V7" s="31" t="e">
        <f>ABS(Sheet1!D15/sheet!D15)</f>
        <v>#DIV/0!</v>
      </c>
      <c r="W7" s="31">
        <f>Sheet1!D12/sheet!D14</f>
        <v>74.498950314905528</v>
      </c>
      <c r="X7" s="31">
        <f>Sheet1!D12/sheet!D27</f>
        <v>8.6214140633012068E-2</v>
      </c>
      <c r="Y7" s="31">
        <f>Sheet1!D12/(sheet!D18-sheet!D35)</f>
        <v>-5.1580790373163259</v>
      </c>
      <c r="AA7" s="17" t="str">
        <f>Sheet1!D43</f>
        <v>778,390</v>
      </c>
      <c r="AB7" s="17" t="str">
        <f>Sheet3!D17</f>
        <v>15.9x</v>
      </c>
      <c r="AC7" s="17" t="str">
        <f>Sheet3!D18</f>
        <v>17.2x</v>
      </c>
      <c r="AD7" s="17" t="str">
        <f>Sheet3!D20</f>
        <v>13.1x</v>
      </c>
      <c r="AE7" s="17" t="str">
        <f>Sheet3!D21</f>
        <v>1.0x</v>
      </c>
      <c r="AF7" s="17" t="str">
        <f>Sheet3!D22</f>
        <v>11.3x</v>
      </c>
      <c r="AG7" s="17" t="str">
        <f>Sheet3!D24</f>
        <v>18.5x</v>
      </c>
      <c r="AH7" s="17" t="str">
        <f>Sheet3!D25</f>
        <v>1.0x</v>
      </c>
      <c r="AI7" s="17">
        <f>Sheet3!D31</f>
        <v>0.9</v>
      </c>
      <c r="AK7" s="17">
        <f>Sheet3!D29</f>
        <v>4.7</v>
      </c>
      <c r="AL7" s="17">
        <f>Sheet3!D30</f>
        <v>5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0.50700771287837254</v>
      </c>
      <c r="C8" s="34">
        <f>(sheet!E18-sheet!E15)/sheet!E35</f>
        <v>0.50700771287837254</v>
      </c>
      <c r="D8" s="34">
        <f>sheet!E12/sheet!E35</f>
        <v>3.3137895775005477E-2</v>
      </c>
      <c r="E8" s="34">
        <f>Sheet2!E20/sheet!E35</f>
        <v>1.0684449949989747</v>
      </c>
      <c r="F8" s="34">
        <f>sheet!E18/sheet!E35</f>
        <v>0.50700771287837254</v>
      </c>
      <c r="G8" s="29"/>
      <c r="H8" s="35">
        <f>Sheet1!E33/sheet!E51</f>
        <v>6.5054625939922187E-2</v>
      </c>
      <c r="I8" s="35">
        <f>Sheet1!E33/Sheet1!E12</f>
        <v>0.33386769356078894</v>
      </c>
      <c r="J8" s="35">
        <f>Sheet1!E12/sheet!E27</f>
        <v>9.514436304174477E-2</v>
      </c>
      <c r="K8" s="35">
        <f>Sheet1!E30/sheet!E27</f>
        <v>3.1765629044057692E-2</v>
      </c>
      <c r="L8" s="35">
        <f>Sheet1!E38</f>
        <v>1.56</v>
      </c>
      <c r="M8" s="29"/>
      <c r="N8" s="35">
        <f>sheet!E40/sheet!E27</f>
        <v>0.51170837453752815</v>
      </c>
      <c r="O8" s="35">
        <f>sheet!E51/sheet!E27</f>
        <v>0.4882916254624719</v>
      </c>
      <c r="P8" s="35">
        <f>sheet!E40/sheet!E51</f>
        <v>1.0479564830809409</v>
      </c>
      <c r="Q8" s="34">
        <f>Sheet1!E24/Sheet1!E26</f>
        <v>-2.4346871703939224</v>
      </c>
      <c r="R8" s="34">
        <f>ABS(Sheet2!E20/(Sheet1!E26+Sheet2!E30))</f>
        <v>0.9943577786317418</v>
      </c>
      <c r="S8" s="34">
        <f>sheet!E40/Sheet1!E43</f>
        <v>8.096833110739956</v>
      </c>
      <c r="T8" s="34">
        <f>Sheet2!E20/sheet!E40</f>
        <v>0.11196466098850529</v>
      </c>
      <c r="U8" s="12"/>
      <c r="V8" s="34" t="e">
        <f>ABS(Sheet1!E15/sheet!E15)</f>
        <v>#DIV/0!</v>
      </c>
      <c r="W8" s="34">
        <f>Sheet1!E12/sheet!E14</f>
        <v>103.72062301231347</v>
      </c>
      <c r="X8" s="34">
        <f>Sheet1!E12/sheet!E27</f>
        <v>9.514436304174477E-2</v>
      </c>
      <c r="Y8" s="34">
        <f>Sheet1!E12/(sheet!E18-sheet!E35)</f>
        <v>-3.5990809359286708</v>
      </c>
      <c r="Z8" s="12"/>
      <c r="AA8" s="36" t="str">
        <f>Sheet1!E43</f>
        <v>844,862.665</v>
      </c>
      <c r="AB8" s="36" t="str">
        <f>Sheet3!E17</f>
        <v>14.3x</v>
      </c>
      <c r="AC8" s="36" t="str">
        <f>Sheet3!E18</f>
        <v>14.3x</v>
      </c>
      <c r="AD8" s="36" t="str">
        <f>Sheet3!E20</f>
        <v>16.5x</v>
      </c>
      <c r="AE8" s="36" t="str">
        <f>Sheet3!E21</f>
        <v>1.0x</v>
      </c>
      <c r="AF8" s="36" t="str">
        <f>Sheet3!E22</f>
        <v>9.5x</v>
      </c>
      <c r="AG8" s="36" t="str">
        <f>Sheet3!E24</f>
        <v>14.9x</v>
      </c>
      <c r="AH8" s="36" t="str">
        <f>Sheet3!E25</f>
        <v>1.0x</v>
      </c>
      <c r="AI8" s="36">
        <f>Sheet3!E31</f>
        <v>1.35</v>
      </c>
      <c r="AK8" s="36">
        <f>Sheet3!E29</f>
        <v>4.8</v>
      </c>
      <c r="AL8" s="36">
        <f>Sheet3!E30</f>
        <v>7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0.19908036976798912</v>
      </c>
      <c r="C9" s="31">
        <f>(sheet!F18-sheet!F15)/sheet!F35</f>
        <v>0.19908036976798912</v>
      </c>
      <c r="D9" s="31">
        <f>sheet!F12/sheet!F35</f>
        <v>7.9732524214222195E-2</v>
      </c>
      <c r="E9" s="31">
        <f>Sheet2!F20/sheet!F35</f>
        <v>0.97326283390220181</v>
      </c>
      <c r="F9" s="31">
        <f>sheet!F18/sheet!F35</f>
        <v>0.19908036976798912</v>
      </c>
      <c r="G9" s="29"/>
      <c r="H9" s="32">
        <f>Sheet1!F33/sheet!F51</f>
        <v>4.9839118993336186E-2</v>
      </c>
      <c r="I9" s="32">
        <f>Sheet1!F33/Sheet1!F12</f>
        <v>0.2515556383848872</v>
      </c>
      <c r="J9" s="32">
        <f>Sheet1!F12/sheet!F27</f>
        <v>9.6651004641425162E-2</v>
      </c>
      <c r="K9" s="32">
        <f>Sheet1!F30/sheet!F27</f>
        <v>2.4313105173114399E-2</v>
      </c>
      <c r="L9" s="32">
        <f>Sheet1!F38</f>
        <v>1.23</v>
      </c>
      <c r="M9" s="29"/>
      <c r="N9" s="32">
        <f>sheet!F40/sheet!F27</f>
        <v>0.51216823924264754</v>
      </c>
      <c r="O9" s="32">
        <f>sheet!F51/sheet!F27</f>
        <v>0.48783176075735252</v>
      </c>
      <c r="P9" s="32">
        <f>sheet!F40/sheet!F51</f>
        <v>1.0498870316428617</v>
      </c>
      <c r="Q9" s="31">
        <f>Sheet1!F24/Sheet1!F26</f>
        <v>-2.2697551926774446</v>
      </c>
      <c r="R9" s="31">
        <f>ABS(Sheet2!F20/(Sheet1!F26+Sheet2!F30))</f>
        <v>0.39830944718684375</v>
      </c>
      <c r="S9" s="31" t="e">
        <f>sheet!F40/Sheet1!F43</f>
        <v>#VALUE!</v>
      </c>
      <c r="T9" s="31">
        <f>Sheet2!F20/sheet!F40</f>
        <v>6.5223759471738821E-2</v>
      </c>
      <c r="V9" s="31" t="e">
        <f>ABS(Sheet1!F15/sheet!F15)</f>
        <v>#DIV/0!</v>
      </c>
      <c r="W9" s="31">
        <f>Sheet1!F12/sheet!F14</f>
        <v>92.072586136456493</v>
      </c>
      <c r="X9" s="31">
        <f>Sheet1!F12/sheet!F27</f>
        <v>9.6651004641425162E-2</v>
      </c>
      <c r="Y9" s="31">
        <f>Sheet1!F12/(sheet!F18-sheet!F35)</f>
        <v>-3.5158399983359163</v>
      </c>
      <c r="AA9" s="17" t="str">
        <f>Sheet1!F43</f>
        <v/>
      </c>
      <c r="AB9" s="17" t="str">
        <f>Sheet3!F17</f>
        <v>NA</v>
      </c>
      <c r="AC9" s="17" t="str">
        <f>Sheet3!F18</f>
        <v>13.4x</v>
      </c>
      <c r="AD9" s="17" t="str">
        <f>Sheet3!F20</f>
        <v>16.5x</v>
      </c>
      <c r="AE9" s="17" t="str">
        <f>Sheet3!F21</f>
        <v>0.9x</v>
      </c>
      <c r="AF9" s="17" t="str">
        <f>Sheet3!F22</f>
        <v>8.8x</v>
      </c>
      <c r="AG9" s="17" t="str">
        <f>Sheet3!F24</f>
        <v>10.8x</v>
      </c>
      <c r="AH9" s="17" t="str">
        <f>Sheet3!F25</f>
        <v>0.9x</v>
      </c>
      <c r="AI9" s="17">
        <f>Sheet3!F31</f>
        <v>1.35</v>
      </c>
      <c r="AK9" s="17">
        <f>Sheet3!F29</f>
        <v>4.8</v>
      </c>
      <c r="AL9" s="17">
        <f>Sheet3!F30</f>
        <v>5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0.75541409174297247</v>
      </c>
      <c r="C10" s="34">
        <f>(sheet!G18-sheet!G15)/sheet!G35</f>
        <v>0.75541409174297247</v>
      </c>
      <c r="D10" s="34">
        <f>sheet!G12/sheet!G35</f>
        <v>9.6070244651927664E-2</v>
      </c>
      <c r="E10" s="34">
        <f>Sheet2!G20/sheet!G35</f>
        <v>0.84864150060117671</v>
      </c>
      <c r="F10" s="34">
        <f>sheet!G18/sheet!G35</f>
        <v>0.75541409174297247</v>
      </c>
      <c r="G10" s="29"/>
      <c r="H10" s="35">
        <f>Sheet1!G33/sheet!G51</f>
        <v>5.623675435614417E-2</v>
      </c>
      <c r="I10" s="35">
        <f>Sheet1!G33/Sheet1!G12</f>
        <v>0.29071523973191782</v>
      </c>
      <c r="J10" s="35">
        <f>Sheet1!G12/sheet!G27</f>
        <v>9.4468446935968689E-2</v>
      </c>
      <c r="K10" s="35">
        <f>Sheet1!G30/sheet!G27</f>
        <v>2.7463417198092095E-2</v>
      </c>
      <c r="L10" s="35">
        <f>Sheet1!G38</f>
        <v>1.38</v>
      </c>
      <c r="M10" s="29"/>
      <c r="N10" s="35">
        <f>sheet!G40/sheet!G27</f>
        <v>0.51164647546748809</v>
      </c>
      <c r="O10" s="35">
        <f>sheet!G51/sheet!G27</f>
        <v>0.48835352453251185</v>
      </c>
      <c r="P10" s="35">
        <f>sheet!G40/sheet!G51</f>
        <v>1.0476969035029982</v>
      </c>
      <c r="Q10" s="34">
        <f>Sheet1!G24/Sheet1!G26</f>
        <v>-3.0480396919020194</v>
      </c>
      <c r="R10" s="34">
        <f>ABS(Sheet2!G20/(Sheet1!G26+Sheet2!G30))</f>
        <v>0.39017435678571299</v>
      </c>
      <c r="S10" s="34" t="e">
        <f>sheet!G40/Sheet1!G43</f>
        <v>#VALUE!</v>
      </c>
      <c r="T10" s="34">
        <f>Sheet2!G20/sheet!G40</f>
        <v>5.8571499187695948E-2</v>
      </c>
      <c r="U10" s="12"/>
      <c r="V10" s="34" t="e">
        <f>ABS(Sheet1!G15/sheet!G15)</f>
        <v>#DIV/0!</v>
      </c>
      <c r="W10" s="34">
        <f>Sheet1!G12/sheet!G14</f>
        <v>102.86960535425801</v>
      </c>
      <c r="X10" s="34">
        <f>Sheet1!G12/sheet!G27</f>
        <v>9.4468446935968689E-2</v>
      </c>
      <c r="Y10" s="34">
        <f>Sheet1!G12/(sheet!G18-sheet!G35)</f>
        <v>-10.937631383070091</v>
      </c>
      <c r="Z10" s="12"/>
      <c r="AA10" s="36" t="str">
        <f>Sheet1!G43</f>
        <v/>
      </c>
      <c r="AB10" s="36" t="str">
        <f>Sheet3!G17</f>
        <v>NA</v>
      </c>
      <c r="AC10" s="36" t="str">
        <f>Sheet3!G18</f>
        <v>12.4x</v>
      </c>
      <c r="AD10" s="36" t="str">
        <f>Sheet3!G20</f>
        <v>14.4x</v>
      </c>
      <c r="AE10" s="36" t="str">
        <f>Sheet3!G21</f>
        <v>1.0x</v>
      </c>
      <c r="AF10" s="36" t="str">
        <f>Sheet3!G22</f>
        <v>8.4x</v>
      </c>
      <c r="AG10" s="36" t="str">
        <f>Sheet3!G24</f>
        <v>30.5x</v>
      </c>
      <c r="AH10" s="36" t="str">
        <f>Sheet3!G25</f>
        <v>1.0x</v>
      </c>
      <c r="AI10" s="36">
        <f>Sheet3!G31</f>
        <v>1.38</v>
      </c>
      <c r="AK10" s="36">
        <f>Sheet3!G29</f>
        <v>4.9000000000000004</v>
      </c>
      <c r="AL10" s="36">
        <f>Sheet3!G30</f>
        <v>6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0.16274252216449589</v>
      </c>
      <c r="C11" s="31">
        <f>(sheet!H18-sheet!H15)/sheet!H35</f>
        <v>0.16274252216449589</v>
      </c>
      <c r="D11" s="31">
        <f>sheet!H12/sheet!H35</f>
        <v>5.5827463510275219E-2</v>
      </c>
      <c r="E11" s="31">
        <f>Sheet2!H20/sheet!H35</f>
        <v>0.63273809916755241</v>
      </c>
      <c r="F11" s="31">
        <f>sheet!H18/sheet!H35</f>
        <v>0.16274252216449589</v>
      </c>
      <c r="G11" s="29"/>
      <c r="H11" s="32">
        <f>Sheet1!H33/sheet!H51</f>
        <v>9.3021176325736657E-2</v>
      </c>
      <c r="I11" s="32">
        <f>Sheet1!H33/Sheet1!H12</f>
        <v>0.60455550637305622</v>
      </c>
      <c r="J11" s="32">
        <f>Sheet1!H12/sheet!H27</f>
        <v>7.5880170038003653E-2</v>
      </c>
      <c r="K11" s="32">
        <f>Sheet1!H30/sheet!H27</f>
        <v>4.5873774620998904E-2</v>
      </c>
      <c r="L11" s="32">
        <f>Sheet1!H38</f>
        <v>2.31</v>
      </c>
      <c r="M11" s="29"/>
      <c r="N11" s="32">
        <f>sheet!H40/sheet!H27</f>
        <v>0.50684589861172535</v>
      </c>
      <c r="O11" s="32">
        <f>sheet!H51/sheet!H27</f>
        <v>0.49315410138827465</v>
      </c>
      <c r="P11" s="32">
        <f>sheet!H40/sheet!H51</f>
        <v>1.027763729805566</v>
      </c>
      <c r="Q11" s="31">
        <f>Sheet1!H24/Sheet1!H26</f>
        <v>-3.4597843497284839</v>
      </c>
      <c r="R11" s="31">
        <f>ABS(Sheet2!H20/(Sheet1!H26+Sheet2!H30))</f>
        <v>0.43925655096180372</v>
      </c>
      <c r="S11" s="31" t="e">
        <f>sheet!H40/Sheet1!H43</f>
        <v>#VALUE!</v>
      </c>
      <c r="T11" s="31">
        <f>Sheet2!H20/sheet!H40</f>
        <v>6.4945454052662249E-2</v>
      </c>
      <c r="V11" s="31" t="e">
        <f>ABS(Sheet1!H15/sheet!H15)</f>
        <v>#DIV/0!</v>
      </c>
      <c r="W11" s="31">
        <f>Sheet1!H12/sheet!H14</f>
        <v>70.190545778003681</v>
      </c>
      <c r="X11" s="31">
        <f>Sheet1!H12/sheet!H27</f>
        <v>7.5880170038003653E-2</v>
      </c>
      <c r="Y11" s="31">
        <f>Sheet1!H12/(sheet!H18-sheet!H35)</f>
        <v>-1.7420818332773522</v>
      </c>
      <c r="AA11" s="17" t="str">
        <f>Sheet1!H43</f>
        <v/>
      </c>
      <c r="AB11" s="17" t="str">
        <f>Sheet3!H17</f>
        <v>NA</v>
      </c>
      <c r="AC11" s="17" t="str">
        <f>Sheet3!H18</f>
        <v>15.6x</v>
      </c>
      <c r="AD11" s="17" t="str">
        <f>Sheet3!H20</f>
        <v>17.6x</v>
      </c>
      <c r="AE11" s="17" t="str">
        <f>Sheet3!H21</f>
        <v>0.9x</v>
      </c>
      <c r="AF11" s="17" t="str">
        <f>Sheet3!H22</f>
        <v>9.7x</v>
      </c>
      <c r="AG11" s="17" t="str">
        <f>Sheet3!H24</f>
        <v>12.9x</v>
      </c>
      <c r="AH11" s="17" t="str">
        <f>Sheet3!H25</f>
        <v>0.9x</v>
      </c>
      <c r="AI11" s="17">
        <f>Sheet3!H31</f>
        <v>1.38</v>
      </c>
      <c r="AK11" s="17">
        <f>Sheet3!H29</f>
        <v>4.5999999999999996</v>
      </c>
      <c r="AL11" s="17">
        <f>Sheet3!H30</f>
        <v>4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0.39893084104036836</v>
      </c>
      <c r="C12" s="34">
        <f>(sheet!I18-sheet!I15)/sheet!I35</f>
        <v>0.39893084104036836</v>
      </c>
      <c r="D12" s="34">
        <f>sheet!I12/sheet!I35</f>
        <v>9.5980164858813874E-2</v>
      </c>
      <c r="E12" s="34">
        <f>Sheet2!I20/sheet!I35</f>
        <v>0.83572893420476779</v>
      </c>
      <c r="F12" s="34">
        <f>sheet!I18/sheet!I35</f>
        <v>0.39893084104036836</v>
      </c>
      <c r="G12" s="29"/>
      <c r="H12" s="35">
        <f>Sheet1!I33/sheet!I51</f>
        <v>4.693240371661505E-2</v>
      </c>
      <c r="I12" s="35">
        <f>Sheet1!I33/Sheet1!I12</f>
        <v>0.27870284304644993</v>
      </c>
      <c r="J12" s="35">
        <f>Sheet1!I12/sheet!I27</f>
        <v>8.2531227092706841E-2</v>
      </c>
      <c r="K12" s="35">
        <f>Sheet1!I30/sheet!I27</f>
        <v>2.3001687630849591E-2</v>
      </c>
      <c r="L12" s="35">
        <f>Sheet1!I38</f>
        <v>1.18</v>
      </c>
      <c r="M12" s="29"/>
      <c r="N12" s="35">
        <f>sheet!I40/sheet!I27</f>
        <v>0.50989751622914392</v>
      </c>
      <c r="O12" s="35">
        <f>sheet!I51/sheet!I27</f>
        <v>0.49010248377085602</v>
      </c>
      <c r="P12" s="35">
        <f>sheet!I40/sheet!I51</f>
        <v>1.040389577922529</v>
      </c>
      <c r="Q12" s="34">
        <f>Sheet1!I24/Sheet1!I26</f>
        <v>-2.4428283074950681</v>
      </c>
      <c r="R12" s="34">
        <f>ABS(Sheet2!I20/(Sheet1!I26+Sheet2!I30))</f>
        <v>0.27966910999327038</v>
      </c>
      <c r="S12" s="34" t="e">
        <f>sheet!I40/Sheet1!I43</f>
        <v>#VALUE!</v>
      </c>
      <c r="T12" s="34">
        <f>Sheet2!I20/sheet!I40</f>
        <v>6.1691177933145366E-2</v>
      </c>
      <c r="U12" s="12"/>
      <c r="V12" s="34" t="e">
        <f>ABS(Sheet1!I15/sheet!I15)</f>
        <v>#DIV/0!</v>
      </c>
      <c r="W12" s="34">
        <f>Sheet1!I12/sheet!I14</f>
        <v>97.771711958713013</v>
      </c>
      <c r="X12" s="34">
        <f>Sheet1!I12/sheet!I27</f>
        <v>8.2531227092706841E-2</v>
      </c>
      <c r="Y12" s="34">
        <f>Sheet1!I12/(sheet!I18-sheet!I35)</f>
        <v>-3.6479874596077817</v>
      </c>
      <c r="Z12" s="12"/>
      <c r="AA12" s="36" t="str">
        <f>Sheet1!I43</f>
        <v/>
      </c>
      <c r="AB12" s="36" t="str">
        <f>Sheet3!I17</f>
        <v>NA</v>
      </c>
      <c r="AC12" s="36" t="str">
        <f>Sheet3!I18</f>
        <v>16.2x</v>
      </c>
      <c r="AD12" s="36" t="str">
        <f>Sheet3!I20</f>
        <v>27.8x</v>
      </c>
      <c r="AE12" s="36" t="str">
        <f>Sheet3!I21</f>
        <v>0.9x</v>
      </c>
      <c r="AF12" s="36" t="str">
        <f>Sheet3!I22</f>
        <v>9.9x</v>
      </c>
      <c r="AG12" s="36" t="str">
        <f>Sheet3!I24</f>
        <v>9.8x</v>
      </c>
      <c r="AH12" s="36" t="str">
        <f>Sheet3!I25</f>
        <v>0.8x</v>
      </c>
      <c r="AI12" s="36">
        <f>Sheet3!I31</f>
        <v>1.38</v>
      </c>
      <c r="AK12" s="36">
        <f>Sheet3!I29</f>
        <v>4.8</v>
      </c>
      <c r="AL12" s="36">
        <f>Sheet3!I30</f>
        <v>7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0.40737860278954607</v>
      </c>
      <c r="C13" s="31">
        <f>(sheet!J18-sheet!J15)/sheet!J35</f>
        <v>0.40737860278954607</v>
      </c>
      <c r="D13" s="31">
        <f>sheet!J12/sheet!J35</f>
        <v>7.7996966071961188E-2</v>
      </c>
      <c r="E13" s="31">
        <f>Sheet2!J20/sheet!J35</f>
        <v>0.670348965866706</v>
      </c>
      <c r="F13" s="31">
        <f>sheet!J18/sheet!J35</f>
        <v>0.40737860278954607</v>
      </c>
      <c r="G13" s="29"/>
      <c r="H13" s="32">
        <f>Sheet1!J33/sheet!J51</f>
        <v>4.83096265898647E-2</v>
      </c>
      <c r="I13" s="32">
        <f>Sheet1!J33/Sheet1!J12</f>
        <v>0.28495047747286056</v>
      </c>
      <c r="J13" s="32">
        <f>Sheet1!J12/sheet!J27</f>
        <v>8.24536215467397E-2</v>
      </c>
      <c r="K13" s="32">
        <f>Sheet1!J30/sheet!J27</f>
        <v>2.3495198829110022E-2</v>
      </c>
      <c r="L13" s="32">
        <f>Sheet1!J38</f>
        <v>1.19</v>
      </c>
      <c r="M13" s="29"/>
      <c r="N13" s="32">
        <f>sheet!J40/sheet!J27</f>
        <v>0.51365389286533458</v>
      </c>
      <c r="O13" s="32">
        <f>sheet!J51/sheet!J27</f>
        <v>0.48634610713466547</v>
      </c>
      <c r="P13" s="32">
        <f>sheet!J40/sheet!J51</f>
        <v>1.0561488728501485</v>
      </c>
      <c r="Q13" s="31">
        <f>Sheet1!J24/Sheet1!J26</f>
        <v>-2.4860089239094316</v>
      </c>
      <c r="R13" s="31">
        <f>ABS(Sheet2!J20/(Sheet1!J26+Sheet2!J30))</f>
        <v>0.34251650767353847</v>
      </c>
      <c r="S13" s="31" t="e">
        <f>sheet!J40/Sheet1!J43</f>
        <v>#VALUE!</v>
      </c>
      <c r="T13" s="31">
        <f>Sheet2!J20/sheet!J40</f>
        <v>5.6192380459511318E-2</v>
      </c>
      <c r="V13" s="31" t="e">
        <f>ABS(Sheet1!J15/sheet!J15)</f>
        <v>#DIV/0!</v>
      </c>
      <c r="W13" s="31">
        <f>Sheet1!J12/sheet!J14</f>
        <v>105.12359154929578</v>
      </c>
      <c r="X13" s="31">
        <f>Sheet1!J12/sheet!J27</f>
        <v>8.24536215467397E-2</v>
      </c>
      <c r="Y13" s="31">
        <f>Sheet1!J12/(sheet!J18-sheet!J35)</f>
        <v>-3.2313599428520403</v>
      </c>
      <c r="AA13" s="17" t="str">
        <f>Sheet1!J43</f>
        <v/>
      </c>
      <c r="AB13" s="17" t="str">
        <f>Sheet3!J17</f>
        <v>NA</v>
      </c>
      <c r="AC13" s="17" t="str">
        <f>Sheet3!J18</f>
        <v>15.6x</v>
      </c>
      <c r="AD13" s="17" t="str">
        <f>Sheet3!J20</f>
        <v>13.9x</v>
      </c>
      <c r="AE13" s="17" t="str">
        <f>Sheet3!J21</f>
        <v>0.9x</v>
      </c>
      <c r="AF13" s="17" t="str">
        <f>Sheet3!J22</f>
        <v>9.4x</v>
      </c>
      <c r="AG13" s="17" t="str">
        <f>Sheet3!J24</f>
        <v>25.4x</v>
      </c>
      <c r="AH13" s="17" t="str">
        <f>Sheet3!J25</f>
        <v>0.9x</v>
      </c>
      <c r="AI13" s="17">
        <f>Sheet3!J31</f>
        <v>1.38</v>
      </c>
      <c r="AK13" s="17">
        <f>Sheet3!J29</f>
        <v>4.7</v>
      </c>
      <c r="AL13" s="17">
        <f>Sheet3!J30</f>
        <v>6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0.47115617459996811</v>
      </c>
      <c r="C14" s="34">
        <f>(sheet!K18-sheet!K15)/sheet!K35</f>
        <v>0.47115617459996811</v>
      </c>
      <c r="D14" s="34">
        <f>sheet!K12/sheet!K35</f>
        <v>7.8869609623098649E-2</v>
      </c>
      <c r="E14" s="34">
        <f>Sheet2!K20/sheet!K35</f>
        <v>0.5356694299490965</v>
      </c>
      <c r="F14" s="34">
        <f>sheet!K18/sheet!K35</f>
        <v>0.47115617459996811</v>
      </c>
      <c r="G14" s="29"/>
      <c r="H14" s="35">
        <f>Sheet1!K33/sheet!K51</f>
        <v>-0.10286917775514705</v>
      </c>
      <c r="I14" s="35">
        <f>Sheet1!K33/Sheet1!K12</f>
        <v>-0.54842933086526857</v>
      </c>
      <c r="J14" s="35">
        <f>Sheet1!K12/sheet!K27</f>
        <v>8.5269647343809762E-2</v>
      </c>
      <c r="K14" s="35">
        <f>Sheet1!K30/sheet!K27</f>
        <v>-4.6764375635883017E-2</v>
      </c>
      <c r="L14" s="35">
        <f>Sheet1!K38</f>
        <v>-2.1800000000000002</v>
      </c>
      <c r="M14" s="29"/>
      <c r="N14" s="35">
        <f>sheet!K40/sheet!K27</f>
        <v>0.54539953894456827</v>
      </c>
      <c r="O14" s="35">
        <f>sheet!K51/sheet!K27</f>
        <v>0.45460046105543178</v>
      </c>
      <c r="P14" s="35">
        <f>sheet!K40/sheet!K51</f>
        <v>1.1997338007056373</v>
      </c>
      <c r="Q14" s="34">
        <f>Sheet1!K24/Sheet1!K26</f>
        <v>1.9599535693557748</v>
      </c>
      <c r="R14" s="34">
        <f>ABS(Sheet2!K20/(Sheet1!K26+Sheet2!K30))</f>
        <v>0.40413364975298255</v>
      </c>
      <c r="S14" s="34" t="e">
        <f>sheet!K40/Sheet1!K43</f>
        <v>#VALUE!</v>
      </c>
      <c r="T14" s="34">
        <f>Sheet2!K20/sheet!K40</f>
        <v>5.8611325315727388E-2</v>
      </c>
      <c r="U14" s="12"/>
      <c r="V14" s="34" t="e">
        <f>ABS(Sheet1!K15/sheet!K15)</f>
        <v>#DIV/0!</v>
      </c>
      <c r="W14" s="34">
        <f>Sheet1!K12/sheet!K14</f>
        <v>58.049444387807114</v>
      </c>
      <c r="X14" s="34">
        <f>Sheet1!K12/sheet!K27</f>
        <v>8.5269647343809762E-2</v>
      </c>
      <c r="Y14" s="34">
        <f>Sheet1!K12/(sheet!K18-sheet!K35)</f>
        <v>-2.7018894962608662</v>
      </c>
      <c r="Z14" s="12"/>
      <c r="AA14" s="36" t="str">
        <f>Sheet1!K43</f>
        <v/>
      </c>
      <c r="AB14" s="36" t="str">
        <f>Sheet3!K17</f>
        <v>NA</v>
      </c>
      <c r="AC14" s="36" t="str">
        <f>Sheet3!K18</f>
        <v>13.5x</v>
      </c>
      <c r="AD14" s="36" t="str">
        <f>Sheet3!K20</f>
        <v>25.4x</v>
      </c>
      <c r="AE14" s="36" t="str">
        <f>Sheet3!K21</f>
        <v>0.8x</v>
      </c>
      <c r="AF14" s="36" t="str">
        <f>Sheet3!K22</f>
        <v>8.3x</v>
      </c>
      <c r="AG14" s="36" t="str">
        <f>Sheet3!K24</f>
        <v>-6.7x</v>
      </c>
      <c r="AH14" s="36" t="str">
        <f>Sheet3!K25</f>
        <v>0.7x</v>
      </c>
      <c r="AI14" s="36">
        <f>Sheet3!K31</f>
        <v>0.69</v>
      </c>
      <c r="AK14" s="36">
        <f>Sheet3!K29</f>
        <v>4.4000000000000004</v>
      </c>
      <c r="AL14" s="36">
        <f>Sheet3!K30</f>
        <v>4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0.63963467922390138</v>
      </c>
      <c r="C15" s="31">
        <f>(sheet!L18-sheet!L15)/sheet!L35</f>
        <v>0.63963467922390138</v>
      </c>
      <c r="D15" s="31">
        <f>sheet!L12/sheet!L35</f>
        <v>0.39739998655496617</v>
      </c>
      <c r="E15" s="31">
        <f>Sheet2!L20/sheet!L35</f>
        <v>1.4472842632281526</v>
      </c>
      <c r="F15" s="31">
        <f>sheet!L18/sheet!L35</f>
        <v>0.63963467922390138</v>
      </c>
      <c r="G15" s="29"/>
      <c r="H15" s="32">
        <f>Sheet1!L33/sheet!L51</f>
        <v>0.12524673569435713</v>
      </c>
      <c r="I15" s="32">
        <f>Sheet1!L33/Sheet1!L12</f>
        <v>0.59378376553214474</v>
      </c>
      <c r="J15" s="32">
        <f>Sheet1!L12/sheet!L27</f>
        <v>9.5889008632490502E-2</v>
      </c>
      <c r="K15" s="32">
        <f>Sheet1!L30/sheet!L27</f>
        <v>5.6937336618944553E-2</v>
      </c>
      <c r="L15" s="32">
        <f>Sheet1!L38</f>
        <v>2.08</v>
      </c>
      <c r="M15" s="29"/>
      <c r="N15" s="32">
        <f>sheet!L40/sheet!L27</f>
        <v>0.54539863810989686</v>
      </c>
      <c r="O15" s="32">
        <f>sheet!L51/sheet!L27</f>
        <v>0.45460136189010319</v>
      </c>
      <c r="P15" s="32">
        <f>sheet!L40/sheet!L51</f>
        <v>1.1997294417295286</v>
      </c>
      <c r="Q15" s="31">
        <f>Sheet1!L24/Sheet1!L26</f>
        <v>-4.1999978788505494</v>
      </c>
      <c r="R15" s="31">
        <f>ABS(Sheet2!L20/(Sheet1!L26+Sheet2!L30))</f>
        <v>0.1813088362326524</v>
      </c>
      <c r="S15" s="31" t="e">
        <f>sheet!L40/Sheet1!L43</f>
        <v>#VALUE!</v>
      </c>
      <c r="T15" s="31">
        <f>Sheet2!L20/sheet!L40</f>
        <v>7.893883129735646E-2</v>
      </c>
      <c r="V15" s="31" t="e">
        <f>ABS(Sheet1!L15/sheet!L15)</f>
        <v>#DIV/0!</v>
      </c>
      <c r="W15" s="31">
        <f>Sheet1!L12/sheet!L14</f>
        <v>164.26492659053832</v>
      </c>
      <c r="X15" s="31">
        <f>Sheet1!L12/sheet!L27</f>
        <v>9.5889008632490502E-2</v>
      </c>
      <c r="Y15" s="31">
        <f>Sheet1!L12/(sheet!L18-sheet!L35)</f>
        <v>-8.9448886046263727</v>
      </c>
      <c r="AA15" s="17" t="str">
        <f>Sheet1!L43</f>
        <v/>
      </c>
      <c r="AB15" s="17" t="str">
        <f>Sheet3!L17</f>
        <v>NA</v>
      </c>
      <c r="AC15" s="17" t="str">
        <f>Sheet3!L18</f>
        <v>15.8x</v>
      </c>
      <c r="AD15" s="17" t="str">
        <f>Sheet3!L20</f>
        <v>25.5x</v>
      </c>
      <c r="AE15" s="17" t="str">
        <f>Sheet3!L21</f>
        <v>0.9x</v>
      </c>
      <c r="AF15" s="17" t="str">
        <f>Sheet3!L22</f>
        <v>9.3x</v>
      </c>
      <c r="AG15" s="17" t="str">
        <f>Sheet3!L24</f>
        <v>9.3x</v>
      </c>
      <c r="AH15" s="17" t="str">
        <f>Sheet3!L25</f>
        <v>0.8x</v>
      </c>
      <c r="AI15" s="17">
        <f>Sheet3!L31</f>
        <v>0.69</v>
      </c>
      <c r="AK15" s="17">
        <f>Sheet3!L29</f>
        <v>4.2</v>
      </c>
      <c r="AL15" s="17">
        <f>Sheet3!L30</f>
        <v>7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0.70572506393682499</v>
      </c>
      <c r="C16" s="34">
        <f>(sheet!M18-sheet!M15)/sheet!M35</f>
        <v>0.70572506393682499</v>
      </c>
      <c r="D16" s="34">
        <f>sheet!M12/sheet!M35</f>
        <v>0.10786419439600568</v>
      </c>
      <c r="E16" s="34">
        <f>Sheet2!M20/sheet!M35</f>
        <v>0.35781333954347072</v>
      </c>
      <c r="F16" s="34">
        <f>sheet!M18/sheet!M35</f>
        <v>0.70572506393682499</v>
      </c>
      <c r="G16" s="29"/>
      <c r="H16" s="35">
        <f>Sheet1!M33/sheet!M51</f>
        <v>0.15396005348362496</v>
      </c>
      <c r="I16" s="35">
        <f>Sheet1!M33/Sheet1!M12</f>
        <v>0.95345703409351257</v>
      </c>
      <c r="J16" s="35">
        <f>Sheet1!M12/sheet!M27</f>
        <v>7.7638992611939628E-2</v>
      </c>
      <c r="K16" s="35">
        <f>Sheet1!M30/sheet!M27</f>
        <v>7.4025443625788084E-2</v>
      </c>
      <c r="L16" s="35">
        <f>Sheet1!M38</f>
        <v>3.1</v>
      </c>
      <c r="M16" s="29"/>
      <c r="N16" s="35">
        <f>sheet!M40/sheet!M27</f>
        <v>0.5191905825515879</v>
      </c>
      <c r="O16" s="35">
        <f>sheet!M51/sheet!M27</f>
        <v>0.4808094174484121</v>
      </c>
      <c r="P16" s="35">
        <f>sheet!M40/sheet!M51</f>
        <v>1.079826150882941</v>
      </c>
      <c r="Q16" s="34">
        <f>Sheet1!M24/Sheet1!M26</f>
        <v>-7.0505265580940319</v>
      </c>
      <c r="R16" s="34">
        <f>ABS(Sheet2!M20/(Sheet1!M26+Sheet2!M30))</f>
        <v>0.55746461941970382</v>
      </c>
      <c r="S16" s="34" t="e">
        <f>sheet!M40/Sheet1!M43</f>
        <v>#VALUE!</v>
      </c>
      <c r="T16" s="34">
        <f>Sheet2!M20/sheet!M40</f>
        <v>4.3044792885307721E-2</v>
      </c>
      <c r="U16" s="12"/>
      <c r="V16" s="34" t="e">
        <f>ABS(Sheet1!M15/sheet!M15)</f>
        <v>#DIV/0!</v>
      </c>
      <c r="W16" s="34">
        <f>Sheet1!M12/sheet!M14</f>
        <v>166.6158330199323</v>
      </c>
      <c r="X16" s="34">
        <f>Sheet1!M12/sheet!M27</f>
        <v>7.7638992611939628E-2</v>
      </c>
      <c r="Y16" s="34">
        <f>Sheet1!M12/(sheet!M18-sheet!M35)</f>
        <v>-4.2241148343606829</v>
      </c>
      <c r="Z16" s="12"/>
      <c r="AA16" s="36" t="str">
        <f>Sheet1!M43</f>
        <v/>
      </c>
      <c r="AB16" s="36" t="str">
        <f>Sheet3!M17</f>
        <v>NA</v>
      </c>
      <c r="AC16" s="36" t="str">
        <f>Sheet3!M18</f>
        <v>10.9x</v>
      </c>
      <c r="AD16" s="36" t="str">
        <f>Sheet3!M20</f>
        <v>60.6x</v>
      </c>
      <c r="AE16" s="36" t="str">
        <f>Sheet3!M21</f>
        <v>0.7x</v>
      </c>
      <c r="AF16" s="36" t="str">
        <f>Sheet3!M22</f>
        <v>7.0x</v>
      </c>
      <c r="AG16" s="36" t="str">
        <f>Sheet3!M24</f>
        <v>3.7x</v>
      </c>
      <c r="AH16" s="36" t="str">
        <f>Sheet3!M25</f>
        <v>0.6x</v>
      </c>
      <c r="AI16" s="36">
        <f>Sheet3!M31</f>
        <v>0.54959999999999998</v>
      </c>
      <c r="AK16" s="36">
        <f>Sheet3!M29</f>
        <v>4.4000000000000004</v>
      </c>
      <c r="AL16" s="36">
        <f>Sheet3!M30</f>
        <v>7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2023-04-30T13:33:53Z</dcterms:created>
  <dcterms:modified xsi:type="dcterms:W3CDTF">2023-05-06T12:19:36Z</dcterms:modified>
  <cp:category/>
  <dc:identifier/>
  <cp:version/>
</cp:coreProperties>
</file>