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Real State/"/>
    </mc:Choice>
  </mc:AlternateContent>
  <xr:revisionPtr revIDLastSave="13" documentId="8_{66E9C263-1C5D-488B-99A5-40FD327E229B}" xr6:coauthVersionLast="47" xr6:coauthVersionMax="47" xr10:uidLastSave="{565B92D3-C697-4AC3-ACAE-B5FCA18EC0B5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C9" i="5" s="1"/>
  <c r="G15" i="1"/>
  <c r="AL16" i="5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B7" i="5"/>
  <c r="E15" i="1" l="1"/>
  <c r="V8" i="5" l="1"/>
  <c r="D15" i="1"/>
  <c r="C8" i="5"/>
  <c r="C7" i="5" l="1"/>
  <c r="V7" i="5"/>
</calcChain>
</file>

<file path=xl/sharedStrings.xml><?xml version="1.0" encoding="utf-8"?>
<sst xmlns="http://schemas.openxmlformats.org/spreadsheetml/2006/main" count="1257" uniqueCount="845">
  <si>
    <t>Smart REIT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</si>
  <si>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</si>
  <si>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</si>
  <si>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</si>
  <si>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</si>
  <si>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</si>
  <si>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</si>
  <si>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</si>
  <si>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</si>
  <si>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</si>
  <si>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</si>
  <si>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</si>
  <si>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</si>
  <si>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</si>
  <si>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</si>
  <si>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</si>
  <si>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</si>
  <si>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</si>
  <si>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</si>
  <si>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</si>
  <si>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</si>
  <si>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</si>
  <si>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</si>
  <si>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</si>
  <si>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</si>
  <si>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</si>
  <si>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100,223</t>
  </si>
  <si>
    <t>20,252</t>
  </si>
  <si>
    <t>21,336</t>
  </si>
  <si>
    <t>23,093</t>
  </si>
  <si>
    <t>162,700</t>
  </si>
  <si>
    <t>29,444</t>
  </si>
  <si>
    <t>55,374</t>
  </si>
  <si>
    <t>794,594</t>
  </si>
  <si>
    <t>62,235</t>
  </si>
  <si>
    <t>35,255</t>
  </si>
  <si>
    <t>Short Term Investments</t>
  </si>
  <si>
    <t/>
  </si>
  <si>
    <t>Accounts Receivable, Net</t>
  </si>
  <si>
    <t>15,496</t>
  </si>
  <si>
    <t>13,922</t>
  </si>
  <si>
    <t>20,897</t>
  </si>
  <si>
    <t>16,466</t>
  </si>
  <si>
    <t>14,345</t>
  </si>
  <si>
    <t>21,789</t>
  </si>
  <si>
    <t>20,509</t>
  </si>
  <si>
    <t>46,108</t>
  </si>
  <si>
    <t>29,198</t>
  </si>
  <si>
    <t>29,064</t>
  </si>
  <si>
    <t>Inventory</t>
  </si>
  <si>
    <t>20,267</t>
  </si>
  <si>
    <t>23,429</t>
  </si>
  <si>
    <t>24,564</t>
  </si>
  <si>
    <t>25,795</t>
  </si>
  <si>
    <t>27,399</t>
  </si>
  <si>
    <t>40,373</t>
  </si>
  <si>
    <t>Prepaid Expenses</t>
  </si>
  <si>
    <t>Other Current Assets</t>
  </si>
  <si>
    <t>7,823</t>
  </si>
  <si>
    <t>8,169</t>
  </si>
  <si>
    <t>10,720</t>
  </si>
  <si>
    <t>19,635</t>
  </si>
  <si>
    <t>28,984</t>
  </si>
  <si>
    <t>40,114</t>
  </si>
  <si>
    <t>22,894</t>
  </si>
  <si>
    <t>20,978</t>
  </si>
  <si>
    <t>32,633</t>
  </si>
  <si>
    <t>84,855</t>
  </si>
  <si>
    <t>Total Current Assets</t>
  </si>
  <si>
    <t>123,542</t>
  </si>
  <si>
    <t>42,343</t>
  </si>
  <si>
    <t>52,953</t>
  </si>
  <si>
    <t>59,194</t>
  </si>
  <si>
    <t>226,296</t>
  </si>
  <si>
    <t>114,776</t>
  </si>
  <si>
    <t>123,341</t>
  </si>
  <si>
    <t>887,475</t>
  </si>
  <si>
    <t>151,465</t>
  </si>
  <si>
    <t>189,547</t>
  </si>
  <si>
    <t>Property Plant And Equipment, Net</t>
  </si>
  <si>
    <t>6,615,920</t>
  </si>
  <si>
    <t>6,696,546</t>
  </si>
  <si>
    <t>8,018,729</t>
  </si>
  <si>
    <t>8,244,461</t>
  </si>
  <si>
    <t>8,734,997</t>
  </si>
  <si>
    <t>8,906,789</t>
  </si>
  <si>
    <t>9,052,691</t>
  </si>
  <si>
    <t>8,857,020</t>
  </si>
  <si>
    <t>9,851,976</t>
  </si>
  <si>
    <t>10,212,481</t>
  </si>
  <si>
    <t>Real Estate Owned</t>
  </si>
  <si>
    <t>Capitalized / Purchased Software</t>
  </si>
  <si>
    <t>Long-term Investments</t>
  </si>
  <si>
    <t>77,538</t>
  </si>
  <si>
    <t>100,179</t>
  </si>
  <si>
    <t>107,548</t>
  </si>
  <si>
    <t>122,677</t>
  </si>
  <si>
    <t>125,362</t>
  </si>
  <si>
    <t>146,306</t>
  </si>
  <si>
    <t>345,376</t>
  </si>
  <si>
    <t>463,204</t>
  </si>
  <si>
    <t>654,442</t>
  </si>
  <si>
    <t>680,999</t>
  </si>
  <si>
    <t>Goodwill</t>
  </si>
  <si>
    <t>13,979</t>
  </si>
  <si>
    <t>Other Intangibles</t>
  </si>
  <si>
    <t>1,976</t>
  </si>
  <si>
    <t>1,576</t>
  </si>
  <si>
    <t>39,147</t>
  </si>
  <si>
    <t>37,816</t>
  </si>
  <si>
    <t>36,485</t>
  </si>
  <si>
    <t>35,154</t>
  </si>
  <si>
    <t>33,822</t>
  </si>
  <si>
    <t>32,491</t>
  </si>
  <si>
    <t>31,160</t>
  </si>
  <si>
    <t>29,828</t>
  </si>
  <si>
    <t>Other Long-term Assets</t>
  </si>
  <si>
    <t>250,913</t>
  </si>
  <si>
    <t>266,759</t>
  </si>
  <si>
    <t>272,647</t>
  </si>
  <si>
    <t>260,751</t>
  </si>
  <si>
    <t>243,113</t>
  </si>
  <si>
    <t>242,628</t>
  </si>
  <si>
    <t>359,258</t>
  </si>
  <si>
    <t>470,323</t>
  </si>
  <si>
    <t>590,226</t>
  </si>
  <si>
    <t>575,319</t>
  </si>
  <si>
    <t>Total Assets</t>
  </si>
  <si>
    <t>7,069,889</t>
  </si>
  <si>
    <t>7,107,403</t>
  </si>
  <si>
    <t>8,505,003</t>
  </si>
  <si>
    <t>8,738,878</t>
  </si>
  <si>
    <t>9,380,232</t>
  </si>
  <si>
    <t>9,459,632</t>
  </si>
  <si>
    <t>9,928,467</t>
  </si>
  <si>
    <t>10,724,492</t>
  </si>
  <si>
    <t>11,293,248</t>
  </si>
  <si>
    <t>11,702,153</t>
  </si>
  <si>
    <t>Accounts Payable</t>
  </si>
  <si>
    <t>69,356</t>
  </si>
  <si>
    <t>60,004</t>
  </si>
  <si>
    <t>76,071</t>
  </si>
  <si>
    <t>68,119</t>
  </si>
  <si>
    <t>87,853</t>
  </si>
  <si>
    <t>93,826</t>
  </si>
  <si>
    <t>86,188</t>
  </si>
  <si>
    <t>77,344</t>
  </si>
  <si>
    <t>78,518</t>
  </si>
  <si>
    <t>86,592</t>
  </si>
  <si>
    <t>Accrued Expenses</t>
  </si>
  <si>
    <t>27,688</t>
  </si>
  <si>
    <t>28,549</t>
  </si>
  <si>
    <t>29,148</t>
  </si>
  <si>
    <t>28,137</t>
  </si>
  <si>
    <t>29,704</t>
  </si>
  <si>
    <t>26,447</t>
  </si>
  <si>
    <t>20,372</t>
  </si>
  <si>
    <t>34,031</t>
  </si>
  <si>
    <t>16,603</t>
  </si>
  <si>
    <t>17,040</t>
  </si>
  <si>
    <t>Short-term Borrowings</t>
  </si>
  <si>
    <t>Current Portion of LT Debt</t>
  </si>
  <si>
    <t>322,267</t>
  </si>
  <si>
    <t>427,688</t>
  </si>
  <si>
    <t>229,847</t>
  </si>
  <si>
    <t>550,581</t>
  </si>
  <si>
    <t>415,133</t>
  </si>
  <si>
    <t>580,530</t>
  </si>
  <si>
    <t>115,385</t>
  </si>
  <si>
    <t>854,261</t>
  </si>
  <si>
    <t>678,406</t>
  </si>
  <si>
    <t>459,278</t>
  </si>
  <si>
    <t>Current Portion of Capital Lease Obligations</t>
  </si>
  <si>
    <t>Other Current Liabilities</t>
  </si>
  <si>
    <t>51,182</t>
  </si>
  <si>
    <t>53,330</t>
  </si>
  <si>
    <t>68,140</t>
  </si>
  <si>
    <t>73,671</t>
  </si>
  <si>
    <t>86,902</t>
  </si>
  <si>
    <t>96,344</t>
  </si>
  <si>
    <t>111,043</t>
  </si>
  <si>
    <t>129,906</t>
  </si>
  <si>
    <t>157,957</t>
  </si>
  <si>
    <t>157,490</t>
  </si>
  <si>
    <t>Total Current Liabilities</t>
  </si>
  <si>
    <t>470,493</t>
  </si>
  <si>
    <t>569,571</t>
  </si>
  <si>
    <t>403,206</t>
  </si>
  <si>
    <t>720,508</t>
  </si>
  <si>
    <t>619,592</t>
  </si>
  <si>
    <t>797,147</t>
  </si>
  <si>
    <t>332,988</t>
  </si>
  <si>
    <t>1,095,542</t>
  </si>
  <si>
    <t>931,484</t>
  </si>
  <si>
    <t>720,400</t>
  </si>
  <si>
    <t>Long-term Debt</t>
  </si>
  <si>
    <t>2,744,713</t>
  </si>
  <si>
    <t>2,574,012</t>
  </si>
  <si>
    <t>3,560,865</t>
  </si>
  <si>
    <t>3,287,239</t>
  </si>
  <si>
    <t>3,815,827</t>
  </si>
  <si>
    <t>3,529,954</t>
  </si>
  <si>
    <t>4,110,548</t>
  </si>
  <si>
    <t>4,364,520</t>
  </si>
  <si>
    <t>4,183,875</t>
  </si>
  <si>
    <t>4,523,987</t>
  </si>
  <si>
    <t>Capital Leases</t>
  </si>
  <si>
    <t>1,032</t>
  </si>
  <si>
    <t>1,131</t>
  </si>
  <si>
    <t>8,526</t>
  </si>
  <si>
    <t>13,351</t>
  </si>
  <si>
    <t>11,837</t>
  </si>
  <si>
    <t>10,486</t>
  </si>
  <si>
    <t>Other Non-current Liabilities</t>
  </si>
  <si>
    <t>49,160</t>
  </si>
  <si>
    <t>56,265</t>
  </si>
  <si>
    <t>58,361</t>
  </si>
  <si>
    <t>67,187</t>
  </si>
  <si>
    <t>117,356</t>
  </si>
  <si>
    <t>124,200</t>
  </si>
  <si>
    <t>108,653</t>
  </si>
  <si>
    <t>84,104</t>
  </si>
  <si>
    <t>324,737</t>
  </si>
  <si>
    <t>284,179</t>
  </si>
  <si>
    <t>Total Liabilities</t>
  </si>
  <si>
    <t>3,265,398</t>
  </si>
  <si>
    <t>3,200,979</t>
  </si>
  <si>
    <t>4,022,432</t>
  </si>
  <si>
    <t>4,074,934</t>
  </si>
  <si>
    <t>4,552,775</t>
  </si>
  <si>
    <t>4,451,301</t>
  </si>
  <si>
    <t>4,560,715</t>
  </si>
  <si>
    <t>5,557,517</t>
  </si>
  <si>
    <t>5,451,933</t>
  </si>
  <si>
    <t>5,539,052</t>
  </si>
  <si>
    <t>Common Stock</t>
  </si>
  <si>
    <t>2,239,123</t>
  </si>
  <si>
    <t>2,273,604</t>
  </si>
  <si>
    <t>2,599,493</t>
  </si>
  <si>
    <t>2,648,400</t>
  </si>
  <si>
    <t>2,724,472</t>
  </si>
  <si>
    <t>2,781,069</t>
  </si>
  <si>
    <t>3,072,821</t>
  </si>
  <si>
    <t>3,090,188</t>
  </si>
  <si>
    <t>3,090,368</t>
  </si>
  <si>
    <t>3,090,118</t>
  </si>
  <si>
    <t>Additional Paid In Capital</t>
  </si>
  <si>
    <t>Retained Earnings</t>
  </si>
  <si>
    <t>982,588</t>
  </si>
  <si>
    <t>1,026,382</t>
  </si>
  <si>
    <t>1,093,592</t>
  </si>
  <si>
    <t>1,199,175</t>
  </si>
  <si>
    <t>1,269,787</t>
  </si>
  <si>
    <t>1,367,112</t>
  </si>
  <si>
    <t>1,419,857</t>
  </si>
  <si>
    <t>1,227,169</t>
  </si>
  <si>
    <t>1,787,593</t>
  </si>
  <si>
    <t>2,036,079</t>
  </si>
  <si>
    <t>Treasury Stock</t>
  </si>
  <si>
    <t>Other Common Equity Adj</t>
  </si>
  <si>
    <t>Common Equity</t>
  </si>
  <si>
    <t>3,221,711</t>
  </si>
  <si>
    <t>3,299,986</t>
  </si>
  <si>
    <t>3,693,085</t>
  </si>
  <si>
    <t>3,847,575</t>
  </si>
  <si>
    <t>3,994,259</t>
  </si>
  <si>
    <t>4,148,181</t>
  </si>
  <si>
    <t>4,492,678</t>
  </si>
  <si>
    <t>4,317,357</t>
  </si>
  <si>
    <t>4,877,961</t>
  </si>
  <si>
    <t>5,126,197</t>
  </si>
  <si>
    <t>Total Preferred Equity</t>
  </si>
  <si>
    <t>Minority Interest, Total</t>
  </si>
  <si>
    <t>582,780</t>
  </si>
  <si>
    <t>606,438</t>
  </si>
  <si>
    <t>789,486</t>
  </si>
  <si>
    <t>816,369</t>
  </si>
  <si>
    <t>833,198</t>
  </si>
  <si>
    <t>860,150</t>
  </si>
  <si>
    <t>875,074</t>
  </si>
  <si>
    <t>849,618</t>
  </si>
  <si>
    <t>963,354</t>
  </si>
  <si>
    <t>1,036,904</t>
  </si>
  <si>
    <t>Other Equity</t>
  </si>
  <si>
    <t>Total Equity</t>
  </si>
  <si>
    <t>3,804,491</t>
  </si>
  <si>
    <t>3,906,424</t>
  </si>
  <si>
    <t>4,482,571</t>
  </si>
  <si>
    <t>4,663,944</t>
  </si>
  <si>
    <t>4,827,457</t>
  </si>
  <si>
    <t>5,008,331</t>
  </si>
  <si>
    <t>5,367,752</t>
  </si>
  <si>
    <t>5,166,975</t>
  </si>
  <si>
    <t>5,841,315</t>
  </si>
  <si>
    <t>6,163,101</t>
  </si>
  <si>
    <t>Total Liabilities And Equity</t>
  </si>
  <si>
    <t>Cash And Short Term Investments</t>
  </si>
  <si>
    <t>Total Debt</t>
  </si>
  <si>
    <t>3,068,012</t>
  </si>
  <si>
    <t>3,002,831</t>
  </si>
  <si>
    <t>3,790,712</t>
  </si>
  <si>
    <t>3,837,820</t>
  </si>
  <si>
    <t>4,230,960</t>
  </si>
  <si>
    <t>4,110,484</t>
  </si>
  <si>
    <t>4,234,459</t>
  </si>
  <si>
    <t>5,232,132</t>
  </si>
  <si>
    <t>4,874,118</t>
  </si>
  <si>
    <t>4,993,751</t>
  </si>
  <si>
    <t>Income Statement</t>
  </si>
  <si>
    <t>Revenue</t>
  </si>
  <si>
    <t>584,407</t>
  </si>
  <si>
    <t>624,305</t>
  </si>
  <si>
    <t>691,251</t>
  </si>
  <si>
    <t>762,038</t>
  </si>
  <si>
    <t>754,167</t>
  </si>
  <si>
    <t>811,098</t>
  </si>
  <si>
    <t>824,719</t>
  </si>
  <si>
    <t>858,466</t>
  </si>
  <si>
    <t>1,004,557</t>
  </si>
  <si>
    <t>826,833</t>
  </si>
  <si>
    <t>Revenue Growth (YoY)</t>
  </si>
  <si>
    <t>4.1%</t>
  </si>
  <si>
    <t>6.8%</t>
  </si>
  <si>
    <t>10.7%</t>
  </si>
  <si>
    <t>10.2%</t>
  </si>
  <si>
    <t>-1.0%</t>
  </si>
  <si>
    <t>7.5%</t>
  </si>
  <si>
    <t>1.7%</t>
  </si>
  <si>
    <t>17.0%</t>
  </si>
  <si>
    <t>-17.7%</t>
  </si>
  <si>
    <t>Cost of Revenues</t>
  </si>
  <si>
    <t>-198,029</t>
  </si>
  <si>
    <t>-211,015</t>
  </si>
  <si>
    <t>-232,744</t>
  </si>
  <si>
    <t>-250,410</t>
  </si>
  <si>
    <t>-274,374</t>
  </si>
  <si>
    <t>-292,962</t>
  </si>
  <si>
    <t>-301,513</t>
  </si>
  <si>
    <t>-320,542</t>
  </si>
  <si>
    <t>-294,956</t>
  </si>
  <si>
    <t>-301,994</t>
  </si>
  <si>
    <t>Gross Profit</t>
  </si>
  <si>
    <t>386,378</t>
  </si>
  <si>
    <t>413,290</t>
  </si>
  <si>
    <t>458,507</t>
  </si>
  <si>
    <t>511,628</t>
  </si>
  <si>
    <t>479,793</t>
  </si>
  <si>
    <t>518,136</t>
  </si>
  <si>
    <t>523,206</t>
  </si>
  <si>
    <t>537,924</t>
  </si>
  <si>
    <t>709,601</t>
  </si>
  <si>
    <t>524,839</t>
  </si>
  <si>
    <t>Gross Profit Margin</t>
  </si>
  <si>
    <t>66.1%</t>
  </si>
  <si>
    <t>66.2%</t>
  </si>
  <si>
    <t>66.3%</t>
  </si>
  <si>
    <t>67.1%</t>
  </si>
  <si>
    <t>63.6%</t>
  </si>
  <si>
    <t>63.9%</t>
  </si>
  <si>
    <t>63.4%</t>
  </si>
  <si>
    <t>62.7%</t>
  </si>
  <si>
    <t>70.6%</t>
  </si>
  <si>
    <t>63.5%</t>
  </si>
  <si>
    <t>R&amp;D Expenses</t>
  </si>
  <si>
    <t>Selling and Marketing Expense</t>
  </si>
  <si>
    <t>General &amp; Admin Expenses</t>
  </si>
  <si>
    <t>-10,840</t>
  </si>
  <si>
    <t>-12,432</t>
  </si>
  <si>
    <t>-19,434</t>
  </si>
  <si>
    <t>-24,491</t>
  </si>
  <si>
    <t>-23,377</t>
  </si>
  <si>
    <t>-24,430</t>
  </si>
  <si>
    <t>-20,456</t>
  </si>
  <si>
    <t>-28,682</t>
  </si>
  <si>
    <t>-31,922</t>
  </si>
  <si>
    <t>-33,269</t>
  </si>
  <si>
    <t>Other Inc / (Exp)</t>
  </si>
  <si>
    <t>80,848</t>
  </si>
  <si>
    <t>15,346</t>
  </si>
  <si>
    <t>24,563</t>
  </si>
  <si>
    <t>46,552</t>
  </si>
  <si>
    <t>33,850</t>
  </si>
  <si>
    <t>50,464</t>
  </si>
  <si>
    <t>28,491</t>
  </si>
  <si>
    <t>-250,600</t>
  </si>
  <si>
    <t>453,632</t>
  </si>
  <si>
    <t>251,061</t>
  </si>
  <si>
    <t>Operating Expenses</t>
  </si>
  <si>
    <t>70,008</t>
  </si>
  <si>
    <t>2,914</t>
  </si>
  <si>
    <t>5,129</t>
  </si>
  <si>
    <t>22,061</t>
  </si>
  <si>
    <t>10,473</t>
  </si>
  <si>
    <t>26,034</t>
  </si>
  <si>
    <t>8,035</t>
  </si>
  <si>
    <t>-279,282</t>
  </si>
  <si>
    <t>421,710</t>
  </si>
  <si>
    <t>217,792</t>
  </si>
  <si>
    <t>Operating Income</t>
  </si>
  <si>
    <t>456,386</t>
  </si>
  <si>
    <t>416,204</t>
  </si>
  <si>
    <t>463,636</t>
  </si>
  <si>
    <t>533,689</t>
  </si>
  <si>
    <t>490,266</t>
  </si>
  <si>
    <t>544,170</t>
  </si>
  <si>
    <t>531,241</t>
  </si>
  <si>
    <t>258,642</t>
  </si>
  <si>
    <t>1,131,311</t>
  </si>
  <si>
    <t>742,631</t>
  </si>
  <si>
    <t>Net Interest Expenses</t>
  </si>
  <si>
    <t>-139,763</t>
  </si>
  <si>
    <t>-152,496</t>
  </si>
  <si>
    <t>-144,147</t>
  </si>
  <si>
    <t>-147,554</t>
  </si>
  <si>
    <t>-134,340</t>
  </si>
  <si>
    <t>-141,223</t>
  </si>
  <si>
    <t>-157,038</t>
  </si>
  <si>
    <t>-168,702</t>
  </si>
  <si>
    <t>-143,635</t>
  </si>
  <si>
    <t>-106,666</t>
  </si>
  <si>
    <t>EBT, Incl. Unusual Items</t>
  </si>
  <si>
    <t>316,623</t>
  </si>
  <si>
    <t>263,708</t>
  </si>
  <si>
    <t>319,489</t>
  </si>
  <si>
    <t>386,135</t>
  </si>
  <si>
    <t>355,926</t>
  </si>
  <si>
    <t>402,947</t>
  </si>
  <si>
    <t>374,203</t>
  </si>
  <si>
    <t>89,940</t>
  </si>
  <si>
    <t>987,676</t>
  </si>
  <si>
    <t>635,965</t>
  </si>
  <si>
    <t>Earnings of Discontinued Ops.</t>
  </si>
  <si>
    <t>Income Tax Expense</t>
  </si>
  <si>
    <t>Net Income to Company</t>
  </si>
  <si>
    <t>Minority Interest in Earnings</t>
  </si>
  <si>
    <t>-43,847</t>
  </si>
  <si>
    <t>-37,167</t>
  </si>
  <si>
    <t>-50,322</t>
  </si>
  <si>
    <t>-63,904</t>
  </si>
  <si>
    <t>-59,093</t>
  </si>
  <si>
    <t>-68,418</t>
  </si>
  <si>
    <t>-60,157</t>
  </si>
  <si>
    <t>-14,652</t>
  </si>
  <si>
    <t>-159,700</t>
  </si>
  <si>
    <t>-119,916</t>
  </si>
  <si>
    <t>Net Income to Stockholders</t>
  </si>
  <si>
    <t>272,776</t>
  </si>
  <si>
    <t>226,541</t>
  </si>
  <si>
    <t>269,167</t>
  </si>
  <si>
    <t>322,231</t>
  </si>
  <si>
    <t>296,833</t>
  </si>
  <si>
    <t>334,529</t>
  </si>
  <si>
    <t>314,046</t>
  </si>
  <si>
    <t>75,288</t>
  </si>
  <si>
    <t>827,976</t>
  </si>
  <si>
    <t>516,049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</si>
  <si>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</si>
  <si>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</si>
  <si>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</si>
  <si>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</si>
  <si>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</si>
  <si>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115,722.842</t>
  </si>
  <si>
    <t>117,044.978</t>
  </si>
  <si>
    <t>128,673.857</t>
  </si>
  <si>
    <t>130,132.036</t>
  </si>
  <si>
    <t>132,612.32</t>
  </si>
  <si>
    <t>134,498.397</t>
  </si>
  <si>
    <t>144,038.363</t>
  </si>
  <si>
    <t>144,618.657</t>
  </si>
  <si>
    <t>144,625.322</t>
  </si>
  <si>
    <t>Weighted Average Diluted Shares Out.</t>
  </si>
  <si>
    <t>EBITDA</t>
  </si>
  <si>
    <t>378,223</t>
  </si>
  <si>
    <t>399,863</t>
  </si>
  <si>
    <t>437,949</t>
  </si>
  <si>
    <t>487,423</t>
  </si>
  <si>
    <t>459,294</t>
  </si>
  <si>
    <t>495,797</t>
  </si>
  <si>
    <t>510,027</t>
  </si>
  <si>
    <t>532,865</t>
  </si>
  <si>
    <t>667,395.665</t>
  </si>
  <si>
    <t>505,700</t>
  </si>
  <si>
    <t>EBIT</t>
  </si>
  <si>
    <t>377,753</t>
  </si>
  <si>
    <t>399,420</t>
  </si>
  <si>
    <t>436,592</t>
  </si>
  <si>
    <t>485,402</t>
  </si>
  <si>
    <t>457,207</t>
  </si>
  <si>
    <t>493,666</t>
  </si>
  <si>
    <t>502,011</t>
  </si>
  <si>
    <t>518,398</t>
  </si>
  <si>
    <t>661,413</t>
  </si>
  <si>
    <t>502,972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</si>
  <si>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</si>
  <si>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</si>
  <si>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</si>
  <si>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</si>
  <si>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</si>
  <si>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1,357</t>
  </si>
  <si>
    <t>2,021</t>
  </si>
  <si>
    <t>2,087</t>
  </si>
  <si>
    <t>2,131</t>
  </si>
  <si>
    <t>8,016</t>
  </si>
  <si>
    <t>14,467</t>
  </si>
  <si>
    <t>-334,524</t>
  </si>
  <si>
    <t>-42,822</t>
  </si>
  <si>
    <t>Amortization of Deferred Charges (CF)</t>
  </si>
  <si>
    <t>7,295</t>
  </si>
  <si>
    <t>8,928</t>
  </si>
  <si>
    <t>9,630</t>
  </si>
  <si>
    <t>10,152</t>
  </si>
  <si>
    <t>9,908</t>
  </si>
  <si>
    <t>10,384</t>
  </si>
  <si>
    <t>3,811</t>
  </si>
  <si>
    <t>4,130</t>
  </si>
  <si>
    <t>Stock-Based Comp</t>
  </si>
  <si>
    <t>-1,474</t>
  </si>
  <si>
    <t>2,699</t>
  </si>
  <si>
    <t>6,613</t>
  </si>
  <si>
    <t>4,861</t>
  </si>
  <si>
    <t>2,138</t>
  </si>
  <si>
    <t>4,303</t>
  </si>
  <si>
    <t>-4,594</t>
  </si>
  <si>
    <t>-4,548</t>
  </si>
  <si>
    <t>21,131</t>
  </si>
  <si>
    <t>-8,188</t>
  </si>
  <si>
    <t>Change In Accounts Receivable</t>
  </si>
  <si>
    <t>-13,659</t>
  </si>
  <si>
    <t>-4,846</t>
  </si>
  <si>
    <t>-17,854</t>
  </si>
  <si>
    <t>-8,682</t>
  </si>
  <si>
    <t>-3,835</t>
  </si>
  <si>
    <t>-18,155</t>
  </si>
  <si>
    <t>18,633</t>
  </si>
  <si>
    <t>-21,965</t>
  </si>
  <si>
    <t>9,102</t>
  </si>
  <si>
    <t>-7,582</t>
  </si>
  <si>
    <t>Change In Inventories</t>
  </si>
  <si>
    <t>Change in Other Net Operating Assets</t>
  </si>
  <si>
    <t>-17,295</t>
  </si>
  <si>
    <t>-5,326</t>
  </si>
  <si>
    <t>-1,956</t>
  </si>
  <si>
    <t>-3,104</t>
  </si>
  <si>
    <t>-2,350</t>
  </si>
  <si>
    <t>-9,731</t>
  </si>
  <si>
    <t>Other Operating Activities</t>
  </si>
  <si>
    <t>-31,306</t>
  </si>
  <si>
    <t>6,884</t>
  </si>
  <si>
    <t>27,335</t>
  </si>
  <si>
    <t>-14,246</t>
  </si>
  <si>
    <t>63,246</t>
  </si>
  <si>
    <t>22,455</t>
  </si>
  <si>
    <t>7,655</t>
  </si>
  <si>
    <t>231,714</t>
  </si>
  <si>
    <t>-149,711</t>
  </si>
  <si>
    <t>-76,964</t>
  </si>
  <si>
    <t>Cash from Operations</t>
  </si>
  <si>
    <t>234,102</t>
  </si>
  <si>
    <t>240,649</t>
  </si>
  <si>
    <t>296,248</t>
  </si>
  <si>
    <t>316,337</t>
  </si>
  <si>
    <t>353,082</t>
  </si>
  <si>
    <t>350,321</t>
  </si>
  <si>
    <t>345,611</t>
  </si>
  <si>
    <t>295,982</t>
  </si>
  <si>
    <t>371,624</t>
  </si>
  <si>
    <t>370,762</t>
  </si>
  <si>
    <t>Capital Expenditures</t>
  </si>
  <si>
    <t>-1,278</t>
  </si>
  <si>
    <t>-1,589</t>
  </si>
  <si>
    <t>Cash Acquisitions</t>
  </si>
  <si>
    <t>-55,679</t>
  </si>
  <si>
    <t>16,728</t>
  </si>
  <si>
    <t>Other Investing Activities</t>
  </si>
  <si>
    <t>-367,928</t>
  </si>
  <si>
    <t>-100,646</t>
  </si>
  <si>
    <t>-452,405</t>
  </si>
  <si>
    <t>-90,361</t>
  </si>
  <si>
    <t>-97,199</t>
  </si>
  <si>
    <t>-134,215</t>
  </si>
  <si>
    <t>-447,245</t>
  </si>
  <si>
    <t>-157,385</t>
  </si>
  <si>
    <t>-412,825</t>
  </si>
  <si>
    <t>-119,804</t>
  </si>
  <si>
    <t>Cash from Investing</t>
  </si>
  <si>
    <t>-367,982</t>
  </si>
  <si>
    <t>-100,674</t>
  </si>
  <si>
    <t>-508,283</t>
  </si>
  <si>
    <t>-90,613</t>
  </si>
  <si>
    <t>-80,870</t>
  </si>
  <si>
    <t>-135,059</t>
  </si>
  <si>
    <t>-448,523</t>
  </si>
  <si>
    <t>-413,174</t>
  </si>
  <si>
    <t>-121,393</t>
  </si>
  <si>
    <t>Dividends Paid (Ex Special Dividends)</t>
  </si>
  <si>
    <t>-151,607</t>
  </si>
  <si>
    <t>-153,247</t>
  </si>
  <si>
    <t>-161,784</t>
  </si>
  <si>
    <t>-169,694</t>
  </si>
  <si>
    <t>-174,602</t>
  </si>
  <si>
    <t>-179,706</t>
  </si>
  <si>
    <t>-189,582</t>
  </si>
  <si>
    <t>-259,914</t>
  </si>
  <si>
    <t>-267,552</t>
  </si>
  <si>
    <t>-267,563</t>
  </si>
  <si>
    <t>Special Dividend Paid</t>
  </si>
  <si>
    <t>Long-Term Debt Issued</t>
  </si>
  <si>
    <t>685,407</t>
  </si>
  <si>
    <t>405,681</t>
  </si>
  <si>
    <t>755,100</t>
  </si>
  <si>
    <t>385,997</t>
  </si>
  <si>
    <t>751,277</t>
  </si>
  <si>
    <t>590,140</t>
  </si>
  <si>
    <t>1,331,923</t>
  </si>
  <si>
    <t>1,749,517</t>
  </si>
  <si>
    <t>68,532</t>
  </si>
  <si>
    <t>700,000</t>
  </si>
  <si>
    <t>Long-Term Debt Repaid</t>
  </si>
  <si>
    <t>-238,289</t>
  </si>
  <si>
    <t>-457,117</t>
  </si>
  <si>
    <t>-558,976</t>
  </si>
  <si>
    <t>-387,158</t>
  </si>
  <si>
    <t>-643,491</t>
  </si>
  <si>
    <t>-710,439</t>
  </si>
  <si>
    <t>-1,184,335</t>
  </si>
  <si>
    <t>-874,021</t>
  </si>
  <si>
    <t>-736,757</t>
  </si>
  <si>
    <t>-438,779</t>
  </si>
  <si>
    <t>Repurchase of Common Stock</t>
  </si>
  <si>
    <t>-1,089</t>
  </si>
  <si>
    <t>Other Financing Activities</t>
  </si>
  <si>
    <t>-77,283</t>
  </si>
  <si>
    <t>-15,263</t>
  </si>
  <si>
    <t>178,779</t>
  </si>
  <si>
    <t>-53,112</t>
  </si>
  <si>
    <t>-65,789</t>
  </si>
  <si>
    <t>-48,513</t>
  </si>
  <si>
    <t>170,836</t>
  </si>
  <si>
    <t>-14,959</t>
  </si>
  <si>
    <t>244,968</t>
  </si>
  <si>
    <t>-270,007</t>
  </si>
  <si>
    <t>Cash from Financing</t>
  </si>
  <si>
    <t>217,139</t>
  </si>
  <si>
    <t>-219,946</t>
  </si>
  <si>
    <t>213,119</t>
  </si>
  <si>
    <t>-223,967</t>
  </si>
  <si>
    <t>-132,605</t>
  </si>
  <si>
    <t>-348,518</t>
  </si>
  <si>
    <t>128,842</t>
  </si>
  <si>
    <t>600,623</t>
  </si>
  <si>
    <t>-690,809</t>
  </si>
  <si>
    <t>-276,349</t>
  </si>
  <si>
    <t>Beginning Cash (CF)</t>
  </si>
  <si>
    <t>16,964</t>
  </si>
  <si>
    <t>Foreign Exchange Rate Adjustments</t>
  </si>
  <si>
    <t>Additions / Reductions</t>
  </si>
  <si>
    <t>83,259</t>
  </si>
  <si>
    <t>-79,971</t>
  </si>
  <si>
    <t>1,084</t>
  </si>
  <si>
    <t>1,757</t>
  </si>
  <si>
    <t>139,607</t>
  </si>
  <si>
    <t>-133,256</t>
  </si>
  <si>
    <t>25,930</t>
  </si>
  <si>
    <t>739,220</t>
  </si>
  <si>
    <t>-732,359</t>
  </si>
  <si>
    <t>-26,980</t>
  </si>
  <si>
    <t>Ending Cash (CF)</t>
  </si>
  <si>
    <t>Levered Free Cash Flow</t>
  </si>
  <si>
    <t>234,048</t>
  </si>
  <si>
    <t>240,621</t>
  </si>
  <si>
    <t>296,049</t>
  </si>
  <si>
    <t>316,085</t>
  </si>
  <si>
    <t>352,683</t>
  </si>
  <si>
    <t>349,477</t>
  </si>
  <si>
    <t>344,333</t>
  </si>
  <si>
    <t>371,275</t>
  </si>
  <si>
    <t>369,173</t>
  </si>
  <si>
    <t>Cash Interest Paid</t>
  </si>
  <si>
    <t>151,870</t>
  </si>
  <si>
    <t>157,405</t>
  </si>
  <si>
    <t>153,943</t>
  </si>
  <si>
    <t>130,407</t>
  </si>
  <si>
    <t>127,314</t>
  </si>
  <si>
    <t>133,999</t>
  </si>
  <si>
    <t>Valuation Ratios</t>
  </si>
  <si>
    <t>Price Close (Split Adjusted)</t>
  </si>
  <si>
    <t>Market Cap</t>
  </si>
  <si>
    <t>2,905,524.578</t>
  </si>
  <si>
    <t>3,187,917.068</t>
  </si>
  <si>
    <t>3,884,663.742</t>
  </si>
  <si>
    <t>4,198,038.334</t>
  </si>
  <si>
    <t>4,094,143.001</t>
  </si>
  <si>
    <t>4,131,370.234</t>
  </si>
  <si>
    <t>4,477,279.768</t>
  </si>
  <si>
    <t>3,337,779.562</t>
  </si>
  <si>
    <t>4,655,489.115</t>
  </si>
  <si>
    <t>3,873,066.123</t>
  </si>
  <si>
    <t>Total Enterprise Value (TEV)</t>
  </si>
  <si>
    <t>6,475,577.578</t>
  </si>
  <si>
    <t>6,833,050.068</t>
  </si>
  <si>
    <t>8,464,380.742</t>
  </si>
  <si>
    <t>8,792,339.334</t>
  </si>
  <si>
    <t>8,742,002.001</t>
  </si>
  <si>
    <t>9,110,085.234</t>
  </si>
  <si>
    <t>9,367,581.768</t>
  </si>
  <si>
    <t>8,587,992.562</t>
  </si>
  <si>
    <t>10,016,997.115</t>
  </si>
  <si>
    <t>10,053,633.123</t>
  </si>
  <si>
    <t>Enterprise Value (EV)</t>
  </si>
  <si>
    <t>6,397,532.578</t>
  </si>
  <si>
    <t>6,741,473.068</t>
  </si>
  <si>
    <t>8,355,691.742</t>
  </si>
  <si>
    <t>8,676,338.334</t>
  </si>
  <si>
    <t>8,612,236.001</t>
  </si>
  <si>
    <t>8,963,189.234</t>
  </si>
  <si>
    <t>9,214,294.768</t>
  </si>
  <si>
    <t>8,152,018.562</t>
  </si>
  <si>
    <t>9,530,023.115</t>
  </si>
  <si>
    <t>9,100,691.974</t>
  </si>
  <si>
    <t>EV/EBITDA</t>
  </si>
  <si>
    <t>17.0x</t>
  </si>
  <si>
    <t>16.9x</t>
  </si>
  <si>
    <t>19.8x</t>
  </si>
  <si>
    <t>18.4x</t>
  </si>
  <si>
    <t>18.3x</t>
  </si>
  <si>
    <t>18.1x</t>
  </si>
  <si>
    <t>18.8x</t>
  </si>
  <si>
    <t>15.5x</t>
  </si>
  <si>
    <t>17.5x</t>
  </si>
  <si>
    <t>18.0x</t>
  </si>
  <si>
    <t>EV / EBIT</t>
  </si>
  <si>
    <t>18.5x</t>
  </si>
  <si>
    <t>15.7x</t>
  </si>
  <si>
    <t>EV / LTM EBITDA - CAPEX</t>
  </si>
  <si>
    <t>EV / Free Cash Flow</t>
  </si>
  <si>
    <t>17.9x</t>
  </si>
  <si>
    <t>19.5x</t>
  </si>
  <si>
    <t>19.2x</t>
  </si>
  <si>
    <t>21.7x</t>
  </si>
  <si>
    <t>21.9x</t>
  </si>
  <si>
    <t>EV / Invested Capital</t>
  </si>
  <si>
    <t>0.9x</t>
  </si>
  <si>
    <t>1.0x</t>
  </si>
  <si>
    <t>EV / Revenue</t>
  </si>
  <si>
    <t>11.1x</t>
  </si>
  <si>
    <t>10.9x</t>
  </si>
  <si>
    <t>12.5x</t>
  </si>
  <si>
    <t>11.6x</t>
  </si>
  <si>
    <t>11.4x</t>
  </si>
  <si>
    <t>11.3x</t>
  </si>
  <si>
    <t>9.6x</t>
  </si>
  <si>
    <t>11.0x</t>
  </si>
  <si>
    <t>P/E Ratio</t>
  </si>
  <si>
    <t>3.2x</t>
  </si>
  <si>
    <t>15.8x</t>
  </si>
  <si>
    <t>15.9x</t>
  </si>
  <si>
    <t>12.0x</t>
  </si>
  <si>
    <t>12.4x</t>
  </si>
  <si>
    <t>14.3x</t>
  </si>
  <si>
    <t>27.4x</t>
  </si>
  <si>
    <t>14.5x</t>
  </si>
  <si>
    <t>7.3x</t>
  </si>
  <si>
    <t>Price/Book</t>
  </si>
  <si>
    <t>1.1x</t>
  </si>
  <si>
    <t>1.3x</t>
  </si>
  <si>
    <t>1.2x</t>
  </si>
  <si>
    <t>Price / Operating Cash Flow</t>
  </si>
  <si>
    <t>14.4x</t>
  </si>
  <si>
    <t>16.0x</t>
  </si>
  <si>
    <t>15.2x</t>
  </si>
  <si>
    <t>13.9x</t>
  </si>
  <si>
    <t>15.4x</t>
  </si>
  <si>
    <t>11.8x</t>
  </si>
  <si>
    <t>16.8x</t>
  </si>
  <si>
    <t>12.2x</t>
  </si>
  <si>
    <t>Price / LTM Sales</t>
  </si>
  <si>
    <t>5.8x</t>
  </si>
  <si>
    <t>6.0x</t>
  </si>
  <si>
    <t>7.0x</t>
  </si>
  <si>
    <t>6.7x</t>
  </si>
  <si>
    <t>6.5x</t>
  </si>
  <si>
    <t>6.2x</t>
  </si>
  <si>
    <t>6.6x</t>
  </si>
  <si>
    <t>4.7x</t>
  </si>
  <si>
    <t>6.4x</t>
  </si>
  <si>
    <t>5.5x</t>
  </si>
  <si>
    <t>Altman Z-Score</t>
  </si>
  <si>
    <t>Piotroski Score</t>
  </si>
  <si>
    <t>Dividend Per Share</t>
  </si>
  <si>
    <t>Dividend Yield</t>
  </si>
  <si>
    <t>6.3%</t>
  </si>
  <si>
    <t>9.7%</t>
  </si>
  <si>
    <t>8.6%</t>
  </si>
  <si>
    <t>7.9%</t>
  </si>
  <si>
    <t>8.0%</t>
  </si>
  <si>
    <t>7.8%</t>
  </si>
  <si>
    <t>9.3%</t>
  </si>
  <si>
    <t>7.1%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</si>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</sst>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7" fillId="0" borderId="0" xfId="0" applyFont="1"/>
    <xf numFmtId="0" fontId="9" fillId="2" borderId="0" xfId="0" applyFont="1" applyFill="1"/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left"/>
    </xf>
    <xf numFmtId="0" fontId="8" fillId="2" borderId="0" xfId="0" applyFont="1" applyFill="1"/>
    <xf numFmtId="0" fontId="9" fillId="2" borderId="0" xfId="0" applyFont="1" applyFill="1"/>
    <xf numFmtId="0" fontId="11" fillId="0" borderId="0" xfId="0" applyFont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1" fillId="4" borderId="0" xfId="0" applyFont="1" applyFill="1"/>
    <xf numFmtId="0" fontId="11" fillId="0" borderId="0" xfId="0" applyFont="1"/>
    <xf numFmtId="0" fontId="15" fillId="4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1" fillId="4" borderId="0" xfId="0" applyFont="1" applyFill="1" applyAlignment="1">
      <alignment wrapText="1"/>
    </xf>
    <xf numFmtId="0" fontId="12" fillId="6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/>
    <xf numFmtId="0" fontId="11" fillId="5" borderId="1" xfId="0" applyFont="1" applyFill="1" applyBorder="1"/>
    <xf numFmtId="0" fontId="11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4" fontId="13" fillId="4" borderId="1" xfId="0" applyNumberFormat="1" applyFont="1" applyFill="1" applyBorder="1" applyAlignment="1">
      <alignment horizontal="center" vertical="center"/>
    </xf>
    <xf numFmtId="164" fontId="13" fillId="4" borderId="1" xfId="0" applyNumberFormat="1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4" fontId="13" fillId="7" borderId="1" xfId="0" applyNumberFormat="1" applyFont="1" applyFill="1" applyBorder="1" applyAlignment="1">
      <alignment horizontal="center" vertical="center"/>
    </xf>
    <xf numFmtId="164" fontId="13" fillId="7" borderId="1" xfId="0" applyNumberFormat="1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1" fillId="7" borderId="0" xfId="0" applyFont="1" applyFill="1"/>
    <xf numFmtId="0" fontId="16" fillId="4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DA701E4C-1A06-64FD-E7D4-F8DE2B2535D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activeCell="F23" sqref="F23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7" t="s">
        <v>0</v>
      </c>
      <c r="D2" s="8"/>
      <c r="E2" s="8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9" t="s">
        <v>2</v>
      </c>
      <c r="D6" s="10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 t="s">
        <v>37</v>
      </c>
      <c r="E13" s="3" t="s">
        <v>37</v>
      </c>
      <c r="F13" s="3" t="s">
        <v>37</v>
      </c>
      <c r="G13" s="3" t="s">
        <v>37</v>
      </c>
      <c r="H13" s="3" t="s">
        <v>37</v>
      </c>
      <c r="I13" s="3" t="s">
        <v>37</v>
      </c>
      <c r="J13" s="3" t="s">
        <v>37</v>
      </c>
      <c r="K13" s="3" t="s">
        <v>37</v>
      </c>
      <c r="L13" s="3" t="s">
        <v>37</v>
      </c>
      <c r="M13" s="3" t="s">
        <v>37</v>
      </c>
    </row>
    <row r="14" spans="3:13" ht="12.75" x14ac:dyDescent="0.2">
      <c r="C14" s="3" t="s">
        <v>38</v>
      </c>
      <c r="D14" s="3" t="s">
        <v>39</v>
      </c>
      <c r="E14" s="3" t="s">
        <v>40</v>
      </c>
      <c r="F14" s="3" t="s">
        <v>41</v>
      </c>
      <c r="G14" s="3" t="s">
        <v>42</v>
      </c>
      <c r="H14" s="3" t="s">
        <v>43</v>
      </c>
      <c r="I14" s="3" t="s">
        <v>44</v>
      </c>
      <c r="J14" s="3" t="s">
        <v>45</v>
      </c>
      <c r="K14" s="3" t="s">
        <v>46</v>
      </c>
      <c r="L14" s="3" t="s">
        <v>47</v>
      </c>
      <c r="M14" s="3" t="s">
        <v>48</v>
      </c>
    </row>
    <row r="15" spans="3:13" ht="12.75" x14ac:dyDescent="0.2">
      <c r="C15" s="3" t="s">
        <v>49</v>
      </c>
      <c r="D15" s="45">
        <f t="shared" ref="D15:F15" si="0">(E15+F15+G15+H15+I15)/5</f>
        <v>22979.990400000002</v>
      </c>
      <c r="E15" s="45">
        <f t="shared" si="0"/>
        <v>23243.991999999998</v>
      </c>
      <c r="F15" s="45">
        <f t="shared" si="0"/>
        <v>23669.16</v>
      </c>
      <c r="G15" s="45">
        <f>(H15+I15+J15+K15+L15)/5</f>
        <v>24290.799999999999</v>
      </c>
      <c r="H15" s="3" t="s">
        <v>50</v>
      </c>
      <c r="I15" s="3" t="s">
        <v>51</v>
      </c>
      <c r="J15" s="3" t="s">
        <v>52</v>
      </c>
      <c r="K15" s="3" t="s">
        <v>53</v>
      </c>
      <c r="L15" s="3" t="s">
        <v>54</v>
      </c>
      <c r="M15" s="3" t="s">
        <v>55</v>
      </c>
    </row>
    <row r="16" spans="3:13" ht="12.75" x14ac:dyDescent="0.2">
      <c r="C16" s="3" t="s">
        <v>56</v>
      </c>
      <c r="D16" s="3" t="s">
        <v>37</v>
      </c>
      <c r="E16" s="3" t="s">
        <v>37</v>
      </c>
      <c r="F16" s="3" t="s">
        <v>37</v>
      </c>
      <c r="G16" s="3" t="s">
        <v>37</v>
      </c>
      <c r="H16" s="3" t="s">
        <v>37</v>
      </c>
      <c r="I16" s="3" t="s">
        <v>37</v>
      </c>
      <c r="J16" s="3" t="s">
        <v>37</v>
      </c>
      <c r="K16" s="3" t="s">
        <v>37</v>
      </c>
      <c r="L16" s="3" t="s">
        <v>37</v>
      </c>
      <c r="M16" s="3" t="s">
        <v>37</v>
      </c>
    </row>
    <row r="17" spans="3:13" ht="12.75" x14ac:dyDescent="0.2">
      <c r="C17" s="3" t="s">
        <v>57</v>
      </c>
      <c r="D17" s="3" t="s">
        <v>58</v>
      </c>
      <c r="E17" s="3" t="s">
        <v>59</v>
      </c>
      <c r="F17" s="3" t="s">
        <v>60</v>
      </c>
      <c r="G17" s="3" t="s">
        <v>61</v>
      </c>
      <c r="H17" s="3" t="s">
        <v>62</v>
      </c>
      <c r="I17" s="3" t="s">
        <v>63</v>
      </c>
      <c r="J17" s="3" t="s">
        <v>64</v>
      </c>
      <c r="K17" s="3" t="s">
        <v>65</v>
      </c>
      <c r="L17" s="3" t="s">
        <v>66</v>
      </c>
      <c r="M17" s="3" t="s">
        <v>67</v>
      </c>
    </row>
    <row r="18" spans="3:13" ht="12.75" x14ac:dyDescent="0.2">
      <c r="C18" s="3" t="s">
        <v>68</v>
      </c>
      <c r="D18" s="3" t="s">
        <v>69</v>
      </c>
      <c r="E18" s="3" t="s">
        <v>70</v>
      </c>
      <c r="F18" s="3" t="s">
        <v>71</v>
      </c>
      <c r="G18" s="3" t="s">
        <v>72</v>
      </c>
      <c r="H18" s="3" t="s">
        <v>73</v>
      </c>
      <c r="I18" s="3" t="s">
        <v>74</v>
      </c>
      <c r="J18" s="3" t="s">
        <v>75</v>
      </c>
      <c r="K18" s="3" t="s">
        <v>76</v>
      </c>
      <c r="L18" s="3" t="s">
        <v>77</v>
      </c>
      <c r="M18" s="3" t="s">
        <v>78</v>
      </c>
    </row>
    <row r="19" spans="3:13" ht="12.75" x14ac:dyDescent="0.2"/>
    <row r="20" spans="3:13" ht="12.75" x14ac:dyDescent="0.2">
      <c r="C20" s="3" t="s">
        <v>79</v>
      </c>
      <c r="D20" s="3" t="s">
        <v>80</v>
      </c>
      <c r="E20" s="3" t="s">
        <v>81</v>
      </c>
      <c r="F20" s="3" t="s">
        <v>82</v>
      </c>
      <c r="G20" s="3" t="s">
        <v>83</v>
      </c>
      <c r="H20" s="3" t="s">
        <v>84</v>
      </c>
      <c r="I20" s="3" t="s">
        <v>85</v>
      </c>
      <c r="J20" s="3" t="s">
        <v>86</v>
      </c>
      <c r="K20" s="3" t="s">
        <v>87</v>
      </c>
      <c r="L20" s="3" t="s">
        <v>88</v>
      </c>
      <c r="M20" s="3" t="s">
        <v>89</v>
      </c>
    </row>
    <row r="21" spans="3:13" ht="12.75" x14ac:dyDescent="0.2">
      <c r="C21" s="3" t="s">
        <v>90</v>
      </c>
      <c r="D21" s="3" t="s">
        <v>37</v>
      </c>
      <c r="E21" s="3" t="s">
        <v>37</v>
      </c>
      <c r="F21" s="3" t="s">
        <v>37</v>
      </c>
      <c r="G21" s="3" t="s">
        <v>37</v>
      </c>
      <c r="H21" s="3" t="s">
        <v>37</v>
      </c>
      <c r="I21" s="3" t="s">
        <v>37</v>
      </c>
      <c r="J21" s="3" t="s">
        <v>37</v>
      </c>
      <c r="K21" s="3" t="s">
        <v>37</v>
      </c>
      <c r="L21" s="3" t="s">
        <v>37</v>
      </c>
      <c r="M21" s="3" t="s">
        <v>37</v>
      </c>
    </row>
    <row r="22" spans="3:13" ht="12.75" x14ac:dyDescent="0.2">
      <c r="C22" s="3" t="s">
        <v>91</v>
      </c>
      <c r="D22" s="3" t="s">
        <v>37</v>
      </c>
      <c r="E22" s="3" t="s">
        <v>37</v>
      </c>
      <c r="F22" s="3" t="s">
        <v>37</v>
      </c>
      <c r="G22" s="3" t="s">
        <v>37</v>
      </c>
      <c r="H22" s="3" t="s">
        <v>37</v>
      </c>
      <c r="I22" s="3" t="s">
        <v>37</v>
      </c>
      <c r="J22" s="3" t="s">
        <v>37</v>
      </c>
      <c r="K22" s="3" t="s">
        <v>37</v>
      </c>
      <c r="L22" s="3" t="s">
        <v>37</v>
      </c>
      <c r="M22" s="3" t="s">
        <v>37</v>
      </c>
    </row>
    <row r="23" spans="3:13" ht="12.75" x14ac:dyDescent="0.2">
      <c r="C23" s="3" t="s">
        <v>92</v>
      </c>
      <c r="D23" s="3" t="s">
        <v>93</v>
      </c>
      <c r="E23" s="3" t="s">
        <v>94</v>
      </c>
      <c r="F23" s="3" t="s">
        <v>95</v>
      </c>
      <c r="G23" s="3" t="s">
        <v>96</v>
      </c>
      <c r="H23" s="3" t="s">
        <v>97</v>
      </c>
      <c r="I23" s="3" t="s">
        <v>98</v>
      </c>
      <c r="J23" s="3" t="s">
        <v>99</v>
      </c>
      <c r="K23" s="3" t="s">
        <v>100</v>
      </c>
      <c r="L23" s="3" t="s">
        <v>101</v>
      </c>
      <c r="M23" s="3" t="s">
        <v>102</v>
      </c>
    </row>
    <row r="24" spans="3:13" ht="12.75" x14ac:dyDescent="0.2">
      <c r="C24" s="3" t="s">
        <v>103</v>
      </c>
      <c r="D24" s="3" t="s">
        <v>37</v>
      </c>
      <c r="E24" s="3" t="s">
        <v>37</v>
      </c>
      <c r="F24" s="3" t="s">
        <v>104</v>
      </c>
      <c r="G24" s="3" t="s">
        <v>104</v>
      </c>
      <c r="H24" s="3" t="s">
        <v>104</v>
      </c>
      <c r="I24" s="3" t="s">
        <v>104</v>
      </c>
      <c r="J24" s="3" t="s">
        <v>104</v>
      </c>
      <c r="K24" s="3" t="s">
        <v>104</v>
      </c>
      <c r="L24" s="3" t="s">
        <v>104</v>
      </c>
      <c r="M24" s="3" t="s">
        <v>104</v>
      </c>
    </row>
    <row r="25" spans="3:13" ht="12.75" x14ac:dyDescent="0.2">
      <c r="C25" s="3" t="s">
        <v>105</v>
      </c>
      <c r="D25" s="3" t="s">
        <v>106</v>
      </c>
      <c r="E25" s="3" t="s">
        <v>107</v>
      </c>
      <c r="F25" s="3" t="s">
        <v>108</v>
      </c>
      <c r="G25" s="3" t="s">
        <v>109</v>
      </c>
      <c r="H25" s="3" t="s">
        <v>110</v>
      </c>
      <c r="I25" s="3" t="s">
        <v>111</v>
      </c>
      <c r="J25" s="3" t="s">
        <v>112</v>
      </c>
      <c r="K25" s="3" t="s">
        <v>113</v>
      </c>
      <c r="L25" s="3" t="s">
        <v>114</v>
      </c>
      <c r="M25" s="3" t="s">
        <v>115</v>
      </c>
    </row>
    <row r="26" spans="3:13" ht="12.75" x14ac:dyDescent="0.2">
      <c r="C26" s="3" t="s">
        <v>116</v>
      </c>
      <c r="D26" s="3" t="s">
        <v>117</v>
      </c>
      <c r="E26" s="3" t="s">
        <v>118</v>
      </c>
      <c r="F26" s="3" t="s">
        <v>119</v>
      </c>
      <c r="G26" s="3" t="s">
        <v>120</v>
      </c>
      <c r="H26" s="3" t="s">
        <v>121</v>
      </c>
      <c r="I26" s="3" t="s">
        <v>122</v>
      </c>
      <c r="J26" s="3" t="s">
        <v>123</v>
      </c>
      <c r="K26" s="3" t="s">
        <v>124</v>
      </c>
      <c r="L26" s="3" t="s">
        <v>125</v>
      </c>
      <c r="M26" s="3" t="s">
        <v>126</v>
      </c>
    </row>
    <row r="27" spans="3:13" ht="12.75" x14ac:dyDescent="0.2">
      <c r="C27" s="3" t="s">
        <v>127</v>
      </c>
      <c r="D27" s="3" t="s">
        <v>128</v>
      </c>
      <c r="E27" s="3" t="s">
        <v>129</v>
      </c>
      <c r="F27" s="3" t="s">
        <v>130</v>
      </c>
      <c r="G27" s="3" t="s">
        <v>131</v>
      </c>
      <c r="H27" s="3" t="s">
        <v>132</v>
      </c>
      <c r="I27" s="3" t="s">
        <v>133</v>
      </c>
      <c r="J27" s="3" t="s">
        <v>134</v>
      </c>
      <c r="K27" s="3" t="s">
        <v>135</v>
      </c>
      <c r="L27" s="3" t="s">
        <v>136</v>
      </c>
      <c r="M27" s="3" t="s">
        <v>137</v>
      </c>
    </row>
    <row r="28" spans="3:13" ht="12.75" x14ac:dyDescent="0.2"/>
    <row r="29" spans="3:13" ht="12.75" x14ac:dyDescent="0.2">
      <c r="C29" s="3" t="s">
        <v>138</v>
      </c>
      <c r="D29" s="3" t="s">
        <v>139</v>
      </c>
      <c r="E29" s="3" t="s">
        <v>140</v>
      </c>
      <c r="F29" s="3" t="s">
        <v>141</v>
      </c>
      <c r="G29" s="3" t="s">
        <v>142</v>
      </c>
      <c r="H29" s="3" t="s">
        <v>143</v>
      </c>
      <c r="I29" s="3" t="s">
        <v>144</v>
      </c>
      <c r="J29" s="3" t="s">
        <v>145</v>
      </c>
      <c r="K29" s="3" t="s">
        <v>146</v>
      </c>
      <c r="L29" s="3" t="s">
        <v>147</v>
      </c>
      <c r="M29" s="3" t="s">
        <v>148</v>
      </c>
    </row>
    <row r="30" spans="3:13" ht="12.75" x14ac:dyDescent="0.2">
      <c r="C30" s="3" t="s">
        <v>149</v>
      </c>
      <c r="D30" s="3" t="s">
        <v>150</v>
      </c>
      <c r="E30" s="3" t="s">
        <v>151</v>
      </c>
      <c r="F30" s="3" t="s">
        <v>152</v>
      </c>
      <c r="G30" s="3" t="s">
        <v>153</v>
      </c>
      <c r="H30" s="3" t="s">
        <v>154</v>
      </c>
      <c r="I30" s="3" t="s">
        <v>155</v>
      </c>
      <c r="J30" s="3" t="s">
        <v>156</v>
      </c>
      <c r="K30" s="3" t="s">
        <v>157</v>
      </c>
      <c r="L30" s="3" t="s">
        <v>158</v>
      </c>
      <c r="M30" s="3" t="s">
        <v>159</v>
      </c>
    </row>
    <row r="31" spans="3:13" ht="12.75" x14ac:dyDescent="0.2">
      <c r="C31" s="3" t="s">
        <v>160</v>
      </c>
      <c r="D31" s="3" t="s">
        <v>37</v>
      </c>
      <c r="E31" s="3" t="s">
        <v>37</v>
      </c>
      <c r="F31" s="3" t="s">
        <v>37</v>
      </c>
      <c r="G31" s="3" t="s">
        <v>37</v>
      </c>
      <c r="H31" s="3" t="s">
        <v>37</v>
      </c>
      <c r="I31" s="3" t="s">
        <v>37</v>
      </c>
      <c r="J31" s="3" t="s">
        <v>37</v>
      </c>
      <c r="K31" s="3" t="s">
        <v>37</v>
      </c>
      <c r="L31" s="3" t="s">
        <v>37</v>
      </c>
      <c r="M31" s="3" t="s">
        <v>37</v>
      </c>
    </row>
    <row r="32" spans="3:13" ht="12.75" x14ac:dyDescent="0.2">
      <c r="C32" s="3" t="s">
        <v>161</v>
      </c>
      <c r="D32" s="3" t="s">
        <v>162</v>
      </c>
      <c r="E32" s="3" t="s">
        <v>163</v>
      </c>
      <c r="F32" s="3" t="s">
        <v>164</v>
      </c>
      <c r="G32" s="3" t="s">
        <v>165</v>
      </c>
      <c r="H32" s="3" t="s">
        <v>166</v>
      </c>
      <c r="I32" s="3" t="s">
        <v>167</v>
      </c>
      <c r="J32" s="3" t="s">
        <v>168</v>
      </c>
      <c r="K32" s="3" t="s">
        <v>169</v>
      </c>
      <c r="L32" s="3" t="s">
        <v>170</v>
      </c>
      <c r="M32" s="3" t="s">
        <v>171</v>
      </c>
    </row>
    <row r="33" spans="3:13" ht="12.75" x14ac:dyDescent="0.2">
      <c r="C33" s="3" t="s">
        <v>172</v>
      </c>
      <c r="D33" s="3" t="s">
        <v>37</v>
      </c>
      <c r="E33" s="3" t="s">
        <v>37</v>
      </c>
      <c r="F33" s="3" t="s">
        <v>37</v>
      </c>
      <c r="G33" s="3" t="s">
        <v>37</v>
      </c>
      <c r="H33" s="3" t="s">
        <v>37</v>
      </c>
      <c r="I33" s="3" t="s">
        <v>37</v>
      </c>
      <c r="J33" s="3" t="s">
        <v>37</v>
      </c>
      <c r="K33" s="3" t="s">
        <v>37</v>
      </c>
      <c r="L33" s="3" t="s">
        <v>37</v>
      </c>
      <c r="M33" s="3" t="s">
        <v>37</v>
      </c>
    </row>
    <row r="34" spans="3:13" ht="12.75" x14ac:dyDescent="0.2">
      <c r="C34" s="3" t="s">
        <v>173</v>
      </c>
      <c r="D34" s="3" t="s">
        <v>174</v>
      </c>
      <c r="E34" s="3" t="s">
        <v>175</v>
      </c>
      <c r="F34" s="3" t="s">
        <v>176</v>
      </c>
      <c r="G34" s="3" t="s">
        <v>177</v>
      </c>
      <c r="H34" s="3" t="s">
        <v>178</v>
      </c>
      <c r="I34" s="3" t="s">
        <v>179</v>
      </c>
      <c r="J34" s="3" t="s">
        <v>180</v>
      </c>
      <c r="K34" s="3" t="s">
        <v>181</v>
      </c>
      <c r="L34" s="3" t="s">
        <v>182</v>
      </c>
      <c r="M34" s="3" t="s">
        <v>183</v>
      </c>
    </row>
    <row r="35" spans="3:13" ht="12.75" x14ac:dyDescent="0.2">
      <c r="C35" s="3" t="s">
        <v>184</v>
      </c>
      <c r="D35" s="3" t="s">
        <v>185</v>
      </c>
      <c r="E35" s="3" t="s">
        <v>186</v>
      </c>
      <c r="F35" s="3" t="s">
        <v>187</v>
      </c>
      <c r="G35" s="3" t="s">
        <v>188</v>
      </c>
      <c r="H35" s="3" t="s">
        <v>189</v>
      </c>
      <c r="I35" s="3" t="s">
        <v>190</v>
      </c>
      <c r="J35" s="3" t="s">
        <v>191</v>
      </c>
      <c r="K35" s="3" t="s">
        <v>192</v>
      </c>
      <c r="L35" s="3" t="s">
        <v>193</v>
      </c>
      <c r="M35" s="3" t="s">
        <v>194</v>
      </c>
    </row>
    <row r="36" spans="3:13" ht="12.75" x14ac:dyDescent="0.2"/>
    <row r="37" spans="3:13" ht="12.75" x14ac:dyDescent="0.2">
      <c r="C37" s="3" t="s">
        <v>195</v>
      </c>
      <c r="D37" s="3" t="s">
        <v>196</v>
      </c>
      <c r="E37" s="3" t="s">
        <v>197</v>
      </c>
      <c r="F37" s="3" t="s">
        <v>198</v>
      </c>
      <c r="G37" s="3" t="s">
        <v>199</v>
      </c>
      <c r="H37" s="3" t="s">
        <v>200</v>
      </c>
      <c r="I37" s="3" t="s">
        <v>201</v>
      </c>
      <c r="J37" s="3" t="s">
        <v>202</v>
      </c>
      <c r="K37" s="3" t="s">
        <v>203</v>
      </c>
      <c r="L37" s="3" t="s">
        <v>204</v>
      </c>
      <c r="M37" s="3" t="s">
        <v>205</v>
      </c>
    </row>
    <row r="38" spans="3:13" ht="12.75" x14ac:dyDescent="0.2">
      <c r="C38" s="3" t="s">
        <v>206</v>
      </c>
      <c r="D38" s="3" t="s">
        <v>207</v>
      </c>
      <c r="E38" s="3" t="s">
        <v>208</v>
      </c>
      <c r="F38" s="3" t="s">
        <v>37</v>
      </c>
      <c r="G38" s="3" t="s">
        <v>37</v>
      </c>
      <c r="H38" s="3" t="s">
        <v>37</v>
      </c>
      <c r="I38" s="3" t="s">
        <v>37</v>
      </c>
      <c r="J38" s="3" t="s">
        <v>209</v>
      </c>
      <c r="K38" s="3" t="s">
        <v>210</v>
      </c>
      <c r="L38" s="3" t="s">
        <v>211</v>
      </c>
      <c r="M38" s="3" t="s">
        <v>212</v>
      </c>
    </row>
    <row r="39" spans="3:13" ht="12.75" x14ac:dyDescent="0.2">
      <c r="C39" s="3" t="s">
        <v>213</v>
      </c>
      <c r="D39" s="3" t="s">
        <v>214</v>
      </c>
      <c r="E39" s="3" t="s">
        <v>215</v>
      </c>
      <c r="F39" s="3" t="s">
        <v>216</v>
      </c>
      <c r="G39" s="3" t="s">
        <v>217</v>
      </c>
      <c r="H39" s="3" t="s">
        <v>218</v>
      </c>
      <c r="I39" s="3" t="s">
        <v>219</v>
      </c>
      <c r="J39" s="3" t="s">
        <v>220</v>
      </c>
      <c r="K39" s="3" t="s">
        <v>221</v>
      </c>
      <c r="L39" s="3" t="s">
        <v>222</v>
      </c>
      <c r="M39" s="3" t="s">
        <v>223</v>
      </c>
    </row>
    <row r="40" spans="3:13" ht="12.75" x14ac:dyDescent="0.2">
      <c r="C40" s="3" t="s">
        <v>224</v>
      </c>
      <c r="D40" s="3" t="s">
        <v>225</v>
      </c>
      <c r="E40" s="3" t="s">
        <v>226</v>
      </c>
      <c r="F40" s="3" t="s">
        <v>227</v>
      </c>
      <c r="G40" s="3" t="s">
        <v>228</v>
      </c>
      <c r="H40" s="3" t="s">
        <v>229</v>
      </c>
      <c r="I40" s="3" t="s">
        <v>230</v>
      </c>
      <c r="J40" s="3" t="s">
        <v>231</v>
      </c>
      <c r="K40" s="3" t="s">
        <v>232</v>
      </c>
      <c r="L40" s="3" t="s">
        <v>233</v>
      </c>
      <c r="M40" s="3" t="s">
        <v>234</v>
      </c>
    </row>
    <row r="41" spans="3:13" ht="12.75" x14ac:dyDescent="0.2"/>
    <row r="42" spans="3:13" ht="12.75" x14ac:dyDescent="0.2">
      <c r="C42" s="3" t="s">
        <v>235</v>
      </c>
      <c r="D42" s="3" t="s">
        <v>236</v>
      </c>
      <c r="E42" s="3" t="s">
        <v>237</v>
      </c>
      <c r="F42" s="3" t="s">
        <v>238</v>
      </c>
      <c r="G42" s="3" t="s">
        <v>239</v>
      </c>
      <c r="H42" s="3" t="s">
        <v>240</v>
      </c>
      <c r="I42" s="3" t="s">
        <v>241</v>
      </c>
      <c r="J42" s="3" t="s">
        <v>242</v>
      </c>
      <c r="K42" s="3" t="s">
        <v>243</v>
      </c>
      <c r="L42" s="3" t="s">
        <v>244</v>
      </c>
      <c r="M42" s="3" t="s">
        <v>245</v>
      </c>
    </row>
    <row r="43" spans="3:13" ht="12.75" x14ac:dyDescent="0.2">
      <c r="C43" s="3" t="s">
        <v>246</v>
      </c>
      <c r="D43" s="3" t="s">
        <v>37</v>
      </c>
      <c r="E43" s="3" t="s">
        <v>37</v>
      </c>
      <c r="F43" s="3" t="s">
        <v>37</v>
      </c>
      <c r="G43" s="3" t="s">
        <v>37</v>
      </c>
      <c r="H43" s="3" t="s">
        <v>37</v>
      </c>
      <c r="I43" s="3" t="s">
        <v>37</v>
      </c>
      <c r="J43" s="3" t="s">
        <v>37</v>
      </c>
      <c r="K43" s="3" t="s">
        <v>37</v>
      </c>
      <c r="L43" s="3" t="s">
        <v>37</v>
      </c>
      <c r="M43" s="3" t="s">
        <v>37</v>
      </c>
    </row>
    <row r="44" spans="3:13" ht="12.75" x14ac:dyDescent="0.2">
      <c r="C44" s="3" t="s">
        <v>247</v>
      </c>
      <c r="D44" s="3" t="s">
        <v>248</v>
      </c>
      <c r="E44" s="3" t="s">
        <v>249</v>
      </c>
      <c r="F44" s="3" t="s">
        <v>250</v>
      </c>
      <c r="G44" s="3" t="s">
        <v>251</v>
      </c>
      <c r="H44" s="3" t="s">
        <v>252</v>
      </c>
      <c r="I44" s="3" t="s">
        <v>253</v>
      </c>
      <c r="J44" s="3" t="s">
        <v>254</v>
      </c>
      <c r="K44" s="3" t="s">
        <v>255</v>
      </c>
      <c r="L44" s="3" t="s">
        <v>256</v>
      </c>
      <c r="M44" s="3" t="s">
        <v>257</v>
      </c>
    </row>
    <row r="45" spans="3:13" ht="12.75" x14ac:dyDescent="0.2">
      <c r="C45" s="3" t="s">
        <v>258</v>
      </c>
      <c r="D45" s="3" t="s">
        <v>37</v>
      </c>
      <c r="E45" s="3" t="s">
        <v>37</v>
      </c>
      <c r="F45" s="3" t="s">
        <v>37</v>
      </c>
      <c r="G45" s="3" t="s">
        <v>37</v>
      </c>
      <c r="H45" s="3" t="s">
        <v>37</v>
      </c>
      <c r="I45" s="3" t="s">
        <v>37</v>
      </c>
      <c r="J45" s="3" t="s">
        <v>37</v>
      </c>
      <c r="K45" s="3" t="s">
        <v>37</v>
      </c>
      <c r="L45" s="3" t="s">
        <v>37</v>
      </c>
      <c r="M45" s="3" t="s">
        <v>37</v>
      </c>
    </row>
    <row r="46" spans="3:13" ht="12.75" x14ac:dyDescent="0.2">
      <c r="C46" s="3" t="s">
        <v>259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</row>
    <row r="47" spans="3:13" ht="12.75" x14ac:dyDescent="0.2">
      <c r="C47" s="3" t="s">
        <v>260</v>
      </c>
      <c r="D47" s="3" t="s">
        <v>261</v>
      </c>
      <c r="E47" s="3" t="s">
        <v>262</v>
      </c>
      <c r="F47" s="3" t="s">
        <v>263</v>
      </c>
      <c r="G47" s="3" t="s">
        <v>264</v>
      </c>
      <c r="H47" s="3" t="s">
        <v>265</v>
      </c>
      <c r="I47" s="3" t="s">
        <v>266</v>
      </c>
      <c r="J47" s="3" t="s">
        <v>267</v>
      </c>
      <c r="K47" s="3" t="s">
        <v>268</v>
      </c>
      <c r="L47" s="3" t="s">
        <v>269</v>
      </c>
      <c r="M47" s="3" t="s">
        <v>270</v>
      </c>
    </row>
    <row r="48" spans="3:13" ht="12.75" x14ac:dyDescent="0.2">
      <c r="C48" s="3" t="s">
        <v>271</v>
      </c>
      <c r="D48" s="3" t="s">
        <v>37</v>
      </c>
      <c r="E48" s="3" t="s">
        <v>37</v>
      </c>
      <c r="F48" s="3" t="s">
        <v>37</v>
      </c>
      <c r="G48" s="3" t="s">
        <v>37</v>
      </c>
      <c r="H48" s="3" t="s">
        <v>37</v>
      </c>
      <c r="I48" s="3" t="s">
        <v>37</v>
      </c>
      <c r="J48" s="3" t="s">
        <v>37</v>
      </c>
      <c r="K48" s="3" t="s">
        <v>37</v>
      </c>
      <c r="L48" s="3" t="s">
        <v>37</v>
      </c>
      <c r="M48" s="3" t="s">
        <v>37</v>
      </c>
    </row>
    <row r="49" spans="3:13" ht="12.75" x14ac:dyDescent="0.2">
      <c r="C49" s="3" t="s">
        <v>272</v>
      </c>
      <c r="D49" s="3" t="s">
        <v>273</v>
      </c>
      <c r="E49" s="3" t="s">
        <v>274</v>
      </c>
      <c r="F49" s="3" t="s">
        <v>275</v>
      </c>
      <c r="G49" s="3" t="s">
        <v>276</v>
      </c>
      <c r="H49" s="3" t="s">
        <v>277</v>
      </c>
      <c r="I49" s="3" t="s">
        <v>278</v>
      </c>
      <c r="J49" s="3" t="s">
        <v>279</v>
      </c>
      <c r="K49" s="3" t="s">
        <v>280</v>
      </c>
      <c r="L49" s="3" t="s">
        <v>281</v>
      </c>
      <c r="M49" s="3" t="s">
        <v>282</v>
      </c>
    </row>
    <row r="50" spans="3:13" ht="12.75" x14ac:dyDescent="0.2">
      <c r="C50" s="3" t="s">
        <v>283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284</v>
      </c>
      <c r="D51" s="3" t="s">
        <v>285</v>
      </c>
      <c r="E51" s="3" t="s">
        <v>286</v>
      </c>
      <c r="F51" s="3" t="s">
        <v>287</v>
      </c>
      <c r="G51" s="3" t="s">
        <v>288</v>
      </c>
      <c r="H51" s="3" t="s">
        <v>289</v>
      </c>
      <c r="I51" s="3" t="s">
        <v>290</v>
      </c>
      <c r="J51" s="3" t="s">
        <v>291</v>
      </c>
      <c r="K51" s="3" t="s">
        <v>292</v>
      </c>
      <c r="L51" s="3" t="s">
        <v>293</v>
      </c>
      <c r="M51" s="3" t="s">
        <v>294</v>
      </c>
    </row>
    <row r="52" spans="3:13" ht="12.75" x14ac:dyDescent="0.2"/>
    <row r="53" spans="3:13" ht="12.75" x14ac:dyDescent="0.2">
      <c r="C53" s="3" t="s">
        <v>295</v>
      </c>
      <c r="D53" s="3" t="s">
        <v>128</v>
      </c>
      <c r="E53" s="3" t="s">
        <v>129</v>
      </c>
      <c r="F53" s="3" t="s">
        <v>130</v>
      </c>
      <c r="G53" s="3" t="s">
        <v>131</v>
      </c>
      <c r="H53" s="3" t="s">
        <v>132</v>
      </c>
      <c r="I53" s="3" t="s">
        <v>133</v>
      </c>
      <c r="J53" s="3" t="s">
        <v>134</v>
      </c>
      <c r="K53" s="3" t="s">
        <v>135</v>
      </c>
      <c r="L53" s="3" t="s">
        <v>136</v>
      </c>
      <c r="M53" s="3" t="s">
        <v>137</v>
      </c>
    </row>
    <row r="54" spans="3:13" ht="12.75" x14ac:dyDescent="0.2"/>
    <row r="55" spans="3:13" ht="12.75" x14ac:dyDescent="0.2">
      <c r="C55" s="3" t="s">
        <v>296</v>
      </c>
      <c r="D55" s="3" t="s">
        <v>26</v>
      </c>
      <c r="E55" s="3" t="s">
        <v>27</v>
      </c>
      <c r="F55" s="3" t="s">
        <v>28</v>
      </c>
      <c r="G55" s="3" t="s">
        <v>29</v>
      </c>
      <c r="H55" s="3" t="s">
        <v>30</v>
      </c>
      <c r="I55" s="3" t="s">
        <v>31</v>
      </c>
      <c r="J55" s="3" t="s">
        <v>32</v>
      </c>
      <c r="K55" s="3" t="s">
        <v>33</v>
      </c>
      <c r="L55" s="3" t="s">
        <v>34</v>
      </c>
      <c r="M55" s="3" t="s">
        <v>35</v>
      </c>
    </row>
    <row r="56" spans="3:13" ht="12.75" x14ac:dyDescent="0.2">
      <c r="C56" s="3" t="s">
        <v>297</v>
      </c>
      <c r="D56" s="3" t="s">
        <v>298</v>
      </c>
      <c r="E56" s="3" t="s">
        <v>299</v>
      </c>
      <c r="F56" s="3" t="s">
        <v>300</v>
      </c>
      <c r="G56" s="3" t="s">
        <v>301</v>
      </c>
      <c r="H56" s="3" t="s">
        <v>302</v>
      </c>
      <c r="I56" s="3" t="s">
        <v>303</v>
      </c>
      <c r="J56" s="3" t="s">
        <v>304</v>
      </c>
      <c r="K56" s="3" t="s">
        <v>305</v>
      </c>
      <c r="L56" s="3" t="s">
        <v>306</v>
      </c>
      <c r="M56" s="3" t="s">
        <v>307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69F44-0948-47A2-9C43-67421A749C5A}">
  <dimension ref="C1:M48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11" t="s">
        <v>0</v>
      </c>
      <c r="D2" s="8"/>
      <c r="E2" s="8"/>
    </row>
    <row r="3" spans="3:13" x14ac:dyDescent="0.2">
      <c r="C3" s="4" t="s">
        <v>1</v>
      </c>
    </row>
    <row r="6" spans="3:13" ht="15" x14ac:dyDescent="0.25">
      <c r="C6" s="12" t="s">
        <v>308</v>
      </c>
      <c r="D6" s="13"/>
      <c r="E6" s="5"/>
      <c r="F6" s="5"/>
      <c r="G6" s="5"/>
      <c r="H6" s="5"/>
      <c r="I6" s="5"/>
      <c r="J6" s="5"/>
      <c r="K6" s="5"/>
      <c r="L6" s="5"/>
    </row>
    <row r="8" spans="3:13" ht="33" customHeight="1" x14ac:dyDescent="0.2">
      <c r="C8" s="6" t="s">
        <v>3</v>
      </c>
      <c r="D8" s="6" t="s">
        <v>4</v>
      </c>
      <c r="E8" s="6" t="s">
        <v>5</v>
      </c>
      <c r="F8" s="6" t="s">
        <v>6</v>
      </c>
      <c r="G8" s="6" t="s">
        <v>7</v>
      </c>
      <c r="H8" s="6" t="s">
        <v>8</v>
      </c>
      <c r="I8" s="6" t="s">
        <v>9</v>
      </c>
      <c r="J8" s="6" t="s">
        <v>10</v>
      </c>
      <c r="K8" s="6" t="s">
        <v>11</v>
      </c>
      <c r="L8" s="6" t="s">
        <v>12</v>
      </c>
      <c r="M8" s="6" t="s">
        <v>13</v>
      </c>
    </row>
    <row r="10" spans="3:13" x14ac:dyDescent="0.2">
      <c r="C10" s="6" t="s">
        <v>14</v>
      </c>
      <c r="D10" s="6" t="s">
        <v>15</v>
      </c>
      <c r="E10" s="6" t="s">
        <v>16</v>
      </c>
      <c r="F10" s="6" t="s">
        <v>17</v>
      </c>
      <c r="G10" s="6" t="s">
        <v>18</v>
      </c>
      <c r="H10" s="6" t="s">
        <v>19</v>
      </c>
      <c r="I10" s="6" t="s">
        <v>20</v>
      </c>
      <c r="J10" s="6" t="s">
        <v>21</v>
      </c>
      <c r="K10" s="6" t="s">
        <v>22</v>
      </c>
      <c r="L10" s="6" t="s">
        <v>23</v>
      </c>
      <c r="M10" s="6" t="s">
        <v>24</v>
      </c>
    </row>
    <row r="12" spans="3:13" x14ac:dyDescent="0.2">
      <c r="C12" s="6" t="s">
        <v>309</v>
      </c>
      <c r="D12" s="6" t="s">
        <v>310</v>
      </c>
      <c r="E12" s="6" t="s">
        <v>311</v>
      </c>
      <c r="F12" s="6" t="s">
        <v>312</v>
      </c>
      <c r="G12" s="6" t="s">
        <v>313</v>
      </c>
      <c r="H12" s="6" t="s">
        <v>314</v>
      </c>
      <c r="I12" s="6" t="s">
        <v>315</v>
      </c>
      <c r="J12" s="6" t="s">
        <v>316</v>
      </c>
      <c r="K12" s="6" t="s">
        <v>317</v>
      </c>
      <c r="L12" s="6" t="s">
        <v>318</v>
      </c>
      <c r="M12" s="6" t="s">
        <v>319</v>
      </c>
    </row>
    <row r="13" spans="3:13" x14ac:dyDescent="0.2">
      <c r="C13" s="6" t="s">
        <v>320</v>
      </c>
      <c r="D13" s="6" t="s">
        <v>321</v>
      </c>
      <c r="E13" s="6" t="s">
        <v>322</v>
      </c>
      <c r="F13" s="6" t="s">
        <v>323</v>
      </c>
      <c r="G13" s="6" t="s">
        <v>324</v>
      </c>
      <c r="H13" s="6" t="s">
        <v>325</v>
      </c>
      <c r="I13" s="6" t="s">
        <v>326</v>
      </c>
      <c r="J13" s="6" t="s">
        <v>327</v>
      </c>
      <c r="K13" s="6" t="s">
        <v>321</v>
      </c>
      <c r="L13" s="6" t="s">
        <v>328</v>
      </c>
      <c r="M13" s="6" t="s">
        <v>329</v>
      </c>
    </row>
    <row r="15" spans="3:13" x14ac:dyDescent="0.2">
      <c r="C15" s="6" t="s">
        <v>330</v>
      </c>
      <c r="D15" s="6" t="s">
        <v>331</v>
      </c>
      <c r="E15" s="6" t="s">
        <v>332</v>
      </c>
      <c r="F15" s="6" t="s">
        <v>333</v>
      </c>
      <c r="G15" s="6" t="s">
        <v>334</v>
      </c>
      <c r="H15" s="6" t="s">
        <v>335</v>
      </c>
      <c r="I15" s="6" t="s">
        <v>336</v>
      </c>
      <c r="J15" s="6" t="s">
        <v>337</v>
      </c>
      <c r="K15" s="6" t="s">
        <v>338</v>
      </c>
      <c r="L15" s="6" t="s">
        <v>339</v>
      </c>
      <c r="M15" s="6" t="s">
        <v>340</v>
      </c>
    </row>
    <row r="16" spans="3:13" x14ac:dyDescent="0.2">
      <c r="C16" s="6" t="s">
        <v>341</v>
      </c>
      <c r="D16" s="6" t="s">
        <v>342</v>
      </c>
      <c r="E16" s="6" t="s">
        <v>343</v>
      </c>
      <c r="F16" s="6" t="s">
        <v>344</v>
      </c>
      <c r="G16" s="6" t="s">
        <v>345</v>
      </c>
      <c r="H16" s="6" t="s">
        <v>346</v>
      </c>
      <c r="I16" s="6" t="s">
        <v>347</v>
      </c>
      <c r="J16" s="6" t="s">
        <v>348</v>
      </c>
      <c r="K16" s="6" t="s">
        <v>349</v>
      </c>
      <c r="L16" s="6" t="s">
        <v>350</v>
      </c>
      <c r="M16" s="6" t="s">
        <v>351</v>
      </c>
    </row>
    <row r="17" spans="3:13" x14ac:dyDescent="0.2">
      <c r="C17" s="6" t="s">
        <v>352</v>
      </c>
      <c r="D17" s="6" t="s">
        <v>353</v>
      </c>
      <c r="E17" s="6" t="s">
        <v>354</v>
      </c>
      <c r="F17" s="6" t="s">
        <v>355</v>
      </c>
      <c r="G17" s="6" t="s">
        <v>356</v>
      </c>
      <c r="H17" s="6" t="s">
        <v>357</v>
      </c>
      <c r="I17" s="6" t="s">
        <v>358</v>
      </c>
      <c r="J17" s="6" t="s">
        <v>359</v>
      </c>
      <c r="K17" s="6" t="s">
        <v>360</v>
      </c>
      <c r="L17" s="6" t="s">
        <v>361</v>
      </c>
      <c r="M17" s="6" t="s">
        <v>362</v>
      </c>
    </row>
    <row r="19" spans="3:13" x14ac:dyDescent="0.2">
      <c r="C19" s="6" t="s">
        <v>363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</row>
    <row r="20" spans="3:13" x14ac:dyDescent="0.2">
      <c r="C20" s="6" t="s">
        <v>364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</row>
    <row r="21" spans="3:13" x14ac:dyDescent="0.2">
      <c r="C21" s="6" t="s">
        <v>365</v>
      </c>
      <c r="D21" s="6" t="s">
        <v>366</v>
      </c>
      <c r="E21" s="6" t="s">
        <v>367</v>
      </c>
      <c r="F21" s="6" t="s">
        <v>368</v>
      </c>
      <c r="G21" s="6" t="s">
        <v>369</v>
      </c>
      <c r="H21" s="6" t="s">
        <v>370</v>
      </c>
      <c r="I21" s="6" t="s">
        <v>371</v>
      </c>
      <c r="J21" s="6" t="s">
        <v>372</v>
      </c>
      <c r="K21" s="6" t="s">
        <v>373</v>
      </c>
      <c r="L21" s="6" t="s">
        <v>374</v>
      </c>
      <c r="M21" s="6" t="s">
        <v>375</v>
      </c>
    </row>
    <row r="22" spans="3:13" x14ac:dyDescent="0.2">
      <c r="C22" s="6" t="s">
        <v>376</v>
      </c>
      <c r="D22" s="6" t="s">
        <v>377</v>
      </c>
      <c r="E22" s="6" t="s">
        <v>378</v>
      </c>
      <c r="F22" s="6" t="s">
        <v>379</v>
      </c>
      <c r="G22" s="6" t="s">
        <v>380</v>
      </c>
      <c r="H22" s="6" t="s">
        <v>381</v>
      </c>
      <c r="I22" s="6" t="s">
        <v>382</v>
      </c>
      <c r="J22" s="6" t="s">
        <v>383</v>
      </c>
      <c r="K22" s="6" t="s">
        <v>384</v>
      </c>
      <c r="L22" s="6" t="s">
        <v>385</v>
      </c>
      <c r="M22" s="6" t="s">
        <v>386</v>
      </c>
    </row>
    <row r="23" spans="3:13" x14ac:dyDescent="0.2">
      <c r="C23" s="6" t="s">
        <v>387</v>
      </c>
      <c r="D23" s="6" t="s">
        <v>388</v>
      </c>
      <c r="E23" s="6" t="s">
        <v>389</v>
      </c>
      <c r="F23" s="6" t="s">
        <v>390</v>
      </c>
      <c r="G23" s="6" t="s">
        <v>391</v>
      </c>
      <c r="H23" s="6" t="s">
        <v>392</v>
      </c>
      <c r="I23" s="6" t="s">
        <v>393</v>
      </c>
      <c r="J23" s="6" t="s">
        <v>394</v>
      </c>
      <c r="K23" s="6" t="s">
        <v>395</v>
      </c>
      <c r="L23" s="6" t="s">
        <v>396</v>
      </c>
      <c r="M23" s="6" t="s">
        <v>397</v>
      </c>
    </row>
    <row r="24" spans="3:13" x14ac:dyDescent="0.2">
      <c r="C24" s="6" t="s">
        <v>398</v>
      </c>
      <c r="D24" s="6" t="s">
        <v>399</v>
      </c>
      <c r="E24" s="6" t="s">
        <v>400</v>
      </c>
      <c r="F24" s="6" t="s">
        <v>401</v>
      </c>
      <c r="G24" s="6" t="s">
        <v>402</v>
      </c>
      <c r="H24" s="6" t="s">
        <v>403</v>
      </c>
      <c r="I24" s="6" t="s">
        <v>404</v>
      </c>
      <c r="J24" s="6" t="s">
        <v>405</v>
      </c>
      <c r="K24" s="6" t="s">
        <v>406</v>
      </c>
      <c r="L24" s="6" t="s">
        <v>407</v>
      </c>
      <c r="M24" s="6" t="s">
        <v>408</v>
      </c>
    </row>
    <row r="26" spans="3:13" x14ac:dyDescent="0.2">
      <c r="C26" s="6" t="s">
        <v>409</v>
      </c>
      <c r="D26" s="6" t="s">
        <v>410</v>
      </c>
      <c r="E26" s="6" t="s">
        <v>411</v>
      </c>
      <c r="F26" s="6" t="s">
        <v>412</v>
      </c>
      <c r="G26" s="6" t="s">
        <v>413</v>
      </c>
      <c r="H26" s="6" t="s">
        <v>414</v>
      </c>
      <c r="I26" s="6" t="s">
        <v>415</v>
      </c>
      <c r="J26" s="6" t="s">
        <v>416</v>
      </c>
      <c r="K26" s="6" t="s">
        <v>417</v>
      </c>
      <c r="L26" s="6" t="s">
        <v>418</v>
      </c>
      <c r="M26" s="6" t="s">
        <v>419</v>
      </c>
    </row>
    <row r="27" spans="3:13" x14ac:dyDescent="0.2">
      <c r="C27" s="6" t="s">
        <v>420</v>
      </c>
      <c r="D27" s="6" t="s">
        <v>421</v>
      </c>
      <c r="E27" s="6" t="s">
        <v>422</v>
      </c>
      <c r="F27" s="6" t="s">
        <v>423</v>
      </c>
      <c r="G27" s="6" t="s">
        <v>424</v>
      </c>
      <c r="H27" s="6" t="s">
        <v>425</v>
      </c>
      <c r="I27" s="6" t="s">
        <v>426</v>
      </c>
      <c r="J27" s="6" t="s">
        <v>427</v>
      </c>
      <c r="K27" s="6" t="s">
        <v>428</v>
      </c>
      <c r="L27" s="6" t="s">
        <v>429</v>
      </c>
      <c r="M27" s="6" t="s">
        <v>430</v>
      </c>
    </row>
    <row r="28" spans="3:13" x14ac:dyDescent="0.2">
      <c r="C28" s="6" t="s">
        <v>431</v>
      </c>
      <c r="D28" s="6" t="s">
        <v>3</v>
      </c>
      <c r="E28" s="6" t="s">
        <v>3</v>
      </c>
      <c r="F28" s="6" t="s">
        <v>3</v>
      </c>
      <c r="G28" s="6" t="s">
        <v>3</v>
      </c>
      <c r="H28" s="6" t="s">
        <v>3</v>
      </c>
      <c r="I28" s="6" t="s">
        <v>3</v>
      </c>
      <c r="J28" s="6" t="s">
        <v>3</v>
      </c>
      <c r="K28" s="6" t="s">
        <v>3</v>
      </c>
      <c r="L28" s="6" t="s">
        <v>3</v>
      </c>
      <c r="M28" s="6" t="s">
        <v>3</v>
      </c>
    </row>
    <row r="29" spans="3:13" x14ac:dyDescent="0.2">
      <c r="C29" s="6" t="s">
        <v>432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</row>
    <row r="30" spans="3:13" x14ac:dyDescent="0.2">
      <c r="C30" s="6" t="s">
        <v>433</v>
      </c>
      <c r="D30" s="6" t="s">
        <v>421</v>
      </c>
      <c r="E30" s="6" t="s">
        <v>422</v>
      </c>
      <c r="F30" s="6" t="s">
        <v>423</v>
      </c>
      <c r="G30" s="6" t="s">
        <v>424</v>
      </c>
      <c r="H30" s="6" t="s">
        <v>425</v>
      </c>
      <c r="I30" s="6" t="s">
        <v>426</v>
      </c>
      <c r="J30" s="6" t="s">
        <v>427</v>
      </c>
      <c r="K30" s="6" t="s">
        <v>428</v>
      </c>
      <c r="L30" s="6" t="s">
        <v>429</v>
      </c>
      <c r="M30" s="6" t="s">
        <v>430</v>
      </c>
    </row>
    <row r="32" spans="3:13" x14ac:dyDescent="0.2">
      <c r="C32" s="6" t="s">
        <v>434</v>
      </c>
      <c r="D32" s="6" t="s">
        <v>435</v>
      </c>
      <c r="E32" s="6" t="s">
        <v>436</v>
      </c>
      <c r="F32" s="6" t="s">
        <v>437</v>
      </c>
      <c r="G32" s="6" t="s">
        <v>438</v>
      </c>
      <c r="H32" s="6" t="s">
        <v>439</v>
      </c>
      <c r="I32" s="6" t="s">
        <v>440</v>
      </c>
      <c r="J32" s="6" t="s">
        <v>441</v>
      </c>
      <c r="K32" s="6" t="s">
        <v>442</v>
      </c>
      <c r="L32" s="6" t="s">
        <v>443</v>
      </c>
      <c r="M32" s="6" t="s">
        <v>444</v>
      </c>
    </row>
    <row r="33" spans="3:13" x14ac:dyDescent="0.2">
      <c r="C33" s="6" t="s">
        <v>445</v>
      </c>
      <c r="D33" s="6" t="s">
        <v>446</v>
      </c>
      <c r="E33" s="6" t="s">
        <v>447</v>
      </c>
      <c r="F33" s="6" t="s">
        <v>448</v>
      </c>
      <c r="G33" s="6" t="s">
        <v>449</v>
      </c>
      <c r="H33" s="6" t="s">
        <v>450</v>
      </c>
      <c r="I33" s="6" t="s">
        <v>451</v>
      </c>
      <c r="J33" s="6" t="s">
        <v>452</v>
      </c>
      <c r="K33" s="6" t="s">
        <v>453</v>
      </c>
      <c r="L33" s="6" t="s">
        <v>454</v>
      </c>
      <c r="M33" s="6" t="s">
        <v>455</v>
      </c>
    </row>
    <row r="35" spans="3:13" x14ac:dyDescent="0.2">
      <c r="C35" s="6" t="s">
        <v>456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</row>
    <row r="36" spans="3:13" x14ac:dyDescent="0.2">
      <c r="C36" s="6" t="s">
        <v>457</v>
      </c>
      <c r="D36" s="6" t="s">
        <v>446</v>
      </c>
      <c r="E36" s="6" t="s">
        <v>447</v>
      </c>
      <c r="F36" s="6" t="s">
        <v>448</v>
      </c>
      <c r="G36" s="6" t="s">
        <v>449</v>
      </c>
      <c r="H36" s="6" t="s">
        <v>450</v>
      </c>
      <c r="I36" s="6" t="s">
        <v>451</v>
      </c>
      <c r="J36" s="6" t="s">
        <v>452</v>
      </c>
      <c r="K36" s="6" t="s">
        <v>453</v>
      </c>
      <c r="L36" s="6" t="s">
        <v>454</v>
      </c>
      <c r="M36" s="6" t="s">
        <v>455</v>
      </c>
    </row>
    <row r="38" spans="3:13" x14ac:dyDescent="0.2">
      <c r="C38" s="6" t="s">
        <v>458</v>
      </c>
      <c r="D38" s="6">
        <v>2.36</v>
      </c>
      <c r="E38" s="6">
        <v>1.94</v>
      </c>
      <c r="F38" s="6">
        <v>2.09</v>
      </c>
      <c r="G38" s="6">
        <v>2.48</v>
      </c>
      <c r="H38" s="6">
        <v>2.2400000000000002</v>
      </c>
      <c r="I38" s="6">
        <v>2.4900000000000002</v>
      </c>
      <c r="J38" s="6">
        <v>2.1800000000000002</v>
      </c>
      <c r="K38" s="6">
        <v>0.52</v>
      </c>
      <c r="L38" s="6">
        <v>5.72</v>
      </c>
      <c r="M38" s="6">
        <v>3.57</v>
      </c>
    </row>
    <row r="39" spans="3:13" x14ac:dyDescent="0.2">
      <c r="C39" s="6" t="s">
        <v>459</v>
      </c>
      <c r="D39" s="6">
        <v>2.36</v>
      </c>
      <c r="E39" s="6">
        <v>1.94</v>
      </c>
      <c r="F39" s="6">
        <v>2.09</v>
      </c>
      <c r="G39" s="6">
        <v>2.48</v>
      </c>
      <c r="H39" s="6">
        <v>2.2400000000000002</v>
      </c>
      <c r="I39" s="6">
        <v>2.4900000000000002</v>
      </c>
      <c r="J39" s="6">
        <v>2.1800000000000002</v>
      </c>
      <c r="K39" s="6">
        <v>0.52</v>
      </c>
      <c r="L39" s="6">
        <v>5.72</v>
      </c>
      <c r="M39" s="6">
        <v>3.57</v>
      </c>
    </row>
    <row r="40" spans="3:13" x14ac:dyDescent="0.2">
      <c r="C40" s="6" t="s">
        <v>460</v>
      </c>
      <c r="D40" s="6" t="s">
        <v>461</v>
      </c>
      <c r="E40" s="6" t="s">
        <v>462</v>
      </c>
      <c r="F40" s="6" t="s">
        <v>463</v>
      </c>
      <c r="G40" s="6" t="s">
        <v>464</v>
      </c>
      <c r="H40" s="6" t="s">
        <v>465</v>
      </c>
      <c r="I40" s="6" t="s">
        <v>466</v>
      </c>
      <c r="J40" s="6" t="s">
        <v>467</v>
      </c>
      <c r="K40" s="6" t="s">
        <v>468</v>
      </c>
      <c r="L40" s="6" t="s">
        <v>469</v>
      </c>
      <c r="M40" s="6" t="s">
        <v>469</v>
      </c>
    </row>
    <row r="41" spans="3:13" x14ac:dyDescent="0.2">
      <c r="C41" s="6" t="s">
        <v>470</v>
      </c>
      <c r="D41" s="6" t="s">
        <v>461</v>
      </c>
      <c r="E41" s="6" t="s">
        <v>462</v>
      </c>
      <c r="F41" s="6" t="s">
        <v>463</v>
      </c>
      <c r="G41" s="6" t="s">
        <v>464</v>
      </c>
      <c r="H41" s="6" t="s">
        <v>465</v>
      </c>
      <c r="I41" s="6" t="s">
        <v>466</v>
      </c>
      <c r="J41" s="6" t="s">
        <v>467</v>
      </c>
      <c r="K41" s="6" t="s">
        <v>468</v>
      </c>
      <c r="L41" s="6" t="s">
        <v>469</v>
      </c>
      <c r="M41" s="6" t="s">
        <v>469</v>
      </c>
    </row>
    <row r="43" spans="3:13" x14ac:dyDescent="0.2">
      <c r="C43" s="6" t="s">
        <v>471</v>
      </c>
      <c r="D43" s="6" t="s">
        <v>472</v>
      </c>
      <c r="E43" s="6" t="s">
        <v>473</v>
      </c>
      <c r="F43" s="6" t="s">
        <v>474</v>
      </c>
      <c r="G43" s="6" t="s">
        <v>475</v>
      </c>
      <c r="H43" s="6" t="s">
        <v>476</v>
      </c>
      <c r="I43" s="6" t="s">
        <v>477</v>
      </c>
      <c r="J43" s="6" t="s">
        <v>478</v>
      </c>
      <c r="K43" s="6" t="s">
        <v>479</v>
      </c>
      <c r="L43" s="6" t="s">
        <v>480</v>
      </c>
      <c r="M43" s="6" t="s">
        <v>481</v>
      </c>
    </row>
    <row r="44" spans="3:13" x14ac:dyDescent="0.2">
      <c r="C44" s="6" t="s">
        <v>482</v>
      </c>
      <c r="D44" s="6" t="s">
        <v>483</v>
      </c>
      <c r="E44" s="6" t="s">
        <v>484</v>
      </c>
      <c r="F44" s="6" t="s">
        <v>485</v>
      </c>
      <c r="G44" s="6" t="s">
        <v>486</v>
      </c>
      <c r="H44" s="6" t="s">
        <v>487</v>
      </c>
      <c r="I44" s="6" t="s">
        <v>488</v>
      </c>
      <c r="J44" s="6" t="s">
        <v>489</v>
      </c>
      <c r="K44" s="6" t="s">
        <v>490</v>
      </c>
      <c r="L44" s="6" t="s">
        <v>491</v>
      </c>
      <c r="M44" s="6" t="s">
        <v>492</v>
      </c>
    </row>
    <row r="46" spans="3:13" x14ac:dyDescent="0.2">
      <c r="C46" s="6" t="s">
        <v>493</v>
      </c>
      <c r="D46" s="6" t="s">
        <v>310</v>
      </c>
      <c r="E46" s="6" t="s">
        <v>311</v>
      </c>
      <c r="F46" s="6" t="s">
        <v>312</v>
      </c>
      <c r="G46" s="6" t="s">
        <v>313</v>
      </c>
      <c r="H46" s="6" t="s">
        <v>314</v>
      </c>
      <c r="I46" s="6" t="s">
        <v>315</v>
      </c>
      <c r="J46" s="6" t="s">
        <v>316</v>
      </c>
      <c r="K46" s="6" t="s">
        <v>317</v>
      </c>
      <c r="L46" s="6" t="s">
        <v>318</v>
      </c>
      <c r="M46" s="6" t="s">
        <v>319</v>
      </c>
    </row>
    <row r="47" spans="3:13" x14ac:dyDescent="0.2">
      <c r="C47" s="6" t="s">
        <v>494</v>
      </c>
      <c r="D47" s="6" t="s">
        <v>3</v>
      </c>
      <c r="E47" s="6" t="s">
        <v>3</v>
      </c>
      <c r="F47" s="6" t="s">
        <v>3</v>
      </c>
      <c r="G47" s="6" t="s">
        <v>3</v>
      </c>
      <c r="H47" s="6" t="s">
        <v>3</v>
      </c>
      <c r="I47" s="6" t="s">
        <v>3</v>
      </c>
      <c r="J47" s="6" t="s">
        <v>3</v>
      </c>
      <c r="K47" s="6" t="s">
        <v>3</v>
      </c>
      <c r="L47" s="6" t="s">
        <v>3</v>
      </c>
      <c r="M47" s="6" t="s">
        <v>3</v>
      </c>
    </row>
    <row r="48" spans="3:13" x14ac:dyDescent="0.2">
      <c r="C48" s="6" t="s">
        <v>495</v>
      </c>
      <c r="D48" s="6" t="s">
        <v>483</v>
      </c>
      <c r="E48" s="6" t="s">
        <v>484</v>
      </c>
      <c r="F48" s="6" t="s">
        <v>485</v>
      </c>
      <c r="G48" s="6" t="s">
        <v>486</v>
      </c>
      <c r="H48" s="6" t="s">
        <v>487</v>
      </c>
      <c r="I48" s="6" t="s">
        <v>488</v>
      </c>
      <c r="J48" s="6" t="s">
        <v>489</v>
      </c>
      <c r="K48" s="6" t="s">
        <v>490</v>
      </c>
      <c r="L48" s="6" t="s">
        <v>491</v>
      </c>
      <c r="M48" s="6" t="s">
        <v>492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7D086-2DF8-4899-8403-BD09C9B577C5}">
  <dimension ref="C1:M41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11" t="s">
        <v>0</v>
      </c>
      <c r="D2" s="8"/>
      <c r="E2" s="8"/>
    </row>
    <row r="3" spans="3:13" x14ac:dyDescent="0.2">
      <c r="C3" s="4" t="s">
        <v>1</v>
      </c>
    </row>
    <row r="6" spans="3:13" ht="15" x14ac:dyDescent="0.25">
      <c r="C6" s="12" t="s">
        <v>496</v>
      </c>
      <c r="D6" s="13"/>
      <c r="E6" s="5"/>
      <c r="F6" s="5"/>
      <c r="G6" s="5"/>
      <c r="H6" s="5"/>
      <c r="I6" s="5"/>
      <c r="J6" s="5"/>
      <c r="K6" s="5"/>
      <c r="L6" s="5"/>
    </row>
    <row r="8" spans="3:13" ht="33" customHeight="1" x14ac:dyDescent="0.2">
      <c r="C8" s="6" t="s">
        <v>3</v>
      </c>
      <c r="D8" s="6" t="s">
        <v>4</v>
      </c>
      <c r="E8" s="6" t="s">
        <v>5</v>
      </c>
      <c r="F8" s="6" t="s">
        <v>6</v>
      </c>
      <c r="G8" s="6" t="s">
        <v>7</v>
      </c>
      <c r="H8" s="6" t="s">
        <v>8</v>
      </c>
      <c r="I8" s="6" t="s">
        <v>9</v>
      </c>
      <c r="J8" s="6" t="s">
        <v>10</v>
      </c>
      <c r="K8" s="6" t="s">
        <v>11</v>
      </c>
      <c r="L8" s="6" t="s">
        <v>12</v>
      </c>
      <c r="M8" s="6" t="s">
        <v>13</v>
      </c>
    </row>
    <row r="10" spans="3:13" x14ac:dyDescent="0.2">
      <c r="C10" s="6" t="s">
        <v>14</v>
      </c>
      <c r="D10" s="6" t="s">
        <v>15</v>
      </c>
      <c r="E10" s="6" t="s">
        <v>16</v>
      </c>
      <c r="F10" s="6" t="s">
        <v>17</v>
      </c>
      <c r="G10" s="6" t="s">
        <v>18</v>
      </c>
      <c r="H10" s="6" t="s">
        <v>19</v>
      </c>
      <c r="I10" s="6" t="s">
        <v>20</v>
      </c>
      <c r="J10" s="6" t="s">
        <v>21</v>
      </c>
      <c r="K10" s="6" t="s">
        <v>22</v>
      </c>
      <c r="L10" s="6" t="s">
        <v>23</v>
      </c>
      <c r="M10" s="6" t="s">
        <v>24</v>
      </c>
    </row>
    <row r="12" spans="3:13" x14ac:dyDescent="0.2">
      <c r="C12" s="6" t="s">
        <v>445</v>
      </c>
      <c r="D12" s="6" t="s">
        <v>446</v>
      </c>
      <c r="E12" s="6" t="s">
        <v>447</v>
      </c>
      <c r="F12" s="6" t="s">
        <v>448</v>
      </c>
      <c r="G12" s="6" t="s">
        <v>449</v>
      </c>
      <c r="H12" s="6" t="s">
        <v>450</v>
      </c>
      <c r="I12" s="6" t="s">
        <v>451</v>
      </c>
      <c r="J12" s="6" t="s">
        <v>452</v>
      </c>
      <c r="K12" s="6" t="s">
        <v>453</v>
      </c>
      <c r="L12" s="6" t="s">
        <v>454</v>
      </c>
      <c r="M12" s="6" t="s">
        <v>455</v>
      </c>
    </row>
    <row r="13" spans="3:13" x14ac:dyDescent="0.2">
      <c r="C13" s="6" t="s">
        <v>497</v>
      </c>
      <c r="D13" s="6">
        <v>470</v>
      </c>
      <c r="E13" s="6">
        <v>443</v>
      </c>
      <c r="F13" s="6" t="s">
        <v>498</v>
      </c>
      <c r="G13" s="6" t="s">
        <v>499</v>
      </c>
      <c r="H13" s="6" t="s">
        <v>500</v>
      </c>
      <c r="I13" s="6" t="s">
        <v>501</v>
      </c>
      <c r="J13" s="6" t="s">
        <v>502</v>
      </c>
      <c r="K13" s="6" t="s">
        <v>503</v>
      </c>
      <c r="L13" s="6" t="s">
        <v>504</v>
      </c>
      <c r="M13" s="6" t="s">
        <v>505</v>
      </c>
    </row>
    <row r="14" spans="3:13" x14ac:dyDescent="0.2">
      <c r="C14" s="6" t="s">
        <v>506</v>
      </c>
      <c r="D14" s="6" t="s">
        <v>507</v>
      </c>
      <c r="E14" s="6" t="s">
        <v>508</v>
      </c>
      <c r="F14" s="6" t="s">
        <v>509</v>
      </c>
      <c r="G14" s="6" t="s">
        <v>510</v>
      </c>
      <c r="H14" s="6" t="s">
        <v>511</v>
      </c>
      <c r="I14" s="6" t="s">
        <v>512</v>
      </c>
      <c r="J14" s="6" t="s">
        <v>513</v>
      </c>
      <c r="K14" s="6" t="s">
        <v>514</v>
      </c>
      <c r="L14" s="6" t="s">
        <v>3</v>
      </c>
      <c r="M14" s="6" t="s">
        <v>3</v>
      </c>
    </row>
    <row r="15" spans="3:13" x14ac:dyDescent="0.2">
      <c r="C15" s="6" t="s">
        <v>515</v>
      </c>
      <c r="D15" s="6" t="s">
        <v>516</v>
      </c>
      <c r="E15" s="6" t="s">
        <v>517</v>
      </c>
      <c r="F15" s="6" t="s">
        <v>518</v>
      </c>
      <c r="G15" s="6" t="s">
        <v>519</v>
      </c>
      <c r="H15" s="6" t="s">
        <v>520</v>
      </c>
      <c r="I15" s="6" t="s">
        <v>521</v>
      </c>
      <c r="J15" s="6" t="s">
        <v>522</v>
      </c>
      <c r="K15" s="6" t="s">
        <v>523</v>
      </c>
      <c r="L15" s="6" t="s">
        <v>524</v>
      </c>
      <c r="M15" s="6" t="s">
        <v>525</v>
      </c>
    </row>
    <row r="16" spans="3:13" x14ac:dyDescent="0.2">
      <c r="C16" s="6" t="s">
        <v>526</v>
      </c>
      <c r="D16" s="6" t="s">
        <v>527</v>
      </c>
      <c r="E16" s="6" t="s">
        <v>528</v>
      </c>
      <c r="F16" s="6" t="s">
        <v>529</v>
      </c>
      <c r="G16" s="6" t="s">
        <v>530</v>
      </c>
      <c r="H16" s="6" t="s">
        <v>531</v>
      </c>
      <c r="I16" s="6" t="s">
        <v>532</v>
      </c>
      <c r="J16" s="6" t="s">
        <v>533</v>
      </c>
      <c r="K16" s="6" t="s">
        <v>534</v>
      </c>
      <c r="L16" s="6" t="s">
        <v>535</v>
      </c>
      <c r="M16" s="6" t="s">
        <v>536</v>
      </c>
    </row>
    <row r="17" spans="3:13" x14ac:dyDescent="0.2">
      <c r="C17" s="6" t="s">
        <v>537</v>
      </c>
      <c r="D17" s="6" t="s">
        <v>3</v>
      </c>
      <c r="E17" s="6" t="s">
        <v>3</v>
      </c>
      <c r="F17" s="6" t="s">
        <v>3</v>
      </c>
      <c r="G17" s="6" t="s">
        <v>3</v>
      </c>
      <c r="H17" s="6" t="s">
        <v>3</v>
      </c>
      <c r="I17" s="6" t="s">
        <v>3</v>
      </c>
      <c r="J17" s="6" t="s">
        <v>3</v>
      </c>
      <c r="K17" s="6" t="s">
        <v>3</v>
      </c>
      <c r="L17" s="6" t="s">
        <v>3</v>
      </c>
      <c r="M17" s="6" t="s">
        <v>3</v>
      </c>
    </row>
    <row r="18" spans="3:13" x14ac:dyDescent="0.2">
      <c r="C18" s="6" t="s">
        <v>538</v>
      </c>
      <c r="D18" s="6" t="s">
        <v>3</v>
      </c>
      <c r="E18" s="6" t="s">
        <v>3</v>
      </c>
      <c r="F18" s="6" t="s">
        <v>3</v>
      </c>
      <c r="G18" s="6" t="s">
        <v>3</v>
      </c>
      <c r="H18" s="6" t="s">
        <v>539</v>
      </c>
      <c r="I18" s="6" t="s">
        <v>540</v>
      </c>
      <c r="J18" s="6" t="s">
        <v>541</v>
      </c>
      <c r="K18" s="6" t="s">
        <v>542</v>
      </c>
      <c r="L18" s="6" t="s">
        <v>543</v>
      </c>
      <c r="M18" s="6" t="s">
        <v>544</v>
      </c>
    </row>
    <row r="19" spans="3:13" x14ac:dyDescent="0.2">
      <c r="C19" s="6" t="s">
        <v>545</v>
      </c>
      <c r="D19" s="6" t="s">
        <v>546</v>
      </c>
      <c r="E19" s="6" t="s">
        <v>547</v>
      </c>
      <c r="F19" s="6" t="s">
        <v>548</v>
      </c>
      <c r="G19" s="6" t="s">
        <v>549</v>
      </c>
      <c r="H19" s="6" t="s">
        <v>550</v>
      </c>
      <c r="I19" s="6" t="s">
        <v>551</v>
      </c>
      <c r="J19" s="6" t="s">
        <v>552</v>
      </c>
      <c r="K19" s="6" t="s">
        <v>553</v>
      </c>
      <c r="L19" s="6" t="s">
        <v>554</v>
      </c>
      <c r="M19" s="6" t="s">
        <v>555</v>
      </c>
    </row>
    <row r="20" spans="3:13" x14ac:dyDescent="0.2">
      <c r="C20" s="6" t="s">
        <v>556</v>
      </c>
      <c r="D20" s="6" t="s">
        <v>557</v>
      </c>
      <c r="E20" s="6" t="s">
        <v>558</v>
      </c>
      <c r="F20" s="6" t="s">
        <v>559</v>
      </c>
      <c r="G20" s="6" t="s">
        <v>560</v>
      </c>
      <c r="H20" s="6" t="s">
        <v>561</v>
      </c>
      <c r="I20" s="6" t="s">
        <v>562</v>
      </c>
      <c r="J20" s="6" t="s">
        <v>563</v>
      </c>
      <c r="K20" s="6" t="s">
        <v>564</v>
      </c>
      <c r="L20" s="6" t="s">
        <v>565</v>
      </c>
      <c r="M20" s="6" t="s">
        <v>566</v>
      </c>
    </row>
    <row r="22" spans="3:13" x14ac:dyDescent="0.2">
      <c r="C22" s="6" t="s">
        <v>567</v>
      </c>
      <c r="D22" s="6">
        <v>-54</v>
      </c>
      <c r="E22" s="6">
        <v>-28</v>
      </c>
      <c r="F22" s="6">
        <v>-199</v>
      </c>
      <c r="G22" s="6">
        <v>-252</v>
      </c>
      <c r="H22" s="6">
        <v>-399</v>
      </c>
      <c r="I22" s="6">
        <v>-844</v>
      </c>
      <c r="J22" s="6" t="s">
        <v>568</v>
      </c>
      <c r="K22" s="6">
        <v>0</v>
      </c>
      <c r="L22" s="6">
        <v>-349</v>
      </c>
      <c r="M22" s="6" t="s">
        <v>569</v>
      </c>
    </row>
    <row r="23" spans="3:13" x14ac:dyDescent="0.2">
      <c r="C23" s="6" t="s">
        <v>570</v>
      </c>
      <c r="D23" s="6" t="s">
        <v>3</v>
      </c>
      <c r="E23" s="6" t="s">
        <v>3</v>
      </c>
      <c r="F23" s="6" t="s">
        <v>571</v>
      </c>
      <c r="G23" s="6" t="s">
        <v>3</v>
      </c>
      <c r="H23" s="6" t="s">
        <v>572</v>
      </c>
      <c r="I23" s="6" t="s">
        <v>3</v>
      </c>
      <c r="J23" s="6" t="s">
        <v>3</v>
      </c>
      <c r="K23" s="6" t="s">
        <v>3</v>
      </c>
      <c r="L23" s="6" t="s">
        <v>3</v>
      </c>
      <c r="M23" s="6" t="s">
        <v>3</v>
      </c>
    </row>
    <row r="24" spans="3:13" x14ac:dyDescent="0.2">
      <c r="C24" s="6" t="s">
        <v>573</v>
      </c>
      <c r="D24" s="6" t="s">
        <v>574</v>
      </c>
      <c r="E24" s="6" t="s">
        <v>575</v>
      </c>
      <c r="F24" s="6" t="s">
        <v>576</v>
      </c>
      <c r="G24" s="6" t="s">
        <v>577</v>
      </c>
      <c r="H24" s="6" t="s">
        <v>578</v>
      </c>
      <c r="I24" s="6" t="s">
        <v>579</v>
      </c>
      <c r="J24" s="6" t="s">
        <v>580</v>
      </c>
      <c r="K24" s="6" t="s">
        <v>581</v>
      </c>
      <c r="L24" s="6" t="s">
        <v>582</v>
      </c>
      <c r="M24" s="6" t="s">
        <v>583</v>
      </c>
    </row>
    <row r="25" spans="3:13" x14ac:dyDescent="0.2">
      <c r="C25" s="6" t="s">
        <v>584</v>
      </c>
      <c r="D25" s="6" t="s">
        <v>585</v>
      </c>
      <c r="E25" s="6" t="s">
        <v>586</v>
      </c>
      <c r="F25" s="6" t="s">
        <v>587</v>
      </c>
      <c r="G25" s="6" t="s">
        <v>588</v>
      </c>
      <c r="H25" s="6" t="s">
        <v>589</v>
      </c>
      <c r="I25" s="6" t="s">
        <v>590</v>
      </c>
      <c r="J25" s="6" t="s">
        <v>591</v>
      </c>
      <c r="K25" s="6" t="s">
        <v>581</v>
      </c>
      <c r="L25" s="6" t="s">
        <v>592</v>
      </c>
      <c r="M25" s="6" t="s">
        <v>593</v>
      </c>
    </row>
    <row r="27" spans="3:13" x14ac:dyDescent="0.2">
      <c r="C27" s="6" t="s">
        <v>594</v>
      </c>
      <c r="D27" s="6" t="s">
        <v>595</v>
      </c>
      <c r="E27" s="6" t="s">
        <v>596</v>
      </c>
      <c r="F27" s="6" t="s">
        <v>597</v>
      </c>
      <c r="G27" s="6" t="s">
        <v>598</v>
      </c>
      <c r="H27" s="6" t="s">
        <v>599</v>
      </c>
      <c r="I27" s="6" t="s">
        <v>600</v>
      </c>
      <c r="J27" s="6" t="s">
        <v>601</v>
      </c>
      <c r="K27" s="6" t="s">
        <v>602</v>
      </c>
      <c r="L27" s="6" t="s">
        <v>603</v>
      </c>
      <c r="M27" s="6" t="s">
        <v>604</v>
      </c>
    </row>
    <row r="28" spans="3:13" x14ac:dyDescent="0.2">
      <c r="C28" s="6" t="s">
        <v>605</v>
      </c>
      <c r="D28" s="6" t="s">
        <v>3</v>
      </c>
      <c r="E28" s="6" t="s">
        <v>3</v>
      </c>
      <c r="F28" s="6" t="s">
        <v>3</v>
      </c>
      <c r="G28" s="6" t="s">
        <v>3</v>
      </c>
      <c r="H28" s="6" t="s">
        <v>3</v>
      </c>
      <c r="I28" s="6" t="s">
        <v>3</v>
      </c>
      <c r="J28" s="6" t="s">
        <v>3</v>
      </c>
      <c r="K28" s="6" t="s">
        <v>3</v>
      </c>
      <c r="L28" s="6" t="s">
        <v>3</v>
      </c>
      <c r="M28" s="6" t="s">
        <v>3</v>
      </c>
    </row>
    <row r="29" spans="3:13" x14ac:dyDescent="0.2">
      <c r="C29" s="6" t="s">
        <v>606</v>
      </c>
      <c r="D29" s="6" t="s">
        <v>607</v>
      </c>
      <c r="E29" s="6" t="s">
        <v>608</v>
      </c>
      <c r="F29" s="6" t="s">
        <v>609</v>
      </c>
      <c r="G29" s="6" t="s">
        <v>610</v>
      </c>
      <c r="H29" s="6" t="s">
        <v>611</v>
      </c>
      <c r="I29" s="6" t="s">
        <v>612</v>
      </c>
      <c r="J29" s="6" t="s">
        <v>613</v>
      </c>
      <c r="K29" s="6" t="s">
        <v>614</v>
      </c>
      <c r="L29" s="6" t="s">
        <v>615</v>
      </c>
      <c r="M29" s="6" t="s">
        <v>616</v>
      </c>
    </row>
    <row r="30" spans="3:13" x14ac:dyDescent="0.2">
      <c r="C30" s="6" t="s">
        <v>617</v>
      </c>
      <c r="D30" s="6" t="s">
        <v>618</v>
      </c>
      <c r="E30" s="6" t="s">
        <v>619</v>
      </c>
      <c r="F30" s="6" t="s">
        <v>620</v>
      </c>
      <c r="G30" s="6" t="s">
        <v>621</v>
      </c>
      <c r="H30" s="6" t="s">
        <v>622</v>
      </c>
      <c r="I30" s="6" t="s">
        <v>623</v>
      </c>
      <c r="J30" s="6" t="s">
        <v>624</v>
      </c>
      <c r="K30" s="6" t="s">
        <v>625</v>
      </c>
      <c r="L30" s="6" t="s">
        <v>626</v>
      </c>
      <c r="M30" s="6" t="s">
        <v>627</v>
      </c>
    </row>
    <row r="31" spans="3:13" x14ac:dyDescent="0.2">
      <c r="C31" s="6" t="s">
        <v>628</v>
      </c>
      <c r="D31" s="6" t="s">
        <v>629</v>
      </c>
      <c r="E31" s="6" t="s">
        <v>3</v>
      </c>
      <c r="F31" s="6" t="s">
        <v>3</v>
      </c>
      <c r="G31" s="6" t="s">
        <v>3</v>
      </c>
      <c r="H31" s="6" t="s">
        <v>3</v>
      </c>
      <c r="I31" s="6" t="s">
        <v>3</v>
      </c>
      <c r="J31" s="6" t="s">
        <v>3</v>
      </c>
      <c r="K31" s="6" t="s">
        <v>3</v>
      </c>
      <c r="L31" s="6" t="s">
        <v>3</v>
      </c>
      <c r="M31" s="6" t="s">
        <v>3</v>
      </c>
    </row>
    <row r="32" spans="3:13" x14ac:dyDescent="0.2">
      <c r="C32" s="6" t="s">
        <v>630</v>
      </c>
      <c r="D32" s="6" t="s">
        <v>631</v>
      </c>
      <c r="E32" s="6" t="s">
        <v>632</v>
      </c>
      <c r="F32" s="6" t="s">
        <v>633</v>
      </c>
      <c r="G32" s="6" t="s">
        <v>634</v>
      </c>
      <c r="H32" s="6" t="s">
        <v>635</v>
      </c>
      <c r="I32" s="6" t="s">
        <v>636</v>
      </c>
      <c r="J32" s="6" t="s">
        <v>637</v>
      </c>
      <c r="K32" s="6" t="s">
        <v>638</v>
      </c>
      <c r="L32" s="6" t="s">
        <v>639</v>
      </c>
      <c r="M32" s="6" t="s">
        <v>640</v>
      </c>
    </row>
    <row r="33" spans="3:13" x14ac:dyDescent="0.2">
      <c r="C33" s="6" t="s">
        <v>641</v>
      </c>
      <c r="D33" s="6" t="s">
        <v>642</v>
      </c>
      <c r="E33" s="6" t="s">
        <v>643</v>
      </c>
      <c r="F33" s="6" t="s">
        <v>644</v>
      </c>
      <c r="G33" s="6" t="s">
        <v>645</v>
      </c>
      <c r="H33" s="6" t="s">
        <v>646</v>
      </c>
      <c r="I33" s="6" t="s">
        <v>647</v>
      </c>
      <c r="J33" s="6" t="s">
        <v>648</v>
      </c>
      <c r="K33" s="6" t="s">
        <v>649</v>
      </c>
      <c r="L33" s="6" t="s">
        <v>650</v>
      </c>
      <c r="M33" s="6" t="s">
        <v>651</v>
      </c>
    </row>
    <row r="35" spans="3:13" x14ac:dyDescent="0.2">
      <c r="C35" s="6" t="s">
        <v>652</v>
      </c>
      <c r="D35" s="6" t="s">
        <v>653</v>
      </c>
      <c r="E35" s="6" t="s">
        <v>26</v>
      </c>
      <c r="F35" s="6" t="s">
        <v>27</v>
      </c>
      <c r="G35" s="6" t="s">
        <v>28</v>
      </c>
      <c r="H35" s="6" t="s">
        <v>29</v>
      </c>
      <c r="I35" s="6" t="s">
        <v>30</v>
      </c>
      <c r="J35" s="6" t="s">
        <v>31</v>
      </c>
      <c r="K35" s="6" t="s">
        <v>32</v>
      </c>
      <c r="L35" s="6" t="s">
        <v>33</v>
      </c>
      <c r="M35" s="6" t="s">
        <v>34</v>
      </c>
    </row>
    <row r="36" spans="3:13" x14ac:dyDescent="0.2">
      <c r="C36" s="6" t="s">
        <v>654</v>
      </c>
      <c r="D36" s="6" t="s">
        <v>3</v>
      </c>
      <c r="E36" s="6" t="s">
        <v>3</v>
      </c>
      <c r="F36" s="6" t="s">
        <v>3</v>
      </c>
      <c r="G36" s="6" t="s">
        <v>3</v>
      </c>
      <c r="H36" s="6" t="s">
        <v>3</v>
      </c>
      <c r="I36" s="6" t="s">
        <v>3</v>
      </c>
      <c r="J36" s="6" t="s">
        <v>3</v>
      </c>
      <c r="K36" s="6" t="s">
        <v>3</v>
      </c>
      <c r="L36" s="6" t="s">
        <v>3</v>
      </c>
      <c r="M36" s="6" t="s">
        <v>3</v>
      </c>
    </row>
    <row r="37" spans="3:13" x14ac:dyDescent="0.2">
      <c r="C37" s="6" t="s">
        <v>655</v>
      </c>
      <c r="D37" s="6" t="s">
        <v>656</v>
      </c>
      <c r="E37" s="6" t="s">
        <v>657</v>
      </c>
      <c r="F37" s="6" t="s">
        <v>658</v>
      </c>
      <c r="G37" s="6" t="s">
        <v>659</v>
      </c>
      <c r="H37" s="6" t="s">
        <v>660</v>
      </c>
      <c r="I37" s="6" t="s">
        <v>661</v>
      </c>
      <c r="J37" s="6" t="s">
        <v>662</v>
      </c>
      <c r="K37" s="6" t="s">
        <v>663</v>
      </c>
      <c r="L37" s="6" t="s">
        <v>664</v>
      </c>
      <c r="M37" s="6" t="s">
        <v>665</v>
      </c>
    </row>
    <row r="38" spans="3:13" x14ac:dyDescent="0.2">
      <c r="C38" s="6" t="s">
        <v>666</v>
      </c>
      <c r="D38" s="6" t="s">
        <v>26</v>
      </c>
      <c r="E38" s="6" t="s">
        <v>27</v>
      </c>
      <c r="F38" s="6" t="s">
        <v>28</v>
      </c>
      <c r="G38" s="6" t="s">
        <v>29</v>
      </c>
      <c r="H38" s="6" t="s">
        <v>30</v>
      </c>
      <c r="I38" s="6" t="s">
        <v>31</v>
      </c>
      <c r="J38" s="6" t="s">
        <v>32</v>
      </c>
      <c r="K38" s="6" t="s">
        <v>33</v>
      </c>
      <c r="L38" s="6" t="s">
        <v>34</v>
      </c>
      <c r="M38" s="6" t="s">
        <v>35</v>
      </c>
    </row>
    <row r="40" spans="3:13" x14ac:dyDescent="0.2">
      <c r="C40" s="6" t="s">
        <v>667</v>
      </c>
      <c r="D40" s="6" t="s">
        <v>668</v>
      </c>
      <c r="E40" s="6" t="s">
        <v>669</v>
      </c>
      <c r="F40" s="6" t="s">
        <v>670</v>
      </c>
      <c r="G40" s="6" t="s">
        <v>671</v>
      </c>
      <c r="H40" s="6" t="s">
        <v>672</v>
      </c>
      <c r="I40" s="6" t="s">
        <v>673</v>
      </c>
      <c r="J40" s="6" t="s">
        <v>674</v>
      </c>
      <c r="K40" s="6" t="s">
        <v>564</v>
      </c>
      <c r="L40" s="6" t="s">
        <v>675</v>
      </c>
      <c r="M40" s="6" t="s">
        <v>676</v>
      </c>
    </row>
    <row r="41" spans="3:13" x14ac:dyDescent="0.2">
      <c r="C41" s="6" t="s">
        <v>677</v>
      </c>
      <c r="D41" s="6" t="s">
        <v>678</v>
      </c>
      <c r="E41" s="6" t="s">
        <v>679</v>
      </c>
      <c r="F41" s="6" t="s">
        <v>680</v>
      </c>
      <c r="G41" s="6" t="s">
        <v>681</v>
      </c>
      <c r="H41" s="6" t="s">
        <v>682</v>
      </c>
      <c r="I41" s="6" t="s">
        <v>683</v>
      </c>
      <c r="J41" s="6" t="s">
        <v>3</v>
      </c>
      <c r="K41" s="6" t="s">
        <v>3</v>
      </c>
      <c r="L41" s="6" t="s">
        <v>3</v>
      </c>
      <c r="M41" s="6" t="s">
        <v>3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1816F-8A09-4F44-8638-15950CDCF192}">
  <dimension ref="C1:M32"/>
  <sheetViews>
    <sheetView workbookViewId="0">
      <selection activeCell="O9" sqref="O9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11" t="s">
        <v>0</v>
      </c>
      <c r="D2" s="8"/>
      <c r="E2" s="8"/>
    </row>
    <row r="3" spans="3:13" ht="12.75" x14ac:dyDescent="0.2">
      <c r="C3" s="4" t="s">
        <v>1</v>
      </c>
    </row>
    <row r="4" spans="3:13" ht="12.75" x14ac:dyDescent="0.2"/>
    <row r="5" spans="3:13" ht="12.75" x14ac:dyDescent="0.2"/>
    <row r="6" spans="3:13" x14ac:dyDescent="0.25">
      <c r="C6" s="12" t="s">
        <v>684</v>
      </c>
      <c r="D6" s="13"/>
      <c r="E6" s="5"/>
      <c r="F6" s="5"/>
      <c r="G6" s="5"/>
      <c r="H6" s="5"/>
      <c r="I6" s="5"/>
      <c r="J6" s="5"/>
      <c r="K6" s="5"/>
      <c r="L6" s="5"/>
    </row>
    <row r="7" spans="3:13" ht="12.75" x14ac:dyDescent="0.2"/>
    <row r="8" spans="3:13" ht="33" customHeight="1" x14ac:dyDescent="0.2">
      <c r="C8" s="6" t="s">
        <v>3</v>
      </c>
      <c r="D8" s="6" t="s">
        <v>4</v>
      </c>
      <c r="E8" s="6" t="s">
        <v>5</v>
      </c>
      <c r="F8" s="6" t="s">
        <v>6</v>
      </c>
      <c r="G8" s="6" t="s">
        <v>7</v>
      </c>
      <c r="H8" s="6" t="s">
        <v>8</v>
      </c>
      <c r="I8" s="6" t="s">
        <v>9</v>
      </c>
      <c r="J8" s="6" t="s">
        <v>10</v>
      </c>
      <c r="K8" s="6" t="s">
        <v>11</v>
      </c>
      <c r="L8" s="6" t="s">
        <v>12</v>
      </c>
      <c r="M8" s="6" t="s">
        <v>13</v>
      </c>
    </row>
    <row r="9" spans="3:13" ht="12.75" x14ac:dyDescent="0.2"/>
    <row r="10" spans="3:13" ht="12.75" x14ac:dyDescent="0.2">
      <c r="C10" s="6" t="s">
        <v>14</v>
      </c>
      <c r="D10" s="6" t="s">
        <v>15</v>
      </c>
      <c r="E10" s="6" t="s">
        <v>16</v>
      </c>
      <c r="F10" s="6" t="s">
        <v>17</v>
      </c>
      <c r="G10" s="6" t="s">
        <v>18</v>
      </c>
      <c r="H10" s="6" t="s">
        <v>19</v>
      </c>
      <c r="I10" s="6" t="s">
        <v>20</v>
      </c>
      <c r="J10" s="6" t="s">
        <v>21</v>
      </c>
      <c r="K10" s="6" t="s">
        <v>22</v>
      </c>
      <c r="L10" s="6" t="s">
        <v>23</v>
      </c>
      <c r="M10" s="6" t="s">
        <v>24</v>
      </c>
    </row>
    <row r="11" spans="3:13" ht="12.75" x14ac:dyDescent="0.2"/>
    <row r="12" spans="3:13" ht="12.75" x14ac:dyDescent="0.2">
      <c r="C12" s="6" t="s">
        <v>685</v>
      </c>
      <c r="D12" s="6">
        <v>25.16</v>
      </c>
      <c r="E12" s="6">
        <v>27.3</v>
      </c>
      <c r="F12" s="6">
        <v>30.19</v>
      </c>
      <c r="G12" s="6">
        <v>32.29</v>
      </c>
      <c r="H12" s="6">
        <v>30.91</v>
      </c>
      <c r="I12" s="6">
        <v>30.83</v>
      </c>
      <c r="J12" s="6">
        <v>31.21</v>
      </c>
      <c r="K12" s="6">
        <v>23.08</v>
      </c>
      <c r="L12" s="6">
        <v>32.19</v>
      </c>
      <c r="M12" s="6">
        <v>26.78</v>
      </c>
    </row>
    <row r="13" spans="3:13" ht="12.75" x14ac:dyDescent="0.2">
      <c r="C13" s="6" t="s">
        <v>686</v>
      </c>
      <c r="D13" s="6" t="s">
        <v>687</v>
      </c>
      <c r="E13" s="6" t="s">
        <v>688</v>
      </c>
      <c r="F13" s="6" t="s">
        <v>689</v>
      </c>
      <c r="G13" s="6" t="s">
        <v>690</v>
      </c>
      <c r="H13" s="6" t="s">
        <v>691</v>
      </c>
      <c r="I13" s="6" t="s">
        <v>692</v>
      </c>
      <c r="J13" s="6" t="s">
        <v>693</v>
      </c>
      <c r="K13" s="6" t="s">
        <v>694</v>
      </c>
      <c r="L13" s="6" t="s">
        <v>695</v>
      </c>
      <c r="M13" s="6" t="s">
        <v>696</v>
      </c>
    </row>
    <row r="14" spans="3:13" ht="12.75" x14ac:dyDescent="0.2"/>
    <row r="15" spans="3:13" ht="12.75" x14ac:dyDescent="0.2">
      <c r="C15" s="6" t="s">
        <v>697</v>
      </c>
      <c r="D15" s="6" t="s">
        <v>698</v>
      </c>
      <c r="E15" s="6" t="s">
        <v>699</v>
      </c>
      <c r="F15" s="6" t="s">
        <v>700</v>
      </c>
      <c r="G15" s="6" t="s">
        <v>701</v>
      </c>
      <c r="H15" s="6" t="s">
        <v>702</v>
      </c>
      <c r="I15" s="6" t="s">
        <v>703</v>
      </c>
      <c r="J15" s="6" t="s">
        <v>704</v>
      </c>
      <c r="K15" s="6" t="s">
        <v>705</v>
      </c>
      <c r="L15" s="6" t="s">
        <v>706</v>
      </c>
      <c r="M15" s="6" t="s">
        <v>707</v>
      </c>
    </row>
    <row r="16" spans="3:13" ht="12.75" x14ac:dyDescent="0.2">
      <c r="C16" s="6" t="s">
        <v>708</v>
      </c>
      <c r="D16" s="6" t="s">
        <v>709</v>
      </c>
      <c r="E16" s="6" t="s">
        <v>710</v>
      </c>
      <c r="F16" s="6" t="s">
        <v>711</v>
      </c>
      <c r="G16" s="6" t="s">
        <v>712</v>
      </c>
      <c r="H16" s="6" t="s">
        <v>713</v>
      </c>
      <c r="I16" s="6" t="s">
        <v>714</v>
      </c>
      <c r="J16" s="6" t="s">
        <v>715</v>
      </c>
      <c r="K16" s="6" t="s">
        <v>716</v>
      </c>
      <c r="L16" s="6" t="s">
        <v>717</v>
      </c>
      <c r="M16" s="6" t="s">
        <v>718</v>
      </c>
    </row>
    <row r="17" spans="3:13" ht="12.75" x14ac:dyDescent="0.2">
      <c r="C17" s="6" t="s">
        <v>719</v>
      </c>
      <c r="D17" s="6" t="s">
        <v>720</v>
      </c>
      <c r="E17" s="6" t="s">
        <v>721</v>
      </c>
      <c r="F17" s="6" t="s">
        <v>722</v>
      </c>
      <c r="G17" s="6" t="s">
        <v>723</v>
      </c>
      <c r="H17" s="6" t="s">
        <v>724</v>
      </c>
      <c r="I17" s="6" t="s">
        <v>725</v>
      </c>
      <c r="J17" s="6" t="s">
        <v>726</v>
      </c>
      <c r="K17" s="6" t="s">
        <v>727</v>
      </c>
      <c r="L17" s="6" t="s">
        <v>728</v>
      </c>
      <c r="M17" s="6" t="s">
        <v>729</v>
      </c>
    </row>
    <row r="18" spans="3:13" ht="12.75" x14ac:dyDescent="0.2">
      <c r="C18" s="6" t="s">
        <v>730</v>
      </c>
      <c r="D18" s="6" t="s">
        <v>720</v>
      </c>
      <c r="E18" s="6" t="s">
        <v>721</v>
      </c>
      <c r="F18" s="6" t="s">
        <v>722</v>
      </c>
      <c r="G18" s="6" t="s">
        <v>731</v>
      </c>
      <c r="H18" s="6" t="s">
        <v>724</v>
      </c>
      <c r="I18" s="6" t="s">
        <v>723</v>
      </c>
      <c r="J18" s="6" t="s">
        <v>726</v>
      </c>
      <c r="K18" s="6" t="s">
        <v>732</v>
      </c>
      <c r="L18" s="6" t="s">
        <v>729</v>
      </c>
      <c r="M18" s="6" t="s">
        <v>725</v>
      </c>
    </row>
    <row r="19" spans="3:13" ht="12.75" x14ac:dyDescent="0.2">
      <c r="C19" s="6" t="s">
        <v>733</v>
      </c>
      <c r="D19" s="6" t="s">
        <v>720</v>
      </c>
      <c r="E19" s="6" t="s">
        <v>721</v>
      </c>
      <c r="F19" s="6" t="s">
        <v>722</v>
      </c>
      <c r="G19" s="6" t="s">
        <v>723</v>
      </c>
      <c r="H19" s="6" t="s">
        <v>724</v>
      </c>
      <c r="I19" s="6" t="s">
        <v>725</v>
      </c>
      <c r="J19" s="6" t="s">
        <v>726</v>
      </c>
      <c r="K19" s="6" t="s">
        <v>727</v>
      </c>
      <c r="L19" s="6" t="s">
        <v>728</v>
      </c>
      <c r="M19" s="6" t="s">
        <v>725</v>
      </c>
    </row>
    <row r="20" spans="3:13" ht="12.75" x14ac:dyDescent="0.2">
      <c r="C20" s="6" t="s">
        <v>734</v>
      </c>
      <c r="D20" s="6" t="s">
        <v>735</v>
      </c>
      <c r="E20" s="6" t="s">
        <v>724</v>
      </c>
      <c r="F20" s="6" t="s">
        <v>736</v>
      </c>
      <c r="G20" s="6" t="s">
        <v>723</v>
      </c>
      <c r="H20" s="6" t="s">
        <v>737</v>
      </c>
      <c r="I20" s="6" t="s">
        <v>731</v>
      </c>
      <c r="J20" s="6" t="s">
        <v>726</v>
      </c>
      <c r="K20" s="6" t="s">
        <v>727</v>
      </c>
      <c r="L20" s="6" t="s">
        <v>738</v>
      </c>
      <c r="M20" s="6" t="s">
        <v>739</v>
      </c>
    </row>
    <row r="21" spans="3:13" ht="12.75" x14ac:dyDescent="0.2">
      <c r="C21" s="6" t="s">
        <v>740</v>
      </c>
      <c r="D21" s="6" t="s">
        <v>741</v>
      </c>
      <c r="E21" s="6" t="s">
        <v>742</v>
      </c>
      <c r="F21" s="6" t="s">
        <v>742</v>
      </c>
      <c r="G21" s="6" t="s">
        <v>742</v>
      </c>
      <c r="H21" s="6" t="s">
        <v>742</v>
      </c>
      <c r="I21" s="6" t="s">
        <v>742</v>
      </c>
      <c r="J21" s="6" t="s">
        <v>742</v>
      </c>
      <c r="K21" s="6" t="s">
        <v>741</v>
      </c>
      <c r="L21" s="6" t="s">
        <v>742</v>
      </c>
      <c r="M21" s="6" t="s">
        <v>741</v>
      </c>
    </row>
    <row r="22" spans="3:13" ht="12.75" x14ac:dyDescent="0.2">
      <c r="C22" s="6" t="s">
        <v>743</v>
      </c>
      <c r="D22" s="6" t="s">
        <v>744</v>
      </c>
      <c r="E22" s="6" t="s">
        <v>745</v>
      </c>
      <c r="F22" s="6" t="s">
        <v>746</v>
      </c>
      <c r="G22" s="6" t="s">
        <v>747</v>
      </c>
      <c r="H22" s="6" t="s">
        <v>748</v>
      </c>
      <c r="I22" s="6" t="s">
        <v>744</v>
      </c>
      <c r="J22" s="6" t="s">
        <v>749</v>
      </c>
      <c r="K22" s="6" t="s">
        <v>750</v>
      </c>
      <c r="L22" s="6" t="s">
        <v>745</v>
      </c>
      <c r="M22" s="6" t="s">
        <v>751</v>
      </c>
    </row>
    <row r="23" spans="3:13" ht="12.75" x14ac:dyDescent="0.2"/>
    <row r="24" spans="3:13" ht="12.75" x14ac:dyDescent="0.2">
      <c r="C24" s="6" t="s">
        <v>752</v>
      </c>
      <c r="D24" s="6" t="s">
        <v>753</v>
      </c>
      <c r="E24" s="6" t="s">
        <v>754</v>
      </c>
      <c r="F24" s="6" t="s">
        <v>755</v>
      </c>
      <c r="G24" s="6" t="s">
        <v>727</v>
      </c>
      <c r="H24" s="6" t="s">
        <v>756</v>
      </c>
      <c r="I24" s="6" t="s">
        <v>757</v>
      </c>
      <c r="J24" s="6" t="s">
        <v>758</v>
      </c>
      <c r="K24" s="6" t="s">
        <v>759</v>
      </c>
      <c r="L24" s="6" t="s">
        <v>760</v>
      </c>
      <c r="M24" s="6" t="s">
        <v>761</v>
      </c>
    </row>
    <row r="25" spans="3:13" ht="12.75" x14ac:dyDescent="0.2">
      <c r="C25" s="6" t="s">
        <v>762</v>
      </c>
      <c r="D25" s="6" t="s">
        <v>742</v>
      </c>
      <c r="E25" s="6" t="s">
        <v>763</v>
      </c>
      <c r="F25" s="6" t="s">
        <v>764</v>
      </c>
      <c r="G25" s="6" t="s">
        <v>764</v>
      </c>
      <c r="H25" s="6" t="s">
        <v>764</v>
      </c>
      <c r="I25" s="6" t="s">
        <v>765</v>
      </c>
      <c r="J25" s="6" t="s">
        <v>765</v>
      </c>
      <c r="K25" s="6" t="s">
        <v>741</v>
      </c>
      <c r="L25" s="6" t="s">
        <v>764</v>
      </c>
      <c r="M25" s="6" t="s">
        <v>741</v>
      </c>
    </row>
    <row r="26" spans="3:13" ht="12.75" x14ac:dyDescent="0.2">
      <c r="C26" s="6" t="s">
        <v>766</v>
      </c>
      <c r="D26" s="6" t="s">
        <v>767</v>
      </c>
      <c r="E26" s="6" t="s">
        <v>723</v>
      </c>
      <c r="F26" s="6" t="s">
        <v>768</v>
      </c>
      <c r="G26" s="6" t="s">
        <v>754</v>
      </c>
      <c r="H26" s="6" t="s">
        <v>769</v>
      </c>
      <c r="I26" s="6" t="s">
        <v>770</v>
      </c>
      <c r="J26" s="6" t="s">
        <v>771</v>
      </c>
      <c r="K26" s="6" t="s">
        <v>772</v>
      </c>
      <c r="L26" s="6" t="s">
        <v>773</v>
      </c>
      <c r="M26" s="6" t="s">
        <v>774</v>
      </c>
    </row>
    <row r="27" spans="3:13" ht="12.75" x14ac:dyDescent="0.2">
      <c r="C27" s="6" t="s">
        <v>775</v>
      </c>
      <c r="D27" s="6" t="s">
        <v>776</v>
      </c>
      <c r="E27" s="6" t="s">
        <v>777</v>
      </c>
      <c r="F27" s="6" t="s">
        <v>778</v>
      </c>
      <c r="G27" s="6" t="s">
        <v>779</v>
      </c>
      <c r="H27" s="6" t="s">
        <v>780</v>
      </c>
      <c r="I27" s="6" t="s">
        <v>781</v>
      </c>
      <c r="J27" s="6" t="s">
        <v>782</v>
      </c>
      <c r="K27" s="6" t="s">
        <v>783</v>
      </c>
      <c r="L27" s="6" t="s">
        <v>784</v>
      </c>
      <c r="M27" s="6" t="s">
        <v>785</v>
      </c>
    </row>
    <row r="28" spans="3:13" ht="12.75" x14ac:dyDescent="0.2"/>
    <row r="29" spans="3:13" ht="12.75" x14ac:dyDescent="0.2">
      <c r="C29" s="6" t="s">
        <v>786</v>
      </c>
      <c r="D29" s="6">
        <v>5</v>
      </c>
      <c r="E29" s="6">
        <v>4.9000000000000004</v>
      </c>
      <c r="F29" s="6">
        <v>4.9000000000000004</v>
      </c>
      <c r="G29" s="6">
        <v>4.8</v>
      </c>
      <c r="H29" s="6">
        <v>4.9000000000000004</v>
      </c>
      <c r="I29" s="6">
        <v>4.8</v>
      </c>
      <c r="J29" s="6">
        <v>5.2</v>
      </c>
      <c r="K29" s="6">
        <v>4.8</v>
      </c>
      <c r="L29" s="6">
        <v>4.8</v>
      </c>
      <c r="M29" s="6">
        <v>5</v>
      </c>
    </row>
    <row r="30" spans="3:13" ht="12.75" x14ac:dyDescent="0.2">
      <c r="C30" s="6" t="s">
        <v>787</v>
      </c>
      <c r="D30" s="6">
        <v>3</v>
      </c>
      <c r="E30" s="6">
        <v>5</v>
      </c>
      <c r="F30" s="6">
        <v>6</v>
      </c>
      <c r="G30" s="6">
        <v>6</v>
      </c>
      <c r="H30" s="6">
        <v>3</v>
      </c>
      <c r="I30" s="6">
        <v>6</v>
      </c>
      <c r="J30" s="6">
        <v>4</v>
      </c>
      <c r="K30" s="6">
        <v>3</v>
      </c>
      <c r="L30" s="6">
        <v>7</v>
      </c>
      <c r="M30" s="6">
        <v>4</v>
      </c>
    </row>
    <row r="31" spans="3:13" ht="12.75" x14ac:dyDescent="0.2">
      <c r="C31" s="6" t="s">
        <v>788</v>
      </c>
      <c r="D31" s="6">
        <v>0.90300000000000002</v>
      </c>
      <c r="E31" s="6">
        <v>1.6008</v>
      </c>
      <c r="F31" s="6">
        <v>1.65</v>
      </c>
      <c r="G31" s="6">
        <v>1.7</v>
      </c>
      <c r="H31" s="6">
        <v>1.75</v>
      </c>
      <c r="I31" s="6">
        <v>1.8</v>
      </c>
      <c r="J31" s="6">
        <v>1.85</v>
      </c>
      <c r="K31" s="6">
        <v>1.85</v>
      </c>
      <c r="L31" s="6">
        <v>1.85</v>
      </c>
      <c r="M31" s="6">
        <v>1.85</v>
      </c>
    </row>
    <row r="32" spans="3:13" ht="12.75" x14ac:dyDescent="0.2">
      <c r="C32" s="6" t="s">
        <v>789</v>
      </c>
      <c r="D32" s="6" t="s">
        <v>790</v>
      </c>
      <c r="E32" s="6" t="s">
        <v>791</v>
      </c>
      <c r="F32" s="6" t="s">
        <v>792</v>
      </c>
      <c r="G32" s="6" t="s">
        <v>793</v>
      </c>
      <c r="H32" s="6" t="s">
        <v>794</v>
      </c>
      <c r="I32" s="6" t="s">
        <v>795</v>
      </c>
      <c r="J32" s="6" t="s">
        <v>326</v>
      </c>
      <c r="K32" s="6" t="s">
        <v>796</v>
      </c>
      <c r="L32" s="6" t="s">
        <v>790</v>
      </c>
      <c r="M32" s="6" t="s">
        <v>797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719D2-8FE6-4FA7-B7A2-77A71D4A069B}">
  <dimension ref="A3:BJ22"/>
  <sheetViews>
    <sheetView showGridLines="0" tabSelected="1" workbookViewId="0">
      <selection activeCell="F25" sqref="F25"/>
    </sheetView>
  </sheetViews>
  <sheetFormatPr defaultRowHeight="15.75" x14ac:dyDescent="0.2"/>
  <cols>
    <col min="1" max="1" width="21.42578125" style="14" customWidth="1"/>
    <col min="2" max="2" width="32.7109375" style="14" customWidth="1"/>
    <col min="3" max="3" width="32.7109375" style="34" customWidth="1"/>
    <col min="4" max="6" width="32.7109375" style="16" customWidth="1"/>
    <col min="7" max="7" width="10" style="16" customWidth="1"/>
    <col min="8" max="12" width="31.28515625" style="16" customWidth="1"/>
    <col min="13" max="13" width="8.5703125" style="16" customWidth="1"/>
    <col min="14" max="17" width="19.28515625" style="18" customWidth="1"/>
    <col min="18" max="20" width="19.5703125" style="18" customWidth="1"/>
    <col min="21" max="21" width="9.140625" style="18"/>
    <col min="22" max="25" width="21.28515625" style="18" customWidth="1"/>
    <col min="26" max="26" width="9.140625" style="18"/>
    <col min="27" max="35" width="16.140625" style="18" customWidth="1"/>
    <col min="36" max="36" width="2.85546875" style="18" customWidth="1"/>
    <col min="37" max="38" width="16.140625" style="18" customWidth="1"/>
    <col min="39" max="41" width="9.140625" style="18"/>
    <col min="42" max="16384" width="9.140625" style="19"/>
  </cols>
  <sheetData>
    <row r="3" spans="1:62" ht="18" x14ac:dyDescent="0.2">
      <c r="B3" s="15" t="s">
        <v>798</v>
      </c>
      <c r="C3" s="15"/>
      <c r="D3" s="15"/>
      <c r="E3" s="15"/>
      <c r="F3" s="15"/>
      <c r="H3" s="15" t="s">
        <v>799</v>
      </c>
      <c r="I3" s="15"/>
      <c r="J3" s="15"/>
      <c r="K3" s="15"/>
      <c r="L3" s="15"/>
      <c r="N3" s="17" t="s">
        <v>800</v>
      </c>
      <c r="O3" s="17"/>
      <c r="P3" s="17"/>
      <c r="Q3" s="17"/>
      <c r="R3" s="17"/>
      <c r="S3" s="17"/>
      <c r="T3" s="17"/>
      <c r="V3" s="15" t="s">
        <v>801</v>
      </c>
      <c r="W3" s="15"/>
      <c r="X3" s="15"/>
      <c r="Y3" s="15"/>
      <c r="AA3" s="15" t="s">
        <v>802</v>
      </c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</row>
    <row r="4" spans="1:62" ht="47.25" x14ac:dyDescent="0.2">
      <c r="B4" s="20" t="s">
        <v>803</v>
      </c>
      <c r="C4" s="21" t="s">
        <v>804</v>
      </c>
      <c r="D4" s="20" t="s">
        <v>805</v>
      </c>
      <c r="E4" s="21" t="s">
        <v>806</v>
      </c>
      <c r="F4" s="20" t="s">
        <v>807</v>
      </c>
      <c r="H4" s="22" t="s">
        <v>808</v>
      </c>
      <c r="I4" s="23" t="s">
        <v>809</v>
      </c>
      <c r="J4" s="22" t="s">
        <v>810</v>
      </c>
      <c r="K4" s="23" t="s">
        <v>811</v>
      </c>
      <c r="L4" s="22" t="s">
        <v>812</v>
      </c>
      <c r="N4" s="24" t="s">
        <v>813</v>
      </c>
      <c r="O4" s="25" t="s">
        <v>814</v>
      </c>
      <c r="P4" s="24" t="s">
        <v>815</v>
      </c>
      <c r="Q4" s="25" t="s">
        <v>816</v>
      </c>
      <c r="R4" s="24" t="s">
        <v>817</v>
      </c>
      <c r="S4" s="25" t="s">
        <v>818</v>
      </c>
      <c r="T4" s="24" t="s">
        <v>819</v>
      </c>
      <c r="V4" s="25" t="s">
        <v>820</v>
      </c>
      <c r="W4" s="24" t="s">
        <v>821</v>
      </c>
      <c r="X4" s="25" t="s">
        <v>822</v>
      </c>
      <c r="Y4" s="24" t="s">
        <v>823</v>
      </c>
      <c r="AA4" s="26" t="s">
        <v>471</v>
      </c>
      <c r="AB4" s="27" t="s">
        <v>719</v>
      </c>
      <c r="AC4" s="26" t="s">
        <v>730</v>
      </c>
      <c r="AD4" s="27" t="s">
        <v>734</v>
      </c>
      <c r="AE4" s="26" t="s">
        <v>740</v>
      </c>
      <c r="AF4" s="27" t="s">
        <v>743</v>
      </c>
      <c r="AG4" s="26" t="s">
        <v>752</v>
      </c>
      <c r="AH4" s="27" t="s">
        <v>762</v>
      </c>
      <c r="AI4" s="26" t="s">
        <v>788</v>
      </c>
      <c r="AJ4" s="28"/>
      <c r="AK4" s="27" t="s">
        <v>786</v>
      </c>
      <c r="AL4" s="26" t="s">
        <v>787</v>
      </c>
    </row>
    <row r="5" spans="1:62" ht="63" x14ac:dyDescent="0.2">
      <c r="A5" s="29" t="s">
        <v>824</v>
      </c>
      <c r="B5" s="24" t="s">
        <v>825</v>
      </c>
      <c r="C5" s="30" t="s">
        <v>826</v>
      </c>
      <c r="D5" s="31" t="s">
        <v>827</v>
      </c>
      <c r="E5" s="25" t="s">
        <v>828</v>
      </c>
      <c r="F5" s="24" t="s">
        <v>825</v>
      </c>
      <c r="H5" s="25" t="s">
        <v>829</v>
      </c>
      <c r="I5" s="24" t="s">
        <v>830</v>
      </c>
      <c r="J5" s="25" t="s">
        <v>831</v>
      </c>
      <c r="K5" s="24" t="s">
        <v>832</v>
      </c>
      <c r="L5" s="25" t="s">
        <v>833</v>
      </c>
      <c r="N5" s="24" t="s">
        <v>834</v>
      </c>
      <c r="O5" s="25" t="s">
        <v>835</v>
      </c>
      <c r="P5" s="24" t="s">
        <v>836</v>
      </c>
      <c r="Q5" s="25" t="s">
        <v>837</v>
      </c>
      <c r="R5" s="24" t="s">
        <v>838</v>
      </c>
      <c r="S5" s="25" t="s">
        <v>839</v>
      </c>
      <c r="T5" s="24" t="s">
        <v>840</v>
      </c>
      <c r="V5" s="25" t="s">
        <v>841</v>
      </c>
      <c r="W5" s="24" t="s">
        <v>842</v>
      </c>
      <c r="X5" s="25" t="s">
        <v>843</v>
      </c>
      <c r="Y5" s="24" t="s">
        <v>844</v>
      </c>
      <c r="AA5" s="32"/>
      <c r="AB5" s="33"/>
      <c r="AC5" s="32"/>
      <c r="AD5" s="33"/>
      <c r="AE5" s="32"/>
      <c r="AF5" s="33"/>
      <c r="AG5" s="32"/>
      <c r="AH5" s="33"/>
      <c r="AI5" s="32"/>
      <c r="AK5" s="33"/>
      <c r="AL5" s="32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</row>
    <row r="6" spans="1:62" x14ac:dyDescent="0.2">
      <c r="G6" s="35"/>
      <c r="H6" s="35"/>
      <c r="I6" s="35"/>
      <c r="J6" s="35"/>
      <c r="K6" s="35"/>
      <c r="L6" s="35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</row>
    <row r="7" spans="1:62" ht="18" x14ac:dyDescent="0.2">
      <c r="A7" s="36">
        <v>2013</v>
      </c>
      <c r="B7" s="37">
        <f>sheet!D18/sheet!D35</f>
        <v>0.26257988960515882</v>
      </c>
      <c r="C7" s="37">
        <f>(sheet!D18-sheet!D15)/sheet!D35</f>
        <v>0.21373752553172945</v>
      </c>
      <c r="D7" s="37">
        <f>sheet!D12/sheet!D35</f>
        <v>0.21301698431220017</v>
      </c>
      <c r="E7" s="37">
        <f>Sheet2!D20/sheet!D35</f>
        <v>0.49756744521172475</v>
      </c>
      <c r="F7" s="37">
        <f>sheet!D18/sheet!D35</f>
        <v>0.26257988960515882</v>
      </c>
      <c r="G7" s="35"/>
      <c r="H7" s="38">
        <f>Sheet1!D33/sheet!D51</f>
        <v>7.1698421681113192E-2</v>
      </c>
      <c r="I7" s="38">
        <f>Sheet1!D33/Sheet1!D12</f>
        <v>0.46675690058469527</v>
      </c>
      <c r="J7" s="38">
        <f>Sheet1!D12/sheet!D27</f>
        <v>8.2661410950016334E-2</v>
      </c>
      <c r="K7" s="38">
        <f>Sheet1!D30/sheet!D27</f>
        <v>4.4784720099565918E-2</v>
      </c>
      <c r="L7" s="38">
        <f>Sheet1!D38</f>
        <v>2.36</v>
      </c>
      <c r="M7" s="35"/>
      <c r="N7" s="38">
        <f>sheet!D40/sheet!D27</f>
        <v>0.46187401244913462</v>
      </c>
      <c r="O7" s="38">
        <f>sheet!D51/sheet!D27</f>
        <v>0.53812598755086538</v>
      </c>
      <c r="P7" s="38">
        <f>sheet!D40/sheet!D51</f>
        <v>0.85830088703061724</v>
      </c>
      <c r="Q7" s="37">
        <f>Sheet1!D24/Sheet1!D26</f>
        <v>-3.2654279029499937</v>
      </c>
      <c r="R7" s="37">
        <f>ABS(Sheet2!D20/(Sheet1!D26+Sheet2!D30))</f>
        <v>0.61923227492514255</v>
      </c>
      <c r="S7" s="37">
        <f>sheet!D40/Sheet1!D43</f>
        <v>8.6335257242420482</v>
      </c>
      <c r="T7" s="37">
        <f>Sheet2!D20/sheet!D40</f>
        <v>7.1691720274220785E-2</v>
      </c>
      <c r="V7" s="37">
        <f>ABS(Sheet1!D15/sheet!D15)</f>
        <v>8.617453556464497</v>
      </c>
      <c r="W7" s="37">
        <f>Sheet1!D12/sheet!D14</f>
        <v>37.713409912235413</v>
      </c>
      <c r="X7" s="37">
        <f>Sheet1!D12/sheet!D27</f>
        <v>8.2661410950016334E-2</v>
      </c>
      <c r="Y7" s="37">
        <f>Sheet1!D12/(sheet!D18-sheet!D35)</f>
        <v>-1.6844078846868866</v>
      </c>
      <c r="AA7" s="23" t="str">
        <f>Sheet1!D43</f>
        <v>378,223</v>
      </c>
      <c r="AB7" s="23" t="str">
        <f>Sheet3!D17</f>
        <v>17.0x</v>
      </c>
      <c r="AC7" s="23" t="str">
        <f>Sheet3!D18</f>
        <v>17.0x</v>
      </c>
      <c r="AD7" s="23" t="str">
        <f>Sheet3!D20</f>
        <v>17.9x</v>
      </c>
      <c r="AE7" s="23" t="str">
        <f>Sheet3!D21</f>
        <v>0.9x</v>
      </c>
      <c r="AF7" s="23" t="str">
        <f>Sheet3!D22</f>
        <v>11.1x</v>
      </c>
      <c r="AG7" s="23" t="str">
        <f>Sheet3!D24</f>
        <v>3.2x</v>
      </c>
      <c r="AH7" s="23" t="str">
        <f>Sheet3!D25</f>
        <v>1.0x</v>
      </c>
      <c r="AI7" s="23">
        <f>Sheet3!D31</f>
        <v>0.90300000000000002</v>
      </c>
      <c r="AK7" s="23">
        <f>Sheet3!D29</f>
        <v>5</v>
      </c>
      <c r="AL7" s="23">
        <f>Sheet3!D30</f>
        <v>3</v>
      </c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</row>
    <row r="8" spans="1:62" s="43" customFormat="1" ht="18" x14ac:dyDescent="0.2">
      <c r="A8" s="39">
        <v>2014</v>
      </c>
      <c r="B8" s="40">
        <f>sheet!E18/sheet!E35</f>
        <v>7.434191698664433E-2</v>
      </c>
      <c r="C8" s="40">
        <f>(sheet!E18-sheet!E15)/sheet!E35</f>
        <v>3.3532269023528238E-2</v>
      </c>
      <c r="D8" s="40">
        <f>sheet!E12/sheet!E35</f>
        <v>3.5556585570543447E-2</v>
      </c>
      <c r="E8" s="40">
        <f>Sheet2!E20/sheet!E35</f>
        <v>0.42250922185293843</v>
      </c>
      <c r="F8" s="40">
        <f>sheet!E18/sheet!E35</f>
        <v>7.434191698664433E-2</v>
      </c>
      <c r="G8" s="35"/>
      <c r="H8" s="41">
        <f>Sheet1!E33/sheet!E51</f>
        <v>5.7991912808235867E-2</v>
      </c>
      <c r="I8" s="41">
        <f>Sheet1!E33/Sheet1!E12</f>
        <v>0.36286911045082132</v>
      </c>
      <c r="J8" s="41">
        <f>Sheet1!E12/sheet!E27</f>
        <v>8.783869438668386E-2</v>
      </c>
      <c r="K8" s="41">
        <f>Sheet1!E30/sheet!E27</f>
        <v>3.7103285123975663E-2</v>
      </c>
      <c r="L8" s="41">
        <f>Sheet1!E38</f>
        <v>1.94</v>
      </c>
      <c r="M8" s="35"/>
      <c r="N8" s="41">
        <f>sheet!E40/sheet!E27</f>
        <v>0.45037252003298534</v>
      </c>
      <c r="O8" s="41">
        <f>sheet!E51/sheet!E27</f>
        <v>0.54962747996701466</v>
      </c>
      <c r="P8" s="41">
        <f>sheet!E40/sheet!E51</f>
        <v>0.81941412401725977</v>
      </c>
      <c r="Q8" s="40">
        <f>Sheet1!E24/Sheet1!E26</f>
        <v>-2.7292781450005248</v>
      </c>
      <c r="R8" s="40">
        <f>ABS(Sheet2!E20/(Sheet1!E26+Sheet2!E30))</f>
        <v>0.39475700157312921</v>
      </c>
      <c r="S8" s="40">
        <f>sheet!E40/Sheet1!E43</f>
        <v>8.0051892773274851</v>
      </c>
      <c r="T8" s="40">
        <f>Sheet2!E20/sheet!E40</f>
        <v>7.5179812176212335E-2</v>
      </c>
      <c r="U8" s="18"/>
      <c r="V8" s="40">
        <f>ABS(Sheet1!E15/sheet!E15)</f>
        <v>9.0782598789398996</v>
      </c>
      <c r="W8" s="40">
        <f>Sheet1!E12/sheet!E14</f>
        <v>44.843054158885217</v>
      </c>
      <c r="X8" s="40">
        <f>Sheet1!E12/sheet!E27</f>
        <v>8.783869438668386E-2</v>
      </c>
      <c r="Y8" s="40">
        <f>Sheet1!E12/(sheet!E18-sheet!E35)</f>
        <v>-1.1841271707875909</v>
      </c>
      <c r="Z8" s="18"/>
      <c r="AA8" s="42" t="str">
        <f>Sheet1!E43</f>
        <v>399,863</v>
      </c>
      <c r="AB8" s="42" t="str">
        <f>Sheet3!E17</f>
        <v>16.9x</v>
      </c>
      <c r="AC8" s="42" t="str">
        <f>Sheet3!E18</f>
        <v>16.9x</v>
      </c>
      <c r="AD8" s="42" t="str">
        <f>Sheet3!E20</f>
        <v>18.3x</v>
      </c>
      <c r="AE8" s="42" t="str">
        <f>Sheet3!E21</f>
        <v>1.0x</v>
      </c>
      <c r="AF8" s="42" t="str">
        <f>Sheet3!E22</f>
        <v>10.9x</v>
      </c>
      <c r="AG8" s="42" t="str">
        <f>Sheet3!E24</f>
        <v>15.8x</v>
      </c>
      <c r="AH8" s="42" t="str">
        <f>Sheet3!E25</f>
        <v>1.1x</v>
      </c>
      <c r="AI8" s="42">
        <f>Sheet3!E31</f>
        <v>1.6008</v>
      </c>
      <c r="AK8" s="42">
        <f>Sheet3!E29</f>
        <v>4.9000000000000004</v>
      </c>
      <c r="AL8" s="42">
        <f>Sheet3!E30</f>
        <v>5</v>
      </c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</row>
    <row r="9" spans="1:62" ht="18" x14ac:dyDescent="0.2">
      <c r="A9" s="36">
        <v>2015</v>
      </c>
      <c r="B9" s="37">
        <f>sheet!F18/sheet!F35</f>
        <v>0.13132989092424219</v>
      </c>
      <c r="C9" s="37">
        <f>(sheet!F18-sheet!F15)/sheet!F35</f>
        <v>7.2627490662341337E-2</v>
      </c>
      <c r="D9" s="37">
        <f>sheet!F12/sheet!F35</f>
        <v>5.2915879227987676E-2</v>
      </c>
      <c r="E9" s="37">
        <f>Sheet2!F20/sheet!F35</f>
        <v>0.7347311299931053</v>
      </c>
      <c r="F9" s="37">
        <f>sheet!F18/sheet!F35</f>
        <v>0.13132989092424219</v>
      </c>
      <c r="G9" s="35"/>
      <c r="H9" s="38">
        <f>Sheet1!F33/sheet!F51</f>
        <v>6.0047459370972597E-2</v>
      </c>
      <c r="I9" s="38">
        <f>Sheet1!F33/Sheet1!F12</f>
        <v>0.38939111842152851</v>
      </c>
      <c r="J9" s="38">
        <f>Sheet1!F12/sheet!F27</f>
        <v>8.1275809073788688E-2</v>
      </c>
      <c r="K9" s="38">
        <f>Sheet1!F30/sheet!F27</f>
        <v>3.7564830958907364E-2</v>
      </c>
      <c r="L9" s="38">
        <f>Sheet1!F38</f>
        <v>2.09</v>
      </c>
      <c r="M9" s="35"/>
      <c r="N9" s="38">
        <f>sheet!F40/sheet!F27</f>
        <v>0.47294892194629445</v>
      </c>
      <c r="O9" s="38">
        <f>sheet!F51/sheet!F27</f>
        <v>0.52705107805370555</v>
      </c>
      <c r="P9" s="38">
        <f>sheet!F40/sheet!F51</f>
        <v>0.89734931136617802</v>
      </c>
      <c r="Q9" s="37">
        <f>Sheet1!F24/Sheet1!F26</f>
        <v>-3.21641102485657</v>
      </c>
      <c r="R9" s="37">
        <f>ABS(Sheet2!F20/(Sheet1!F26+Sheet2!F30))</f>
        <v>0.42133168734346621</v>
      </c>
      <c r="S9" s="37">
        <f>sheet!F40/Sheet1!F43</f>
        <v>9.1847041550500172</v>
      </c>
      <c r="T9" s="37">
        <f>Sheet2!F20/sheet!F40</f>
        <v>7.3648976539566119E-2</v>
      </c>
      <c r="V9" s="37">
        <f>ABS(Sheet1!F15/sheet!F15)</f>
        <v>9.8332175708812652</v>
      </c>
      <c r="W9" s="37">
        <f>Sheet1!F12/sheet!F14</f>
        <v>33.078958702206059</v>
      </c>
      <c r="X9" s="37">
        <f>Sheet1!F12/sheet!F27</f>
        <v>8.1275809073788688E-2</v>
      </c>
      <c r="Y9" s="37">
        <f>Sheet1!F12/(sheet!F18-sheet!F35)</f>
        <v>-1.9735762434583002</v>
      </c>
      <c r="AA9" s="23" t="str">
        <f>Sheet1!F43</f>
        <v>437,949</v>
      </c>
      <c r="AB9" s="23" t="str">
        <f>Sheet3!F17</f>
        <v>19.8x</v>
      </c>
      <c r="AC9" s="23" t="str">
        <f>Sheet3!F18</f>
        <v>19.8x</v>
      </c>
      <c r="AD9" s="23" t="str">
        <f>Sheet3!F20</f>
        <v>19.5x</v>
      </c>
      <c r="AE9" s="23" t="str">
        <f>Sheet3!F21</f>
        <v>1.0x</v>
      </c>
      <c r="AF9" s="23" t="str">
        <f>Sheet3!F22</f>
        <v>12.5x</v>
      </c>
      <c r="AG9" s="23" t="str">
        <f>Sheet3!F24</f>
        <v>15.9x</v>
      </c>
      <c r="AH9" s="23" t="str">
        <f>Sheet3!F25</f>
        <v>1.3x</v>
      </c>
      <c r="AI9" s="23">
        <f>Sheet3!F31</f>
        <v>1.65</v>
      </c>
      <c r="AK9" s="23">
        <f>Sheet3!F29</f>
        <v>4.9000000000000004</v>
      </c>
      <c r="AL9" s="23">
        <f>Sheet3!F30</f>
        <v>6</v>
      </c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</row>
    <row r="10" spans="1:62" s="43" customFormat="1" ht="18" x14ac:dyDescent="0.2">
      <c r="A10" s="39">
        <v>2016</v>
      </c>
      <c r="B10" s="40">
        <f>sheet!G18/sheet!G35</f>
        <v>8.2155923320768126E-2</v>
      </c>
      <c r="C10" s="40">
        <f>(sheet!G18-sheet!G15)/sheet!G35</f>
        <v>4.8442487800274249E-2</v>
      </c>
      <c r="D10" s="40">
        <f>sheet!G12/sheet!G35</f>
        <v>3.2050997351868407E-2</v>
      </c>
      <c r="E10" s="40">
        <f>Sheet2!G20/sheet!G35</f>
        <v>0.43904717227289636</v>
      </c>
      <c r="F10" s="40">
        <f>sheet!G18/sheet!G35</f>
        <v>8.2155923320768126E-2</v>
      </c>
      <c r="G10" s="35"/>
      <c r="H10" s="41">
        <f>Sheet1!G33/sheet!G51</f>
        <v>6.9089808968546787E-2</v>
      </c>
      <c r="I10" s="41">
        <f>Sheet1!G33/Sheet1!G12</f>
        <v>0.42285424086462881</v>
      </c>
      <c r="J10" s="41">
        <f>Sheet1!G12/sheet!G27</f>
        <v>8.7200896957252402E-2</v>
      </c>
      <c r="K10" s="41">
        <f>Sheet1!G30/sheet!G27</f>
        <v>4.418587832442563E-2</v>
      </c>
      <c r="L10" s="41">
        <f>Sheet1!G38</f>
        <v>2.48</v>
      </c>
      <c r="M10" s="35"/>
      <c r="N10" s="41">
        <f>sheet!G40/sheet!G27</f>
        <v>0.46629944942588741</v>
      </c>
      <c r="O10" s="41">
        <f>sheet!G51/sheet!G27</f>
        <v>0.53370055057411259</v>
      </c>
      <c r="P10" s="41">
        <f>sheet!G40/sheet!G51</f>
        <v>0.87370989017020784</v>
      </c>
      <c r="Q10" s="40">
        <f>Sheet1!G24/Sheet1!G26</f>
        <v>-3.6169063529284196</v>
      </c>
      <c r="R10" s="40">
        <f>ABS(Sheet2!G20/(Sheet1!G26+Sheet2!G30))</f>
        <v>0.59160258232469065</v>
      </c>
      <c r="S10" s="40">
        <f>sheet!G40/Sheet1!G43</f>
        <v>8.3601594508260799</v>
      </c>
      <c r="T10" s="40">
        <f>Sheet2!G20/sheet!G40</f>
        <v>7.7629968976184641E-2</v>
      </c>
      <c r="U10" s="18"/>
      <c r="V10" s="40">
        <f>ABS(Sheet1!G15/sheet!G15)</f>
        <v>10.308841207370692</v>
      </c>
      <c r="W10" s="40">
        <f>Sheet1!G12/sheet!G14</f>
        <v>46.279484999392686</v>
      </c>
      <c r="X10" s="40">
        <f>Sheet1!G12/sheet!G27</f>
        <v>8.7200896957252402E-2</v>
      </c>
      <c r="Y10" s="40">
        <f>Sheet1!G12/(sheet!G18-sheet!G35)</f>
        <v>-1.1523088880622518</v>
      </c>
      <c r="Z10" s="18"/>
      <c r="AA10" s="42" t="str">
        <f>Sheet1!G43</f>
        <v>487,423</v>
      </c>
      <c r="AB10" s="42" t="str">
        <f>Sheet3!G17</f>
        <v>18.4x</v>
      </c>
      <c r="AC10" s="42" t="str">
        <f>Sheet3!G18</f>
        <v>18.5x</v>
      </c>
      <c r="AD10" s="42" t="str">
        <f>Sheet3!G20</f>
        <v>18.4x</v>
      </c>
      <c r="AE10" s="42" t="str">
        <f>Sheet3!G21</f>
        <v>1.0x</v>
      </c>
      <c r="AF10" s="42" t="str">
        <f>Sheet3!G22</f>
        <v>11.6x</v>
      </c>
      <c r="AG10" s="42" t="str">
        <f>Sheet3!G24</f>
        <v>15.5x</v>
      </c>
      <c r="AH10" s="42" t="str">
        <f>Sheet3!G25</f>
        <v>1.3x</v>
      </c>
      <c r="AI10" s="42">
        <f>Sheet3!G31</f>
        <v>1.7</v>
      </c>
      <c r="AK10" s="42">
        <f>Sheet3!G29</f>
        <v>4.8</v>
      </c>
      <c r="AL10" s="42">
        <f>Sheet3!G30</f>
        <v>6</v>
      </c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</row>
    <row r="11" spans="1:62" ht="18" x14ac:dyDescent="0.2">
      <c r="A11" s="36">
        <v>2017</v>
      </c>
      <c r="B11" s="37">
        <f>sheet!H18/sheet!H35</f>
        <v>0.36523389585404586</v>
      </c>
      <c r="C11" s="37">
        <f>(sheet!H18-sheet!H15)/sheet!H35</f>
        <v>0.33252366073157819</v>
      </c>
      <c r="D11" s="37">
        <f>sheet!H12/sheet!H35</f>
        <v>0.26259215741972136</v>
      </c>
      <c r="E11" s="37">
        <f>Sheet2!H20/sheet!H35</f>
        <v>0.56986210280313498</v>
      </c>
      <c r="F11" s="37">
        <f>sheet!H18/sheet!H35</f>
        <v>0.36523389585404586</v>
      </c>
      <c r="G11" s="35"/>
      <c r="H11" s="38">
        <f>Sheet1!H33/sheet!H51</f>
        <v>6.1488481409570299E-2</v>
      </c>
      <c r="I11" s="38">
        <f>Sheet1!H33/Sheet1!H12</f>
        <v>0.39359054426937268</v>
      </c>
      <c r="J11" s="38">
        <f>Sheet1!H12/sheet!H27</f>
        <v>8.0399610585324535E-2</v>
      </c>
      <c r="K11" s="38">
        <f>Sheet1!H30/sheet!H27</f>
        <v>3.794426406511054E-2</v>
      </c>
      <c r="L11" s="38">
        <f>Sheet1!H38</f>
        <v>2.2400000000000002</v>
      </c>
      <c r="M11" s="35"/>
      <c r="N11" s="38">
        <f>sheet!H40/sheet!H27</f>
        <v>0.48535846448147552</v>
      </c>
      <c r="O11" s="38">
        <f>sheet!H51/sheet!H27</f>
        <v>0.51464153551852454</v>
      </c>
      <c r="P11" s="38">
        <f>sheet!H40/sheet!H51</f>
        <v>0.9431000628281101</v>
      </c>
      <c r="Q11" s="37">
        <f>Sheet1!H24/Sheet1!H26</f>
        <v>-3.6494417150513621</v>
      </c>
      <c r="R11" s="37">
        <f>ABS(Sheet2!H20/(Sheet1!H26+Sheet2!H30))</f>
        <v>0.45393150954384692</v>
      </c>
      <c r="S11" s="37">
        <f>sheet!H40/Sheet1!H43</f>
        <v>9.9125505667393874</v>
      </c>
      <c r="T11" s="37">
        <f>Sheet2!H20/sheet!H40</f>
        <v>7.7553140666955872E-2</v>
      </c>
      <c r="V11" s="37">
        <f>ABS(Sheet1!H15/sheet!H15)</f>
        <v>13.537968125524252</v>
      </c>
      <c r="W11" s="37">
        <f>Sheet1!H12/sheet!H14</f>
        <v>52.573509933774837</v>
      </c>
      <c r="X11" s="37">
        <f>Sheet1!H12/sheet!H27</f>
        <v>8.0399610585324535E-2</v>
      </c>
      <c r="Y11" s="37">
        <f>Sheet1!H12/(sheet!H18-sheet!H35)</f>
        <v>-1.9175557341035758</v>
      </c>
      <c r="AA11" s="23" t="str">
        <f>Sheet1!H43</f>
        <v>459,294</v>
      </c>
      <c r="AB11" s="23" t="str">
        <f>Sheet3!H17</f>
        <v>18.3x</v>
      </c>
      <c r="AC11" s="23" t="str">
        <f>Sheet3!H18</f>
        <v>18.3x</v>
      </c>
      <c r="AD11" s="23" t="str">
        <f>Sheet3!H20</f>
        <v>19.2x</v>
      </c>
      <c r="AE11" s="23" t="str">
        <f>Sheet3!H21</f>
        <v>1.0x</v>
      </c>
      <c r="AF11" s="23" t="str">
        <f>Sheet3!H22</f>
        <v>11.4x</v>
      </c>
      <c r="AG11" s="23" t="str">
        <f>Sheet3!H24</f>
        <v>12.0x</v>
      </c>
      <c r="AH11" s="23" t="str">
        <f>Sheet3!H25</f>
        <v>1.3x</v>
      </c>
      <c r="AI11" s="23">
        <f>Sheet3!H31</f>
        <v>1.75</v>
      </c>
      <c r="AK11" s="23">
        <f>Sheet3!H29</f>
        <v>4.9000000000000004</v>
      </c>
      <c r="AL11" s="23">
        <f>Sheet3!H30</f>
        <v>3</v>
      </c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</row>
    <row r="12" spans="1:62" s="43" customFormat="1" ht="18" x14ac:dyDescent="0.2">
      <c r="A12" s="39">
        <v>2018</v>
      </c>
      <c r="B12" s="40">
        <f>sheet!I18/sheet!I35</f>
        <v>0.14398348108943521</v>
      </c>
      <c r="C12" s="40">
        <f>(sheet!I18-sheet!I15)/sheet!I35</f>
        <v>0.11459241520070954</v>
      </c>
      <c r="D12" s="40">
        <f>sheet!I12/sheet!I35</f>
        <v>3.6936725597662666E-2</v>
      </c>
      <c r="E12" s="40">
        <f>Sheet2!I20/sheet!I35</f>
        <v>0.43946850455436703</v>
      </c>
      <c r="F12" s="40">
        <f>sheet!I18/sheet!I35</f>
        <v>0.14398348108943521</v>
      </c>
      <c r="G12" s="35"/>
      <c r="H12" s="41">
        <f>Sheet1!I33/sheet!I51</f>
        <v>6.6794506992449182E-2</v>
      </c>
      <c r="I12" s="41">
        <f>Sheet1!I33/Sheet1!I12</f>
        <v>0.41243968053182228</v>
      </c>
      <c r="J12" s="41">
        <f>Sheet1!I12/sheet!I27</f>
        <v>8.5743081760474404E-2</v>
      </c>
      <c r="K12" s="41">
        <f>Sheet1!I30/sheet!I27</f>
        <v>4.2596477325967858E-2</v>
      </c>
      <c r="L12" s="41">
        <f>Sheet1!I38</f>
        <v>2.4900000000000002</v>
      </c>
      <c r="M12" s="35"/>
      <c r="N12" s="41">
        <f>sheet!I40/sheet!I27</f>
        <v>0.47055752274507084</v>
      </c>
      <c r="O12" s="41">
        <f>sheet!I51/sheet!I27</f>
        <v>0.52944247725492921</v>
      </c>
      <c r="P12" s="41">
        <f>sheet!I40/sheet!I51</f>
        <v>0.88877931590384107</v>
      </c>
      <c r="Q12" s="40">
        <f>Sheet1!I24/Sheet1!I26</f>
        <v>-3.8532675272441459</v>
      </c>
      <c r="R12" s="40">
        <f>ABS(Sheet2!I20/(Sheet1!I26+Sheet2!I30))</f>
        <v>0.41133806604028361</v>
      </c>
      <c r="S12" s="40">
        <f>sheet!I40/Sheet1!I43</f>
        <v>8.9780716704619028</v>
      </c>
      <c r="T12" s="40">
        <f>Sheet2!I20/sheet!I40</f>
        <v>7.8700811290901243E-2</v>
      </c>
      <c r="U12" s="18"/>
      <c r="V12" s="40">
        <f>ABS(Sheet1!I15/sheet!I15)</f>
        <v>12.504246873532802</v>
      </c>
      <c r="W12" s="40">
        <f>Sheet1!I12/sheet!I14</f>
        <v>37.22511358942586</v>
      </c>
      <c r="X12" s="40">
        <f>Sheet1!I12/sheet!I27</f>
        <v>8.5743081760474404E-2</v>
      </c>
      <c r="Y12" s="40">
        <f>Sheet1!I12/(sheet!I18-sheet!I35)</f>
        <v>-1.1886466452999909</v>
      </c>
      <c r="Z12" s="18"/>
      <c r="AA12" s="42" t="str">
        <f>Sheet1!I43</f>
        <v>495,797</v>
      </c>
      <c r="AB12" s="42" t="str">
        <f>Sheet3!I17</f>
        <v>18.1x</v>
      </c>
      <c r="AC12" s="42" t="str">
        <f>Sheet3!I18</f>
        <v>18.4x</v>
      </c>
      <c r="AD12" s="42" t="str">
        <f>Sheet3!I20</f>
        <v>18.5x</v>
      </c>
      <c r="AE12" s="42" t="str">
        <f>Sheet3!I21</f>
        <v>1.0x</v>
      </c>
      <c r="AF12" s="42" t="str">
        <f>Sheet3!I22</f>
        <v>11.1x</v>
      </c>
      <c r="AG12" s="42" t="str">
        <f>Sheet3!I24</f>
        <v>12.4x</v>
      </c>
      <c r="AH12" s="42" t="str">
        <f>Sheet3!I25</f>
        <v>1.2x</v>
      </c>
      <c r="AI12" s="42">
        <f>Sheet3!I31</f>
        <v>1.8</v>
      </c>
      <c r="AK12" s="42">
        <f>Sheet3!I29</f>
        <v>4.8</v>
      </c>
      <c r="AL12" s="42">
        <f>Sheet3!I30</f>
        <v>6</v>
      </c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</row>
    <row r="13" spans="1:62" ht="18" x14ac:dyDescent="0.2">
      <c r="A13" s="36">
        <v>2019</v>
      </c>
      <c r="B13" s="37">
        <f>sheet!J18/sheet!J35</f>
        <v>0.37040674138407392</v>
      </c>
      <c r="C13" s="37">
        <f>(sheet!J18-sheet!J15)/sheet!J35</f>
        <v>0.29663831729671941</v>
      </c>
      <c r="D13" s="37">
        <f>sheet!J12/sheet!J35</f>
        <v>0.16629428087498649</v>
      </c>
      <c r="E13" s="37">
        <f>Sheet2!J20/sheet!J35</f>
        <v>1.0379082729707978</v>
      </c>
      <c r="F13" s="37">
        <f>sheet!J18/sheet!J35</f>
        <v>0.37040674138407392</v>
      </c>
      <c r="G13" s="35"/>
      <c r="H13" s="38">
        <f>Sheet1!J33/sheet!J51</f>
        <v>5.8506056166529305E-2</v>
      </c>
      <c r="I13" s="38">
        <f>Sheet1!J33/Sheet1!J12</f>
        <v>0.38079151808070383</v>
      </c>
      <c r="J13" s="38">
        <f>Sheet1!J12/sheet!J27</f>
        <v>8.3066096709592724E-2</v>
      </c>
      <c r="K13" s="38">
        <f>Sheet1!J30/sheet!J27</f>
        <v>3.7689907213268675E-2</v>
      </c>
      <c r="L13" s="38">
        <f>Sheet1!J38</f>
        <v>2.1800000000000002</v>
      </c>
      <c r="M13" s="35"/>
      <c r="N13" s="38">
        <f>sheet!J40/sheet!J27</f>
        <v>0.45935742144280683</v>
      </c>
      <c r="O13" s="38">
        <f>sheet!J51/sheet!J27</f>
        <v>0.54064257855719322</v>
      </c>
      <c r="P13" s="38">
        <f>sheet!J40/sheet!J51</f>
        <v>0.84965084079890429</v>
      </c>
      <c r="Q13" s="37">
        <f>Sheet1!J24/Sheet1!J26</f>
        <v>-3.3828818502528049</v>
      </c>
      <c r="R13" s="37">
        <f>ABS(Sheet2!J20/(Sheet1!J26+Sheet2!J30))</f>
        <v>0.25765465683296146</v>
      </c>
      <c r="S13" s="37">
        <f>sheet!J40/Sheet1!J43</f>
        <v>8.9421050258123582</v>
      </c>
      <c r="T13" s="37">
        <f>Sheet2!J20/sheet!J40</f>
        <v>7.5780003793264869E-2</v>
      </c>
      <c r="V13" s="37">
        <f>ABS(Sheet1!J15/sheet!J15)</f>
        <v>12.274588829180916</v>
      </c>
      <c r="W13" s="37">
        <f>Sheet1!J12/sheet!J14</f>
        <v>40.212540835730657</v>
      </c>
      <c r="X13" s="37">
        <f>Sheet1!J12/sheet!J27</f>
        <v>8.3066096709592724E-2</v>
      </c>
      <c r="Y13" s="37">
        <f>Sheet1!J12/(sheet!J18-sheet!J35)</f>
        <v>-3.9338459410342148</v>
      </c>
      <c r="AA13" s="23" t="str">
        <f>Sheet1!J43</f>
        <v>510,027</v>
      </c>
      <c r="AB13" s="23" t="str">
        <f>Sheet3!J17</f>
        <v>18.8x</v>
      </c>
      <c r="AC13" s="23" t="str">
        <f>Sheet3!J18</f>
        <v>18.8x</v>
      </c>
      <c r="AD13" s="23" t="str">
        <f>Sheet3!J20</f>
        <v>18.8x</v>
      </c>
      <c r="AE13" s="23" t="str">
        <f>Sheet3!J21</f>
        <v>1.0x</v>
      </c>
      <c r="AF13" s="23" t="str">
        <f>Sheet3!J22</f>
        <v>11.3x</v>
      </c>
      <c r="AG13" s="23" t="str">
        <f>Sheet3!J24</f>
        <v>14.3x</v>
      </c>
      <c r="AH13" s="23" t="str">
        <f>Sheet3!J25</f>
        <v>1.2x</v>
      </c>
      <c r="AI13" s="23">
        <f>Sheet3!J31</f>
        <v>1.85</v>
      </c>
      <c r="AK13" s="23">
        <f>Sheet3!J29</f>
        <v>5.2</v>
      </c>
      <c r="AL13" s="23">
        <f>Sheet3!J30</f>
        <v>4</v>
      </c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</row>
    <row r="14" spans="1:62" s="43" customFormat="1" ht="18" x14ac:dyDescent="0.2">
      <c r="A14" s="39">
        <v>2020</v>
      </c>
      <c r="B14" s="40">
        <f>sheet!K18/sheet!K35</f>
        <v>0.81007848170129493</v>
      </c>
      <c r="C14" s="40">
        <f>(sheet!K18-sheet!K15)/sheet!K35</f>
        <v>0.78653305852263078</v>
      </c>
      <c r="D14" s="40">
        <f>sheet!K12/sheet!K35</f>
        <v>0.72529761524432657</v>
      </c>
      <c r="E14" s="40">
        <f>Sheet2!K20/sheet!K35</f>
        <v>0.27016946862831365</v>
      </c>
      <c r="F14" s="40">
        <f>sheet!K18/sheet!K35</f>
        <v>0.81007848170129493</v>
      </c>
      <c r="G14" s="35"/>
      <c r="H14" s="41">
        <f>Sheet1!K33/sheet!K51</f>
        <v>1.4571001407980491E-2</v>
      </c>
      <c r="I14" s="41">
        <f>Sheet1!K33/Sheet1!K12</f>
        <v>8.770061947706724E-2</v>
      </c>
      <c r="J14" s="41">
        <f>Sheet1!K12/sheet!K27</f>
        <v>8.0047241398473704E-2</v>
      </c>
      <c r="K14" s="41">
        <f>Sheet1!K30/sheet!K27</f>
        <v>8.3864112164939841E-3</v>
      </c>
      <c r="L14" s="41">
        <f>Sheet1!K38</f>
        <v>0.52</v>
      </c>
      <c r="M14" s="35"/>
      <c r="N14" s="41">
        <f>sheet!K40/sheet!K27</f>
        <v>0.5182079486841894</v>
      </c>
      <c r="O14" s="41">
        <f>sheet!K51/sheet!K27</f>
        <v>0.4817920513158106</v>
      </c>
      <c r="P14" s="41">
        <f>sheet!K40/sheet!K51</f>
        <v>1.0755842635197577</v>
      </c>
      <c r="Q14" s="40">
        <f>Sheet1!K24/Sheet1!K26</f>
        <v>-1.5331294234804567</v>
      </c>
      <c r="R14" s="40">
        <f>ABS(Sheet2!K20/(Sheet1!K26+Sheet2!K30))</f>
        <v>0.28385486845499713</v>
      </c>
      <c r="S14" s="40">
        <f>sheet!K40/Sheet1!K43</f>
        <v>10.429502782130559</v>
      </c>
      <c r="T14" s="40">
        <f>Sheet2!K20/sheet!K40</f>
        <v>5.3257956745791334E-2</v>
      </c>
      <c r="U14" s="18"/>
      <c r="V14" s="40">
        <f>ABS(Sheet1!K15/sheet!K15)</f>
        <v>12.426516766815274</v>
      </c>
      <c r="W14" s="40">
        <f>Sheet1!K12/sheet!K14</f>
        <v>18.618591133859635</v>
      </c>
      <c r="X14" s="40">
        <f>Sheet1!K12/sheet!K27</f>
        <v>8.0047241398473704E-2</v>
      </c>
      <c r="Y14" s="40">
        <f>Sheet1!K12/(sheet!K18-sheet!K35)</f>
        <v>-4.1259113650891299</v>
      </c>
      <c r="Z14" s="18"/>
      <c r="AA14" s="42" t="str">
        <f>Sheet1!K43</f>
        <v>532,865</v>
      </c>
      <c r="AB14" s="42" t="str">
        <f>Sheet3!K17</f>
        <v>15.5x</v>
      </c>
      <c r="AC14" s="42" t="str">
        <f>Sheet3!K18</f>
        <v>15.7x</v>
      </c>
      <c r="AD14" s="42" t="str">
        <f>Sheet3!K20</f>
        <v>15.5x</v>
      </c>
      <c r="AE14" s="42" t="str">
        <f>Sheet3!K21</f>
        <v>0.9x</v>
      </c>
      <c r="AF14" s="42" t="str">
        <f>Sheet3!K22</f>
        <v>9.6x</v>
      </c>
      <c r="AG14" s="42" t="str">
        <f>Sheet3!K24</f>
        <v>27.4x</v>
      </c>
      <c r="AH14" s="42" t="str">
        <f>Sheet3!K25</f>
        <v>0.9x</v>
      </c>
      <c r="AI14" s="42">
        <f>Sheet3!K31</f>
        <v>1.85</v>
      </c>
      <c r="AK14" s="42">
        <f>Sheet3!K29</f>
        <v>4.8</v>
      </c>
      <c r="AL14" s="42">
        <f>Sheet3!K30</f>
        <v>3</v>
      </c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</row>
    <row r="15" spans="1:62" ht="18" x14ac:dyDescent="0.2">
      <c r="A15" s="36">
        <v>2021</v>
      </c>
      <c r="B15" s="37">
        <f>sheet!L18/sheet!L35</f>
        <v>0.16260612098543828</v>
      </c>
      <c r="C15" s="37">
        <f>(sheet!L18-sheet!L15)/sheet!L35</f>
        <v>0.13319176711569924</v>
      </c>
      <c r="D15" s="37">
        <f>sheet!L12/sheet!L35</f>
        <v>6.6812741818431665E-2</v>
      </c>
      <c r="E15" s="37">
        <f>Sheet2!L20/sheet!L35</f>
        <v>0.39895908034920619</v>
      </c>
      <c r="F15" s="37">
        <f>sheet!L18/sheet!L35</f>
        <v>0.16260612098543828</v>
      </c>
      <c r="G15" s="35"/>
      <c r="H15" s="38">
        <f>Sheet1!L33/sheet!L51</f>
        <v>0.1417447954784154</v>
      </c>
      <c r="I15" s="38">
        <f>Sheet1!L33/Sheet1!L12</f>
        <v>0.82422002932635974</v>
      </c>
      <c r="J15" s="38">
        <f>Sheet1!L12/sheet!L27</f>
        <v>8.8952000345693283E-2</v>
      </c>
      <c r="K15" s="38">
        <f>Sheet1!L30/sheet!L27</f>
        <v>8.7457213372096318E-2</v>
      </c>
      <c r="L15" s="38">
        <f>Sheet1!L38</f>
        <v>5.72</v>
      </c>
      <c r="M15" s="35"/>
      <c r="N15" s="38">
        <f>sheet!L40/sheet!L27</f>
        <v>0.48276040692633332</v>
      </c>
      <c r="O15" s="38">
        <f>sheet!L51/sheet!L27</f>
        <v>0.51723959307366663</v>
      </c>
      <c r="P15" s="38">
        <f>sheet!L40/sheet!L51</f>
        <v>0.9333400099121516</v>
      </c>
      <c r="Q15" s="37">
        <f>Sheet1!L24/Sheet1!L26</f>
        <v>-7.8762905976955482</v>
      </c>
      <c r="R15" s="37">
        <f>ABS(Sheet2!L20/(Sheet1!L26+Sheet2!L30))</f>
        <v>0.42211196830502778</v>
      </c>
      <c r="S15" s="37">
        <f>sheet!L40/Sheet1!L43</f>
        <v>8.1689667552755232</v>
      </c>
      <c r="T15" s="37">
        <f>Sheet2!L20/sheet!L40</f>
        <v>6.8163713677332427E-2</v>
      </c>
      <c r="V15" s="37">
        <f>ABS(Sheet1!L15/sheet!L15)</f>
        <v>10.765210409139019</v>
      </c>
      <c r="W15" s="37">
        <f>Sheet1!L12/sheet!L14</f>
        <v>34.404993492704982</v>
      </c>
      <c r="X15" s="37">
        <f>Sheet1!L12/sheet!L27</f>
        <v>8.8952000345693283E-2</v>
      </c>
      <c r="Y15" s="37">
        <f>Sheet1!L12/(sheet!L18-sheet!L35)</f>
        <v>-1.2878622187408255</v>
      </c>
      <c r="AA15" s="23" t="str">
        <f>Sheet1!L43</f>
        <v>667,395.665</v>
      </c>
      <c r="AB15" s="23" t="str">
        <f>Sheet3!L17</f>
        <v>17.5x</v>
      </c>
      <c r="AC15" s="23" t="str">
        <f>Sheet3!L18</f>
        <v>18.0x</v>
      </c>
      <c r="AD15" s="23" t="str">
        <f>Sheet3!L20</f>
        <v>21.7x</v>
      </c>
      <c r="AE15" s="23" t="str">
        <f>Sheet3!L21</f>
        <v>1.0x</v>
      </c>
      <c r="AF15" s="23" t="str">
        <f>Sheet3!L22</f>
        <v>10.9x</v>
      </c>
      <c r="AG15" s="23" t="str">
        <f>Sheet3!L24</f>
        <v>14.5x</v>
      </c>
      <c r="AH15" s="23" t="str">
        <f>Sheet3!L25</f>
        <v>1.3x</v>
      </c>
      <c r="AI15" s="23">
        <f>Sheet3!L31</f>
        <v>1.85</v>
      </c>
      <c r="AK15" s="23">
        <f>Sheet3!L29</f>
        <v>4.8</v>
      </c>
      <c r="AL15" s="23">
        <f>Sheet3!L30</f>
        <v>7</v>
      </c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</row>
    <row r="16" spans="1:62" s="43" customFormat="1" ht="18" x14ac:dyDescent="0.2">
      <c r="A16" s="39">
        <v>2022</v>
      </c>
      <c r="B16" s="40">
        <f>sheet!M18/sheet!M35</f>
        <v>0.26311354802887282</v>
      </c>
      <c r="C16" s="40">
        <f>(sheet!M18-sheet!M15)/sheet!M35</f>
        <v>0.20707107162687396</v>
      </c>
      <c r="D16" s="40">
        <f>sheet!M12/sheet!M35</f>
        <v>4.8938089950027762E-2</v>
      </c>
      <c r="E16" s="40">
        <f>Sheet2!M20/sheet!M35</f>
        <v>0.51466129927817883</v>
      </c>
      <c r="F16" s="40">
        <f>sheet!M18/sheet!M35</f>
        <v>0.26311354802887282</v>
      </c>
      <c r="G16" s="35"/>
      <c r="H16" s="41">
        <f>Sheet1!M33/sheet!M51</f>
        <v>8.3732036843141136E-2</v>
      </c>
      <c r="I16" s="41">
        <f>Sheet1!M33/Sheet1!M12</f>
        <v>0.62412724213958559</v>
      </c>
      <c r="J16" s="41">
        <f>Sheet1!M12/sheet!M27</f>
        <v>7.065648517841118E-2</v>
      </c>
      <c r="K16" s="41">
        <f>Sheet1!M30/sheet!M27</f>
        <v>5.4345982316245565E-2</v>
      </c>
      <c r="L16" s="41">
        <f>Sheet1!M38</f>
        <v>3.57</v>
      </c>
      <c r="M16" s="35"/>
      <c r="N16" s="41">
        <f>sheet!M40/sheet!M27</f>
        <v>0.47333614592118217</v>
      </c>
      <c r="O16" s="41">
        <f>sheet!M51/sheet!M27</f>
        <v>0.52666385407881777</v>
      </c>
      <c r="P16" s="41">
        <f>sheet!M40/sheet!M51</f>
        <v>0.89874431718707837</v>
      </c>
      <c r="Q16" s="40">
        <f>Sheet1!M24/Sheet1!M26</f>
        <v>-6.9622091388071174</v>
      </c>
      <c r="R16" s="40">
        <f>ABS(Sheet2!M20/(Sheet1!M26+Sheet2!M30))</f>
        <v>0.6797422288223377</v>
      </c>
      <c r="S16" s="40">
        <f>sheet!M40/Sheet1!M43</f>
        <v>10.953237097093139</v>
      </c>
      <c r="T16" s="40">
        <f>Sheet2!M20/sheet!M40</f>
        <v>6.6936002767260541E-2</v>
      </c>
      <c r="U16" s="18"/>
      <c r="V16" s="40">
        <f>ABS(Sheet1!M15/sheet!M15)</f>
        <v>7.4800980853540731</v>
      </c>
      <c r="W16" s="40">
        <f>Sheet1!M12/sheet!M14</f>
        <v>28.448699421965319</v>
      </c>
      <c r="X16" s="40">
        <f>Sheet1!M12/sheet!M27</f>
        <v>7.065648517841118E-2</v>
      </c>
      <c r="Y16" s="40">
        <f>Sheet1!M12/(sheet!M18-sheet!M35)</f>
        <v>-1.5575554814609693</v>
      </c>
      <c r="Z16" s="18"/>
      <c r="AA16" s="42" t="str">
        <f>Sheet1!M43</f>
        <v>505,700</v>
      </c>
      <c r="AB16" s="42" t="str">
        <f>Sheet3!M17</f>
        <v>18.0x</v>
      </c>
      <c r="AC16" s="42" t="str">
        <f>Sheet3!M18</f>
        <v>18.1x</v>
      </c>
      <c r="AD16" s="42" t="str">
        <f>Sheet3!M20</f>
        <v>21.9x</v>
      </c>
      <c r="AE16" s="42" t="str">
        <f>Sheet3!M21</f>
        <v>0.9x</v>
      </c>
      <c r="AF16" s="42" t="str">
        <f>Sheet3!M22</f>
        <v>11.0x</v>
      </c>
      <c r="AG16" s="42" t="str">
        <f>Sheet3!M24</f>
        <v>7.3x</v>
      </c>
      <c r="AH16" s="42" t="str">
        <f>Sheet3!M25</f>
        <v>0.9x</v>
      </c>
      <c r="AI16" s="42">
        <f>Sheet3!M31</f>
        <v>1.85</v>
      </c>
      <c r="AK16" s="42">
        <f>Sheet3!M29</f>
        <v>5</v>
      </c>
      <c r="AL16" s="42">
        <f>Sheet3!M30</f>
        <v>4</v>
      </c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</row>
    <row r="17" spans="2:62" x14ac:dyDescent="0.2">
      <c r="G17" s="35"/>
      <c r="K17" s="35"/>
      <c r="M17" s="35"/>
      <c r="R17" s="35"/>
      <c r="S17" s="35"/>
      <c r="AC17" s="44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</row>
    <row r="18" spans="2:62" x14ac:dyDescent="0.2"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</row>
    <row r="19" spans="2:62" x14ac:dyDescent="0.2">
      <c r="E19" s="35"/>
    </row>
    <row r="21" spans="2:62" x14ac:dyDescent="0.2">
      <c r="D21" s="35"/>
    </row>
    <row r="22" spans="2:62" x14ac:dyDescent="0.2">
      <c r="B22" s="34"/>
      <c r="J22" s="35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2023-04-28T22:02:22Z</dcterms:created>
  <dcterms:modified xsi:type="dcterms:W3CDTF">2023-05-06T12:22:49Z</dcterms:modified>
  <cp:category/>
  <dc:identifier/>
  <cp:version/>
</cp:coreProperties>
</file>