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Real State/"/>
    </mc:Choice>
  </mc:AlternateContent>
  <xr:revisionPtr revIDLastSave="4" documentId="8_{A1AE27CF-CD25-4089-BBD7-5206212D4A41}" xr6:coauthVersionLast="47" xr6:coauthVersionMax="47" xr10:uidLastSave="{A7123FBB-5597-49A8-BCBD-85A8E1D68EB4}"/>
  <bookViews>
    <workbookView xWindow="-120" yWindow="-120" windowWidth="29040" windowHeight="157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<sst xmlns="http://schemas.openxmlformats.org/spreadsheetml/2006/main" count="924" uniqueCount="683">
  <si>
    <t>Tricon Capital Group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</si>
  <si>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</si>
  <si>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</si>
  <si>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</si>
  <si>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</si>
  <si>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</si>
  <si>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</si>
  <si>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</si>
  <si>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</si>
  <si>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</si>
  <si>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</si>
  <si>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</si>
  <si>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</si>
  <si>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</si>
  <si>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</si>
  <si>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</si>
  <si>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</si>
  <si>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</si>
  <si>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</si>
  <si>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</si>
  <si>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</si>
  <si>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</si>
  <si>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</si>
  <si>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</si>
  <si>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</si>
  <si>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</si>
  <si>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13,122</t>
  </si>
  <si>
    <t>5,720.866</t>
  </si>
  <si>
    <t>6,233.948</t>
  </si>
  <si>
    <t>23,875.34</t>
  </si>
  <si>
    <t>18,622.755</t>
  </si>
  <si>
    <t>10,609.99</t>
  </si>
  <si>
    <t>11,566.949</t>
  </si>
  <si>
    <t>70,184.142</t>
  </si>
  <si>
    <t>223,687.77</t>
  </si>
  <si>
    <t>276,616.047</t>
  </si>
  <si>
    <t>Property Plant And Equipment, Net</t>
  </si>
  <si>
    <t>1,148.833</t>
  </si>
  <si>
    <t>1,553.643</t>
  </si>
  <si>
    <t>19,560.619</t>
  </si>
  <si>
    <t>29,246.061</t>
  </si>
  <si>
    <t>39,833.778</t>
  </si>
  <si>
    <t>8,103,317.701</t>
  </si>
  <si>
    <t>10,194,533.375</t>
  </si>
  <si>
    <t>15,626,492.069</t>
  </si>
  <si>
    <t>Real Estate Owned</t>
  </si>
  <si>
    <t/>
  </si>
  <si>
    <t>Goodwill</t>
  </si>
  <si>
    <t>138,487.648</t>
  </si>
  <si>
    <t>37,589.419</t>
  </si>
  <si>
    <t>40,247.518</t>
  </si>
  <si>
    <t>Other Intangibles</t>
  </si>
  <si>
    <t>4,441</t>
  </si>
  <si>
    <t>42,467.585</t>
  </si>
  <si>
    <t>42,355.602</t>
  </si>
  <si>
    <t>33,526.187</t>
  </si>
  <si>
    <t>25,163.915</t>
  </si>
  <si>
    <t>28,300.13</t>
  </si>
  <si>
    <t>21,290.042</t>
  </si>
  <si>
    <t>17,611.565</t>
  </si>
  <si>
    <t>13,345.85</t>
  </si>
  <si>
    <t>11,094.266</t>
  </si>
  <si>
    <t>Other Long-term Assets</t>
  </si>
  <si>
    <t>624,106</t>
  </si>
  <si>
    <t>783,569.849</t>
  </si>
  <si>
    <t>1,093,857.32</t>
  </si>
  <si>
    <t>1,240,199.01</t>
  </si>
  <si>
    <t>1,735,068.034</t>
  </si>
  <si>
    <t>2,229,379.52</t>
  </si>
  <si>
    <t>2,908,869.507</t>
  </si>
  <si>
    <t>779,371.247</t>
  </si>
  <si>
    <t>1,058,758.091</t>
  </si>
  <si>
    <t>878,557.846</t>
  </si>
  <si>
    <t>Total Assets</t>
  </si>
  <si>
    <t>642,943</t>
  </si>
  <si>
    <t>833,490.773</t>
  </si>
  <si>
    <t>1,146,788.294</t>
  </si>
  <si>
    <t>1,306,220.098</t>
  </si>
  <si>
    <t>1,798,690.648</t>
  </si>
  <si>
    <t>2,303,624.877</t>
  </si>
  <si>
    <t>2,989,499.244</t>
  </si>
  <si>
    <t>9,129,402.278</t>
  </si>
  <si>
    <t>11,568,700.655</t>
  </si>
  <si>
    <t>16,857,958.337</t>
  </si>
  <si>
    <t>Accrued Expenses</t>
  </si>
  <si>
    <t>11,151</t>
  </si>
  <si>
    <t>9,075.795</t>
  </si>
  <si>
    <t>10,573.985</t>
  </si>
  <si>
    <t>2,493.617</t>
  </si>
  <si>
    <t>6,072.228</t>
  </si>
  <si>
    <t>6,104.191</t>
  </si>
  <si>
    <t>8,205.158</t>
  </si>
  <si>
    <t>81,018.799</t>
  </si>
  <si>
    <t>70,314.191</t>
  </si>
  <si>
    <t>119,139.476</t>
  </si>
  <si>
    <t>Long-term Debt</t>
  </si>
  <si>
    <t>102,790</t>
  </si>
  <si>
    <t>122,790.162</t>
  </si>
  <si>
    <t>99,000.86</t>
  </si>
  <si>
    <t>226,744.557</t>
  </si>
  <si>
    <t>482,263.113</t>
  </si>
  <si>
    <t>509,598.903</t>
  </si>
  <si>
    <t>609,225.538</t>
  </si>
  <si>
    <t>5,447,126.954</t>
  </si>
  <si>
    <t>4,955,680.425</t>
  </si>
  <si>
    <t>7,078,278.648</t>
  </si>
  <si>
    <t>Other Non-current Liabilities</t>
  </si>
  <si>
    <t>Total Liabilities</t>
  </si>
  <si>
    <t>186,146</t>
  </si>
  <si>
    <t>266,061.95</t>
  </si>
  <si>
    <t>178,324.48</t>
  </si>
  <si>
    <t>307,617.234</t>
  </si>
  <si>
    <t>631,647.457</t>
  </si>
  <si>
    <t>675,752.459</t>
  </si>
  <si>
    <t>832,471.028</t>
  </si>
  <si>
    <t>6,911,271.382</t>
  </si>
  <si>
    <t>7,697,887.072</t>
  </si>
  <si>
    <t>11,716,976.338</t>
  </si>
  <si>
    <t>Common Stock</t>
  </si>
  <si>
    <t>455,191</t>
  </si>
  <si>
    <t>455,353.124</t>
  </si>
  <si>
    <t>778,857.736</t>
  </si>
  <si>
    <t>762,288.029</t>
  </si>
  <si>
    <t>897,071.696</t>
  </si>
  <si>
    <t>1,083,140.295</t>
  </si>
  <si>
    <t>1,559,565.698</t>
  </si>
  <si>
    <t>1,517,949.98</t>
  </si>
  <si>
    <t>2,674,206.547</t>
  </si>
  <si>
    <t>2,876,626.541</t>
  </si>
  <si>
    <t>Additional Paid In Capital</t>
  </si>
  <si>
    <t>6,113</t>
  </si>
  <si>
    <t>9,071.162</t>
  </si>
  <si>
    <t>13,613.954</t>
  </si>
  <si>
    <t>21,263.555</t>
  </si>
  <si>
    <t>21,062.961</t>
  </si>
  <si>
    <t>23,843.471</t>
  </si>
  <si>
    <t>26,259.363</t>
  </si>
  <si>
    <t>25,115.026</t>
  </si>
  <si>
    <t>28,818.639</t>
  </si>
  <si>
    <t>28,912.248</t>
  </si>
  <si>
    <t>Retained Earnings</t>
  </si>
  <si>
    <t>-4,469</t>
  </si>
  <si>
    <t>61,324.439</t>
  </si>
  <si>
    <t>126,001.221</t>
  </si>
  <si>
    <t>171,466.029</t>
  </si>
  <si>
    <t>211,018.084</t>
  </si>
  <si>
    <t>482,138.236</t>
  </si>
  <si>
    <t>552,526.972</t>
  </si>
  <si>
    <t>634,937.58</t>
  </si>
  <si>
    <t>1,129,704.547</t>
  </si>
  <si>
    <t>2,217,862.169</t>
  </si>
  <si>
    <t>Treasury Stock</t>
  </si>
  <si>
    <t>Other Common Equity Adj</t>
  </si>
  <si>
    <t>20,417.932</t>
  </si>
  <si>
    <t>27,885.573</t>
  </si>
  <si>
    <t>25,125.505</t>
  </si>
  <si>
    <t>24,117.933</t>
  </si>
  <si>
    <t>26,651.234</t>
  </si>
  <si>
    <t>8,231.128</t>
  </si>
  <si>
    <t>29,768.266</t>
  </si>
  <si>
    <t>28,884.394</t>
  </si>
  <si>
    <t>8,406.676</t>
  </si>
  <si>
    <t>Common Equity</t>
  </si>
  <si>
    <t>456,797</t>
  </si>
  <si>
    <t>546,166.657</t>
  </si>
  <si>
    <t>946,358.484</t>
  </si>
  <si>
    <t>980,143.117</t>
  </si>
  <si>
    <t>1,153,270.675</t>
  </si>
  <si>
    <t>1,615,773.235</t>
  </si>
  <si>
    <t>2,146,583.162</t>
  </si>
  <si>
    <t>2,207,770.852</t>
  </si>
  <si>
    <t>3,861,614.127</t>
  </si>
  <si>
    <t>5,131,807.634</t>
  </si>
  <si>
    <t>Total Preferred Equity</t>
  </si>
  <si>
    <t>Minority Interest, Total</t>
  </si>
  <si>
    <t>21,262.165</t>
  </si>
  <si>
    <t>22,105.331</t>
  </si>
  <si>
    <t>18,459.747</t>
  </si>
  <si>
    <t>13,772.516</t>
  </si>
  <si>
    <t>12,099.183</t>
  </si>
  <si>
    <t>10,445.054</t>
  </si>
  <si>
    <t>10,360.044</t>
  </si>
  <si>
    <t>9,199.456</t>
  </si>
  <si>
    <t>9,174.365</t>
  </si>
  <si>
    <t>Other Equity</t>
  </si>
  <si>
    <t>Total Equity</t>
  </si>
  <si>
    <t>567,428.822</t>
  </si>
  <si>
    <t>968,463.815</t>
  </si>
  <si>
    <t>998,602.864</t>
  </si>
  <si>
    <t>1,167,043.191</t>
  </si>
  <si>
    <t>1,627,872.418</t>
  </si>
  <si>
    <t>2,157,028.215</t>
  </si>
  <si>
    <t>2,218,130.896</t>
  </si>
  <si>
    <t>3,870,813.583</t>
  </si>
  <si>
    <t>5,140,981.999</t>
  </si>
  <si>
    <t>Total Liabilities And Equity</t>
  </si>
  <si>
    <t>Income Statement</t>
  </si>
  <si>
    <t>Revenue</t>
  </si>
  <si>
    <t>91,235</t>
  </si>
  <si>
    <t>195,518.116</t>
  </si>
  <si>
    <t>141,608.984</t>
  </si>
  <si>
    <t>149,590.148</t>
  </si>
  <si>
    <t>212,548.085</t>
  </si>
  <si>
    <t>376,917.387</t>
  </si>
  <si>
    <t>64,328.493</t>
  </si>
  <si>
    <t>452,962.434</t>
  </si>
  <si>
    <t>682,992.885</t>
  </si>
  <si>
    <t>1,133,973.744</t>
  </si>
  <si>
    <t>Revenue Growth (YoY)</t>
  </si>
  <si>
    <t>399.2%</t>
  </si>
  <si>
    <t>85.1%</t>
  </si>
  <si>
    <t>-39.5%</t>
  </si>
  <si>
    <t>9.1%</t>
  </si>
  <si>
    <t>51.8%</t>
  </si>
  <si>
    <t>63.3%</t>
  </si>
  <si>
    <t>-82.1%</t>
  </si>
  <si>
    <t>618.6%</t>
  </si>
  <si>
    <t>51.7%</t>
  </si>
  <si>
    <t>55.1%</t>
  </si>
  <si>
    <t>R&amp;D Expenses</t>
  </si>
  <si>
    <t>Selling and Marketing Expense</t>
  </si>
  <si>
    <t>General &amp; Admin Expenses</t>
  </si>
  <si>
    <t>-14,580</t>
  </si>
  <si>
    <t>-6,580.154</t>
  </si>
  <si>
    <t>-7,316.182</t>
  </si>
  <si>
    <t>-8,920.353</t>
  </si>
  <si>
    <t>-9,144.8</t>
  </si>
  <si>
    <t>-13,376.804</t>
  </si>
  <si>
    <t>-15,170.259</t>
  </si>
  <si>
    <t>-44,903.702</t>
  </si>
  <si>
    <t>-105,831.045</t>
  </si>
  <si>
    <t>-128,415.388</t>
  </si>
  <si>
    <t>Other Inc / (Exp)</t>
  </si>
  <si>
    <t>-15,422</t>
  </si>
  <si>
    <t>-34,308.982</t>
  </si>
  <si>
    <t>-19,140.287</t>
  </si>
  <si>
    <t>-28,627.58</t>
  </si>
  <si>
    <t>-78,950.275</t>
  </si>
  <si>
    <t>-25,474.622</t>
  </si>
  <si>
    <t>-95,540.297</t>
  </si>
  <si>
    <t>-42,159.092</t>
  </si>
  <si>
    <t>412,645.223</t>
  </si>
  <si>
    <t>549,488.422</t>
  </si>
  <si>
    <t>Operating Expenses</t>
  </si>
  <si>
    <t>-30,002</t>
  </si>
  <si>
    <t>-40,889.136</t>
  </si>
  <si>
    <t>-26,456.469</t>
  </si>
  <si>
    <t>-37,547.933</t>
  </si>
  <si>
    <t>-88,095.075</t>
  </si>
  <si>
    <t>-38,851.426</t>
  </si>
  <si>
    <t>-110,710.556</t>
  </si>
  <si>
    <t>-87,062.794</t>
  </si>
  <si>
    <t>306,814.178</t>
  </si>
  <si>
    <t>421,073.034</t>
  </si>
  <si>
    <t>Operating Income</t>
  </si>
  <si>
    <t>61,233</t>
  </si>
  <si>
    <t>154,628.981</t>
  </si>
  <si>
    <t>115,152.515</t>
  </si>
  <si>
    <t>112,042.215</t>
  </si>
  <si>
    <t>124,453.01</t>
  </si>
  <si>
    <t>338,065.962</t>
  </si>
  <si>
    <t>-46,382.063</t>
  </si>
  <si>
    <t>365,899.64</t>
  </si>
  <si>
    <t>989,807.064</t>
  </si>
  <si>
    <t>1,555,046.778</t>
  </si>
  <si>
    <t>Net Interest Expenses</t>
  </si>
  <si>
    <t>-12,298</t>
  </si>
  <si>
    <t>-16,319.522</t>
  </si>
  <si>
    <t>-19,362.283</t>
  </si>
  <si>
    <t>-15,842.59</t>
  </si>
  <si>
    <t>-29,821.804</t>
  </si>
  <si>
    <t>-43,250.756</t>
  </si>
  <si>
    <t>213,905.452</t>
  </si>
  <si>
    <t>-174,507.313</t>
  </si>
  <si>
    <t>-186,745.79</t>
  </si>
  <si>
    <t>-289,653.231</t>
  </si>
  <si>
    <t>EBT, Incl. Unusual Items</t>
  </si>
  <si>
    <t>48,935</t>
  </si>
  <si>
    <t>138,309.458</t>
  </si>
  <si>
    <t>95,790.232</t>
  </si>
  <si>
    <t>96,199.625</t>
  </si>
  <si>
    <t>94,631.206</t>
  </si>
  <si>
    <t>294,815.205</t>
  </si>
  <si>
    <t>167,523.389</t>
  </si>
  <si>
    <t>191,392.327</t>
  </si>
  <si>
    <t>803,061.274</t>
  </si>
  <si>
    <t>1,265,393.546</t>
  </si>
  <si>
    <t>Earnings of Discontinued Ops.</t>
  </si>
  <si>
    <t>8,052.302</t>
  </si>
  <si>
    <t>31,567.892</t>
  </si>
  <si>
    <t>4,804.658</t>
  </si>
  <si>
    <t>-12,430.33</t>
  </si>
  <si>
    <t>47,531.769</t>
  </si>
  <si>
    <t>Income Tax Expense</t>
  </si>
  <si>
    <t>-12,862</t>
  </si>
  <si>
    <t>-21,509.992</t>
  </si>
  <si>
    <t>-14,673.988</t>
  </si>
  <si>
    <t>-15,952.702</t>
  </si>
  <si>
    <t>-15,499.896</t>
  </si>
  <si>
    <t>-31,062.85</t>
  </si>
  <si>
    <t>-19,320.233</t>
  </si>
  <si>
    <t>-48,070.755</t>
  </si>
  <si>
    <t>-222,190.566</t>
  </si>
  <si>
    <t>-210,160.119</t>
  </si>
  <si>
    <t>Net Income to Company</t>
  </si>
  <si>
    <t>36,073</t>
  </si>
  <si>
    <t>116,799.466</t>
  </si>
  <si>
    <t>81,116.243</t>
  </si>
  <si>
    <t>80,246.923</t>
  </si>
  <si>
    <t>87,183.612</t>
  </si>
  <si>
    <t>295,320.248</t>
  </si>
  <si>
    <t>148,203.156</t>
  </si>
  <si>
    <t>148,126.229</t>
  </si>
  <si>
    <t>568,440.377</t>
  </si>
  <si>
    <t>1,102,765.196</t>
  </si>
  <si>
    <t>Minority Interest in Earnings</t>
  </si>
  <si>
    <t>-1,861.018</t>
  </si>
  <si>
    <t>-3,341.015</t>
  </si>
  <si>
    <t>-3,933.05</t>
  </si>
  <si>
    <t>-5,402.072</t>
  </si>
  <si>
    <t>-7,499.529</t>
  </si>
  <si>
    <t>Net Income to Stockholders</t>
  </si>
  <si>
    <t>114,938.447</t>
  </si>
  <si>
    <t>80,723.586</t>
  </si>
  <si>
    <t>79,860.191</t>
  </si>
  <si>
    <t>87,062.922</t>
  </si>
  <si>
    <t>294,768.796</t>
  </si>
  <si>
    <t>144,862.141</t>
  </si>
  <si>
    <t>144,193.179</t>
  </si>
  <si>
    <t>563,038.305</t>
  </si>
  <si>
    <t>1,095,265.667</t>
  </si>
  <si>
    <t>Preferred Dividends &amp; Other Adj.</t>
  </si>
  <si>
    <t>-8,052.302</t>
  </si>
  <si>
    <t>-31,567.892</t>
  </si>
  <si>
    <t>-4,804.658</t>
  </si>
  <si>
    <t>12,430.33</t>
  </si>
  <si>
    <t>-47,531.769</t>
  </si>
  <si>
    <t>Net Income to Common Excl Extra Items</t>
  </si>
  <si>
    <t>79,010.62</t>
  </si>
  <si>
    <t>263,200.904</t>
  </si>
  <si>
    <t>139,388.521</t>
  </si>
  <si>
    <t>575,468.635</t>
  </si>
  <si>
    <t>1,047,733.898</t>
  </si>
  <si>
    <t>Basic EPS (Cont. Ops)</t>
  </si>
  <si>
    <t>Diluted EPS (Cont. Ops)</t>
  </si>
  <si>
    <t>Weighted Average Basic Shares Out.</t>
  </si>
  <si>
    <t>60,534.679</t>
  </si>
  <si>
    <t>90,821.117</t>
  </si>
  <si>
    <t>96,488.659</t>
  </si>
  <si>
    <t>112,490.019</t>
  </si>
  <si>
    <t>127,152.721</t>
  </si>
  <si>
    <t>137,157.26</t>
  </si>
  <si>
    <t>172,735.776</t>
  </si>
  <si>
    <t>194,627.127</t>
  </si>
  <si>
    <t>219,834.13</t>
  </si>
  <si>
    <t>274,483.264</t>
  </si>
  <si>
    <t>Weighted Average Diluted Shares Out.</t>
  </si>
  <si>
    <t>61,372.589</t>
  </si>
  <si>
    <t>109,756.765</t>
  </si>
  <si>
    <t>114,474.851</t>
  </si>
  <si>
    <t>123,646.532</t>
  </si>
  <si>
    <t>129,302.655</t>
  </si>
  <si>
    <t>162,112.882</t>
  </si>
  <si>
    <t>191,081.128</t>
  </si>
  <si>
    <t>195,795.473</t>
  </si>
  <si>
    <t>222,118.737</t>
  </si>
  <si>
    <t>311,100.493</t>
  </si>
  <si>
    <t>Revenue (Reported)</t>
  </si>
  <si>
    <t>Operating Income (Reported)</t>
  </si>
  <si>
    <t>Operating Income (Adjusted)</t>
  </si>
  <si>
    <t>70,746</t>
  </si>
  <si>
    <t>154,952.082</t>
  </si>
  <si>
    <t>93,507.827</t>
  </si>
  <si>
    <t>102,245</t>
  </si>
  <si>
    <t>160,061.659</t>
  </si>
  <si>
    <t>305,644.957</t>
  </si>
  <si>
    <t>-7,916.894</t>
  </si>
  <si>
    <t>173,726.047</t>
  </si>
  <si>
    <t>258,474.99</t>
  </si>
  <si>
    <t>566,942.191</t>
  </si>
  <si>
    <t>Cash Flow Statement</t>
  </si>
  <si>
    <t>Depreciation &amp; Amortization (CF)</t>
  </si>
  <si>
    <t>4,812.939</t>
  </si>
  <si>
    <t>8,846.572</t>
  </si>
  <si>
    <t>7,812.527</t>
  </si>
  <si>
    <t>6,757.396</t>
  </si>
  <si>
    <t>3,430.195</t>
  </si>
  <si>
    <t>4,549.909</t>
  </si>
  <si>
    <t>10,343.502</t>
  </si>
  <si>
    <t>13,182.725</t>
  </si>
  <si>
    <t>19,479.279</t>
  </si>
  <si>
    <t>Amortization of Deferred Charges (CF)</t>
  </si>
  <si>
    <t>12,056</t>
  </si>
  <si>
    <t>5,906.157</t>
  </si>
  <si>
    <t>6,675.166</t>
  </si>
  <si>
    <t>2,977.032</t>
  </si>
  <si>
    <t>6,925.86</t>
  </si>
  <si>
    <t>12,215.206</t>
  </si>
  <si>
    <t>3,596.817</t>
  </si>
  <si>
    <t>16,911.734</t>
  </si>
  <si>
    <t>21,885.221</t>
  </si>
  <si>
    <t>26,181.331</t>
  </si>
  <si>
    <t>Stock-Based Comp</t>
  </si>
  <si>
    <t>8,557</t>
  </si>
  <si>
    <t>6,577.838</t>
  </si>
  <si>
    <t>8,277.706</t>
  </si>
  <si>
    <t>8,208.659</t>
  </si>
  <si>
    <t>6,558.76</t>
  </si>
  <si>
    <t>6,475.465</t>
  </si>
  <si>
    <t>7,575.391</t>
  </si>
  <si>
    <t>10,958.081</t>
  </si>
  <si>
    <t>21,328.828</t>
  </si>
  <si>
    <t>9,848.632</t>
  </si>
  <si>
    <t>Change In Accounts Receivable</t>
  </si>
  <si>
    <t>-2,178</t>
  </si>
  <si>
    <t>-1,741.737</t>
  </si>
  <si>
    <t>-3,569.986</t>
  </si>
  <si>
    <t>-11,822.187</t>
  </si>
  <si>
    <t>4,256.845</t>
  </si>
  <si>
    <t>-6,044.131</t>
  </si>
  <si>
    <t>11,663.037</t>
  </si>
  <si>
    <t>-21,174.341</t>
  </si>
  <si>
    <t>-20,218.57</t>
  </si>
  <si>
    <t>-6,760.272</t>
  </si>
  <si>
    <t>Change In Inventories</t>
  </si>
  <si>
    <t>Change in Other Net Operating Assets</t>
  </si>
  <si>
    <t>-6,563</t>
  </si>
  <si>
    <t>1,158.07</t>
  </si>
  <si>
    <t>-17,086.816</t>
  </si>
  <si>
    <t>4,315.823</t>
  </si>
  <si>
    <t>2,964.454</t>
  </si>
  <si>
    <t>-6,880.864</t>
  </si>
  <si>
    <t>25,514.03</t>
  </si>
  <si>
    <t>38,086.075</t>
  </si>
  <si>
    <t>-3,787.267</t>
  </si>
  <si>
    <t>90,273.262</t>
  </si>
  <si>
    <t>Other Operating Activities</t>
  </si>
  <si>
    <t>-364,961</t>
  </si>
  <si>
    <t>-142,114.876</t>
  </si>
  <si>
    <t>-176,961.974</t>
  </si>
  <si>
    <t>-173,866.991</t>
  </si>
  <si>
    <t>-518,251.434</t>
  </si>
  <si>
    <t>-327,604.755</t>
  </si>
  <si>
    <t>-255,285.731</t>
  </si>
  <si>
    <t>-17,345.629</t>
  </si>
  <si>
    <t>-445,055.127</t>
  </si>
  <si>
    <t>-868,357.186</t>
  </si>
  <si>
    <t>Cash from Operations</t>
  </si>
  <si>
    <t>-316,252</t>
  </si>
  <si>
    <t>-10,463.162</t>
  </si>
  <si>
    <t>-93,095.746</t>
  </si>
  <si>
    <t>-82,514.946</t>
  </si>
  <si>
    <t>-403,725.196</t>
  </si>
  <si>
    <t>-23,640.089</t>
  </si>
  <si>
    <t>-57,524.405</t>
  </si>
  <si>
    <t>181,972.601</t>
  </si>
  <si>
    <t>150,374.114</t>
  </si>
  <si>
    <t>365,930.713</t>
  </si>
  <si>
    <t>Capital Expenditures</t>
  </si>
  <si>
    <t>-1,311.475</t>
  </si>
  <si>
    <t>-16,532.553</t>
  </si>
  <si>
    <t>-41,571.424</t>
  </si>
  <si>
    <t>-48,719.183</t>
  </si>
  <si>
    <t>Cash Acquisitions</t>
  </si>
  <si>
    <t>-21,445.14</t>
  </si>
  <si>
    <t>25,018.322</t>
  </si>
  <si>
    <t>Other Investing Activities</t>
  </si>
  <si>
    <t>-2,671</t>
  </si>
  <si>
    <t>-18,636.585</t>
  </si>
  <si>
    <t>-16,498.513</t>
  </si>
  <si>
    <t>-11,695.499</t>
  </si>
  <si>
    <t>-567,775.435</t>
  </si>
  <si>
    <t>-1,992,273.338</t>
  </si>
  <si>
    <t>-3,228,626.462</t>
  </si>
  <si>
    <t>Cash from Investing</t>
  </si>
  <si>
    <t>-3,068</t>
  </si>
  <si>
    <t>-22,021.859</t>
  </si>
  <si>
    <t>-13,006.974</t>
  </si>
  <si>
    <t>-559,289.666</t>
  </si>
  <si>
    <t>-2,033,844.761</t>
  </si>
  <si>
    <t>-3,277,345.645</t>
  </si>
  <si>
    <t>Dividends Paid (Ex Special Dividends)</t>
  </si>
  <si>
    <t>-11,970</t>
  </si>
  <si>
    <t>-19,735.829</t>
  </si>
  <si>
    <t>-21,566.989</t>
  </si>
  <si>
    <t>-22,756.771</t>
  </si>
  <si>
    <t>-22,669.65</t>
  </si>
  <si>
    <t>-26,731.768</t>
  </si>
  <si>
    <t>-41,194.595</t>
  </si>
  <si>
    <t>-104,082.684</t>
  </si>
  <si>
    <t>-144,078.019</t>
  </si>
  <si>
    <t>-131,051.528</t>
  </si>
  <si>
    <t>Special Dividend Paid</t>
  </si>
  <si>
    <t>Long-Term Debt Issued</t>
  </si>
  <si>
    <t>90,254</t>
  </si>
  <si>
    <t>49,565.396</t>
  </si>
  <si>
    <t>125,889.375</t>
  </si>
  <si>
    <t>276,765.35</t>
  </si>
  <si>
    <t>64,937.559</t>
  </si>
  <si>
    <t>710,274.03</t>
  </si>
  <si>
    <t>2,306,586.99</t>
  </si>
  <si>
    <t>3,120,139.258</t>
  </si>
  <si>
    <t>5,778,257.831</t>
  </si>
  <si>
    <t>Long-Term Debt Repaid</t>
  </si>
  <si>
    <t>-37,184.464</t>
  </si>
  <si>
    <t>-591,933.547</t>
  </si>
  <si>
    <t>-1,782,875.459</t>
  </si>
  <si>
    <t>-2,261,518.33</t>
  </si>
  <si>
    <t>-3,353,643.435</t>
  </si>
  <si>
    <t>Repurchase of Common Stock</t>
  </si>
  <si>
    <t>-5,894.576</t>
  </si>
  <si>
    <t>-1,947.089</t>
  </si>
  <si>
    <t>-7,447.331</t>
  </si>
  <si>
    <t>-4,881.024</t>
  </si>
  <si>
    <t>-18,987.051</t>
  </si>
  <si>
    <t>-7,247.694</t>
  </si>
  <si>
    <t>Other Financing Activities</t>
  </si>
  <si>
    <t>223,021</t>
  </si>
  <si>
    <t>151,841.649</t>
  </si>
  <si>
    <t>164,494.511</t>
  </si>
  <si>
    <t>35,490.339</t>
  </si>
  <si>
    <t>1,322,866.562</t>
  </si>
  <si>
    <t>662,593.343</t>
  </si>
  <si>
    <t>Cash from Financing</t>
  </si>
  <si>
    <t>301,305</t>
  </si>
  <si>
    <t>23,918.778</t>
  </si>
  <si>
    <t>93,090.196</t>
  </si>
  <si>
    <t>101,185.515</t>
  </si>
  <si>
    <t>418,590.211</t>
  </si>
  <si>
    <t>30,616.501</t>
  </si>
  <si>
    <t>71,975.301</t>
  </si>
  <si>
    <t>436,132.134</t>
  </si>
  <si>
    <t>2,037,409.471</t>
  </si>
  <si>
    <t>2,948,908.516</t>
  </si>
  <si>
    <t>Beginning Cash (CF)</t>
  </si>
  <si>
    <t>31,137</t>
  </si>
  <si>
    <t>Foreign Exchange Rate Adjustments</t>
  </si>
  <si>
    <t>Additions / Reductions</t>
  </si>
  <si>
    <t>-18,015</t>
  </si>
  <si>
    <t>-7,401.134</t>
  </si>
  <si>
    <t>17,610.507</t>
  </si>
  <si>
    <t>-5,294.071</t>
  </si>
  <si>
    <t>-7,925.407</t>
  </si>
  <si>
    <t>58,582.838</t>
  </si>
  <si>
    <t>153,496.04</t>
  </si>
  <si>
    <t>53,311.445</t>
  </si>
  <si>
    <t>Ending Cash (CF)</t>
  </si>
  <si>
    <t>Levered Free Cash Flow</t>
  </si>
  <si>
    <t>-316,649</t>
  </si>
  <si>
    <t>-10,753.838</t>
  </si>
  <si>
    <t>-93,585.526</t>
  </si>
  <si>
    <t>-83,374.351</t>
  </si>
  <si>
    <t>-58,835.88</t>
  </si>
  <si>
    <t>165,440.048</t>
  </si>
  <si>
    <t>108,802.69</t>
  </si>
  <si>
    <t>317,211.53</t>
  </si>
  <si>
    <t>Cash Interest Paid</t>
  </si>
  <si>
    <t>9,463.748</t>
  </si>
  <si>
    <t>11,209.451</t>
  </si>
  <si>
    <t>10,797.616</t>
  </si>
  <si>
    <t>17,178.244</t>
  </si>
  <si>
    <t>36,717.962</t>
  </si>
  <si>
    <t>36,129.186</t>
  </si>
  <si>
    <t>197,292.538</t>
  </si>
  <si>
    <t>184,750.362</t>
  </si>
  <si>
    <t>250,293.905</t>
  </si>
  <si>
    <t>Valuation Ratios</t>
  </si>
  <si>
    <t>Price Close (Split Adjusted)</t>
  </si>
  <si>
    <t>Market Cap</t>
  </si>
  <si>
    <t>695,032.329</t>
  </si>
  <si>
    <t>787,944.85</t>
  </si>
  <si>
    <t>1,014,972.339</t>
  </si>
  <si>
    <t>1,066,660.114</t>
  </si>
  <si>
    <t>1,541,446.125</t>
  </si>
  <si>
    <t>1,384,119.667</t>
  </si>
  <si>
    <t>2,062,244.937</t>
  </si>
  <si>
    <t>2,206,659.123</t>
  </si>
  <si>
    <t>5,265,924.065</t>
  </si>
  <si>
    <t>2,851,780.774</t>
  </si>
  <si>
    <t>P/E Ratio</t>
  </si>
  <si>
    <t>38.8x</t>
  </si>
  <si>
    <t>9.7x</t>
  </si>
  <si>
    <t>10.0x</t>
  </si>
  <si>
    <t>9.9x</t>
  </si>
  <si>
    <t>26.1x</t>
  </si>
  <si>
    <t>5.8x</t>
  </si>
  <si>
    <t>14.4x</t>
  </si>
  <si>
    <t>21.8x</t>
  </si>
  <si>
    <t>2.8x</t>
  </si>
  <si>
    <t>Price/Book</t>
  </si>
  <si>
    <t>1.5x</t>
  </si>
  <si>
    <t>1.2x</t>
  </si>
  <si>
    <t>1.1x</t>
  </si>
  <si>
    <t>1.4x</t>
  </si>
  <si>
    <t>0.9x</t>
  </si>
  <si>
    <t>1.0x</t>
  </si>
  <si>
    <t>1.7x</t>
  </si>
  <si>
    <t>0.6x</t>
  </si>
  <si>
    <t>Price / Operating Cash Flow</t>
  </si>
  <si>
    <t>-1.8x</t>
  </si>
  <si>
    <t>60.4x</t>
  </si>
  <si>
    <t>-24.3x</t>
  </si>
  <si>
    <t>-4.5x</t>
  </si>
  <si>
    <t>-5.5x</t>
  </si>
  <si>
    <t>-19.8x</t>
  </si>
  <si>
    <t>-20.0x</t>
  </si>
  <si>
    <t>10.7x</t>
  </si>
  <si>
    <t>30.9x</t>
  </si>
  <si>
    <t>8.1x</t>
  </si>
  <si>
    <t>Price / LTM Sales</t>
  </si>
  <si>
    <t>12.1x</t>
  </si>
  <si>
    <t>5.2x</t>
  </si>
  <si>
    <t>4.8x</t>
  </si>
  <si>
    <t>6.9x</t>
  </si>
  <si>
    <t>9.4x</t>
  </si>
  <si>
    <t>3.7x</t>
  </si>
  <si>
    <t>16.7x</t>
  </si>
  <si>
    <t>7.1x</t>
  </si>
  <si>
    <t>8.3x</t>
  </si>
  <si>
    <t>2.6x</t>
  </si>
  <si>
    <t>Dividend Per Share</t>
  </si>
  <si>
    <t>Dividend Yield</t>
  </si>
  <si>
    <t>2.0%</t>
  </si>
  <si>
    <t>3.4%</t>
  </si>
  <si>
    <t>3.2%</t>
  </si>
  <si>
    <t>2.6%</t>
  </si>
  <si>
    <t>2.9%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</si>
  <si>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</si>
  <si>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</si>
  <si>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</si>
  <si>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</si>
  <si>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</si>
  <si>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</si>
  <si>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</si>
  <si>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</si>
  <si>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</si>
  <si>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</si>
  <si>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</si>
  <si>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</si>
  <si>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</si>
  <si>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</si>
  <si>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</si>
  <si>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</si>
  <si>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</si>
  <si>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</si>
  <si>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</si>
  <si>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</si>
  <si>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</si>
  <si>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</si>
  <si>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</si>
  <si>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</si>
  <si>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</si>
  <si>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</si>
  <si>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</si>
  <si>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EBITDA</t>
  </si>
  <si>
    <t>EV/EBITDA</t>
  </si>
  <si>
    <t>EV / EBIT</t>
  </si>
  <si>
    <t>EV / Free Cash Flow</t>
  </si>
  <si>
    <t>EV / Invested Capital</t>
  </si>
  <si>
    <t>EV / Revenue</t>
  </si>
  <si>
    <t>Altman Z-Score</t>
  </si>
  <si>
    <t>Piotroski Score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</si>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</sst>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52</xdr:row>
      <xdr:rowOff>152400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EA66467F-5C88-BB58-5955-45B3DF8B66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8"/>
  <sheetViews>
    <sheetView showGridLines="0" tabSelected="1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/>
    <row r="14" spans="3:13" ht="12.75" x14ac:dyDescent="0.2">
      <c r="C14" s="3" t="s">
        <v>36</v>
      </c>
      <c r="D14" s="3">
        <v>470</v>
      </c>
      <c r="E14" s="3">
        <v>629.99</v>
      </c>
      <c r="F14" s="3" t="s">
        <v>37</v>
      </c>
      <c r="G14" s="3" t="s">
        <v>38</v>
      </c>
      <c r="H14" s="3" t="s">
        <v>39</v>
      </c>
      <c r="I14" s="3" t="s">
        <v>40</v>
      </c>
      <c r="J14" s="3" t="s">
        <v>41</v>
      </c>
      <c r="K14" s="3" t="s">
        <v>42</v>
      </c>
      <c r="L14" s="3" t="s">
        <v>43</v>
      </c>
      <c r="M14" s="3" t="s">
        <v>44</v>
      </c>
    </row>
    <row r="15" spans="3:13" ht="12.75" x14ac:dyDescent="0.2">
      <c r="C15" s="3" t="s">
        <v>45</v>
      </c>
      <c r="D15" s="3" t="s">
        <v>46</v>
      </c>
      <c r="E15" s="3" t="s">
        <v>46</v>
      </c>
      <c r="F15" s="3" t="s">
        <v>46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</row>
    <row r="16" spans="3:13" ht="12.75" x14ac:dyDescent="0.2">
      <c r="C16" s="3" t="s">
        <v>47</v>
      </c>
      <c r="D16" s="3" t="s">
        <v>46</v>
      </c>
      <c r="E16" s="3">
        <v>253.61699999999999</v>
      </c>
      <c r="F16" s="3">
        <v>303.858</v>
      </c>
      <c r="G16" s="3">
        <v>294.07799999999997</v>
      </c>
      <c r="H16" s="3">
        <v>275.32499999999999</v>
      </c>
      <c r="I16" s="3">
        <v>298.93099999999998</v>
      </c>
      <c r="J16" s="3">
        <v>284.36900000000003</v>
      </c>
      <c r="K16" s="3" t="s">
        <v>48</v>
      </c>
      <c r="L16" s="3" t="s">
        <v>49</v>
      </c>
      <c r="M16" s="3" t="s">
        <v>50</v>
      </c>
    </row>
    <row r="17" spans="3:13" ht="12.75" x14ac:dyDescent="0.2"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</row>
    <row r="18" spans="3:13" ht="12.75" x14ac:dyDescent="0.2">
      <c r="C18" s="3" t="s">
        <v>62</v>
      </c>
      <c r="D18" s="3" t="s">
        <v>63</v>
      </c>
      <c r="E18" s="3" t="s">
        <v>64</v>
      </c>
      <c r="F18" s="3" t="s">
        <v>65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70</v>
      </c>
      <c r="L18" s="3" t="s">
        <v>71</v>
      </c>
      <c r="M18" s="3" t="s">
        <v>72</v>
      </c>
    </row>
    <row r="19" spans="3:13" ht="12.75" x14ac:dyDescent="0.2">
      <c r="C19" s="3" t="s">
        <v>73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78</v>
      </c>
      <c r="I19" s="3" t="s">
        <v>79</v>
      </c>
      <c r="J19" s="3" t="s">
        <v>80</v>
      </c>
      <c r="K19" s="3" t="s">
        <v>81</v>
      </c>
      <c r="L19" s="3" t="s">
        <v>82</v>
      </c>
      <c r="M19" s="3" t="s">
        <v>83</v>
      </c>
    </row>
    <row r="20" spans="3:13" ht="12.75" x14ac:dyDescent="0.2"/>
    <row r="21" spans="3:13" ht="12.75" x14ac:dyDescent="0.2">
      <c r="C21" s="3" t="s">
        <v>84</v>
      </c>
      <c r="D21" s="3" t="s">
        <v>85</v>
      </c>
      <c r="E21" s="3" t="s">
        <v>86</v>
      </c>
      <c r="F21" s="3" t="s">
        <v>87</v>
      </c>
      <c r="G21" s="3" t="s">
        <v>88</v>
      </c>
      <c r="H21" s="3" t="s">
        <v>89</v>
      </c>
      <c r="I21" s="3" t="s">
        <v>90</v>
      </c>
      <c r="J21" s="3" t="s">
        <v>91</v>
      </c>
      <c r="K21" s="3" t="s">
        <v>92</v>
      </c>
      <c r="L21" s="3" t="s">
        <v>93</v>
      </c>
      <c r="M21" s="3" t="s">
        <v>94</v>
      </c>
    </row>
    <row r="22" spans="3:13" ht="12.75" x14ac:dyDescent="0.2"/>
    <row r="23" spans="3:13" ht="12.75" x14ac:dyDescent="0.2">
      <c r="C23" s="3" t="s">
        <v>95</v>
      </c>
      <c r="D23" s="3" t="s">
        <v>96</v>
      </c>
      <c r="E23" s="3" t="s">
        <v>97</v>
      </c>
      <c r="F23" s="3" t="s">
        <v>98</v>
      </c>
      <c r="G23" s="3" t="s">
        <v>99</v>
      </c>
      <c r="H23" s="3" t="s">
        <v>100</v>
      </c>
      <c r="I23" s="3" t="s">
        <v>101</v>
      </c>
      <c r="J23" s="3" t="s">
        <v>102</v>
      </c>
      <c r="K23" s="3" t="s">
        <v>103</v>
      </c>
      <c r="L23" s="3" t="s">
        <v>104</v>
      </c>
      <c r="M23" s="3" t="s">
        <v>105</v>
      </c>
    </row>
    <row r="24" spans="3:13" ht="12.75" x14ac:dyDescent="0.2">
      <c r="C24" s="3" t="s">
        <v>106</v>
      </c>
      <c r="D24" s="3" t="s">
        <v>46</v>
      </c>
      <c r="E24" s="3" t="s">
        <v>46</v>
      </c>
      <c r="F24" s="3" t="s">
        <v>46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</row>
    <row r="25" spans="3:13" ht="12.75" x14ac:dyDescent="0.2">
      <c r="C25" s="3" t="s">
        <v>107</v>
      </c>
      <c r="D25" s="3" t="s">
        <v>108</v>
      </c>
      <c r="E25" s="3" t="s">
        <v>109</v>
      </c>
      <c r="F25" s="3" t="s">
        <v>110</v>
      </c>
      <c r="G25" s="3" t="s">
        <v>111</v>
      </c>
      <c r="H25" s="3" t="s">
        <v>112</v>
      </c>
      <c r="I25" s="3" t="s">
        <v>113</v>
      </c>
      <c r="J25" s="3" t="s">
        <v>114</v>
      </c>
      <c r="K25" s="3" t="s">
        <v>115</v>
      </c>
      <c r="L25" s="3" t="s">
        <v>116</v>
      </c>
      <c r="M25" s="3" t="s">
        <v>117</v>
      </c>
    </row>
    <row r="26" spans="3:13" ht="12.75" x14ac:dyDescent="0.2"/>
    <row r="27" spans="3:13" ht="12.75" x14ac:dyDescent="0.2">
      <c r="C27" s="3" t="s">
        <v>118</v>
      </c>
      <c r="D27" s="3" t="s">
        <v>119</v>
      </c>
      <c r="E27" s="3" t="s">
        <v>120</v>
      </c>
      <c r="F27" s="3" t="s">
        <v>121</v>
      </c>
      <c r="G27" s="3" t="s">
        <v>122</v>
      </c>
      <c r="H27" s="3" t="s">
        <v>123</v>
      </c>
      <c r="I27" s="3" t="s">
        <v>124</v>
      </c>
      <c r="J27" s="3" t="s">
        <v>125</v>
      </c>
      <c r="K27" s="3" t="s">
        <v>126</v>
      </c>
      <c r="L27" s="3" t="s">
        <v>127</v>
      </c>
      <c r="M27" s="3" t="s">
        <v>128</v>
      </c>
    </row>
    <row r="28" spans="3:13" ht="12.75" x14ac:dyDescent="0.2">
      <c r="C28" s="3" t="s">
        <v>129</v>
      </c>
      <c r="D28" s="3" t="s">
        <v>130</v>
      </c>
      <c r="E28" s="3" t="s">
        <v>131</v>
      </c>
      <c r="F28" s="3" t="s">
        <v>132</v>
      </c>
      <c r="G28" s="3" t="s">
        <v>133</v>
      </c>
      <c r="H28" s="3" t="s">
        <v>134</v>
      </c>
      <c r="I28" s="3" t="s">
        <v>135</v>
      </c>
      <c r="J28" s="3" t="s">
        <v>136</v>
      </c>
      <c r="K28" s="3" t="s">
        <v>137</v>
      </c>
      <c r="L28" s="3" t="s">
        <v>138</v>
      </c>
      <c r="M28" s="3" t="s">
        <v>139</v>
      </c>
    </row>
    <row r="29" spans="3:13" ht="12.75" x14ac:dyDescent="0.2">
      <c r="C29" s="3" t="s">
        <v>140</v>
      </c>
      <c r="D29" s="3" t="s">
        <v>141</v>
      </c>
      <c r="E29" s="3" t="s">
        <v>142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148</v>
      </c>
      <c r="L29" s="3" t="s">
        <v>149</v>
      </c>
      <c r="M29" s="3" t="s">
        <v>150</v>
      </c>
    </row>
    <row r="30" spans="3:13" ht="12.75" x14ac:dyDescent="0.2">
      <c r="C30" s="3" t="s">
        <v>151</v>
      </c>
      <c r="D30" s="3" t="s">
        <v>46</v>
      </c>
      <c r="E30" s="3" t="s">
        <v>46</v>
      </c>
      <c r="F30" s="3" t="s">
        <v>46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</row>
    <row r="31" spans="3:13" ht="12.75" x14ac:dyDescent="0.2">
      <c r="C31" s="3" t="s">
        <v>152</v>
      </c>
      <c r="D31" s="3">
        <v>-38</v>
      </c>
      <c r="E31" s="3" t="s">
        <v>153</v>
      </c>
      <c r="F31" s="3" t="s">
        <v>154</v>
      </c>
      <c r="G31" s="3" t="s">
        <v>155</v>
      </c>
      <c r="H31" s="3" t="s">
        <v>156</v>
      </c>
      <c r="I31" s="3" t="s">
        <v>157</v>
      </c>
      <c r="J31" s="3" t="s">
        <v>158</v>
      </c>
      <c r="K31" s="3" t="s">
        <v>159</v>
      </c>
      <c r="L31" s="3" t="s">
        <v>160</v>
      </c>
      <c r="M31" s="3" t="s">
        <v>161</v>
      </c>
    </row>
    <row r="32" spans="3:13" ht="12.75" x14ac:dyDescent="0.2">
      <c r="C32" s="3" t="s">
        <v>162</v>
      </c>
      <c r="D32" s="3" t="s">
        <v>163</v>
      </c>
      <c r="E32" s="3" t="s">
        <v>164</v>
      </c>
      <c r="F32" s="3" t="s">
        <v>165</v>
      </c>
      <c r="G32" s="3" t="s">
        <v>166</v>
      </c>
      <c r="H32" s="3" t="s">
        <v>167</v>
      </c>
      <c r="I32" s="3" t="s">
        <v>168</v>
      </c>
      <c r="J32" s="3" t="s">
        <v>169</v>
      </c>
      <c r="K32" s="3" t="s">
        <v>170</v>
      </c>
      <c r="L32" s="3" t="s">
        <v>171</v>
      </c>
      <c r="M32" s="3" t="s">
        <v>172</v>
      </c>
    </row>
    <row r="33" spans="3:13" ht="12.75" x14ac:dyDescent="0.2">
      <c r="C33" s="3" t="s">
        <v>173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</row>
    <row r="34" spans="3:13" ht="12.75" x14ac:dyDescent="0.2">
      <c r="C34" s="3" t="s">
        <v>174</v>
      </c>
      <c r="D34" s="3" t="s">
        <v>46</v>
      </c>
      <c r="E34" s="3" t="s">
        <v>175</v>
      </c>
      <c r="F34" s="3" t="s">
        <v>176</v>
      </c>
      <c r="G34" s="3" t="s">
        <v>177</v>
      </c>
      <c r="H34" s="3" t="s">
        <v>178</v>
      </c>
      <c r="I34" s="3" t="s">
        <v>179</v>
      </c>
      <c r="J34" s="3" t="s">
        <v>180</v>
      </c>
      <c r="K34" s="3" t="s">
        <v>181</v>
      </c>
      <c r="L34" s="3" t="s">
        <v>182</v>
      </c>
      <c r="M34" s="3" t="s">
        <v>183</v>
      </c>
    </row>
    <row r="35" spans="3:13" ht="12.75" x14ac:dyDescent="0.2">
      <c r="C35" s="3" t="s">
        <v>184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ht="12.75" x14ac:dyDescent="0.2">
      <c r="C36" s="3" t="s">
        <v>185</v>
      </c>
      <c r="D36" s="3" t="s">
        <v>163</v>
      </c>
      <c r="E36" s="3" t="s">
        <v>186</v>
      </c>
      <c r="F36" s="3" t="s">
        <v>187</v>
      </c>
      <c r="G36" s="3" t="s">
        <v>188</v>
      </c>
      <c r="H36" s="3" t="s">
        <v>189</v>
      </c>
      <c r="I36" s="3" t="s">
        <v>190</v>
      </c>
      <c r="J36" s="3" t="s">
        <v>191</v>
      </c>
      <c r="K36" s="3" t="s">
        <v>192</v>
      </c>
      <c r="L36" s="3" t="s">
        <v>193</v>
      </c>
      <c r="M36" s="3" t="s">
        <v>194</v>
      </c>
    </row>
    <row r="37" spans="3:13" ht="12.75" x14ac:dyDescent="0.2"/>
    <row r="38" spans="3:13" ht="12.75" x14ac:dyDescent="0.2">
      <c r="C38" s="3" t="s">
        <v>195</v>
      </c>
      <c r="D38" s="3" t="s">
        <v>74</v>
      </c>
      <c r="E38" s="3" t="s">
        <v>75</v>
      </c>
      <c r="F38" s="3" t="s">
        <v>76</v>
      </c>
      <c r="G38" s="3" t="s">
        <v>77</v>
      </c>
      <c r="H38" s="3" t="s">
        <v>78</v>
      </c>
      <c r="I38" s="3" t="s">
        <v>79</v>
      </c>
      <c r="J38" s="3" t="s">
        <v>80</v>
      </c>
      <c r="K38" s="3" t="s">
        <v>81</v>
      </c>
      <c r="L38" s="3" t="s">
        <v>82</v>
      </c>
      <c r="M38" s="3" t="s">
        <v>83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4CA3-A4A7-40B8-B4BA-8A32F0CCBDEC}">
  <dimension ref="C1:M43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196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197</v>
      </c>
      <c r="D12" s="3" t="s">
        <v>198</v>
      </c>
      <c r="E12" s="3" t="s">
        <v>199</v>
      </c>
      <c r="F12" s="3" t="s">
        <v>200</v>
      </c>
      <c r="G12" s="3" t="s">
        <v>201</v>
      </c>
      <c r="H12" s="3" t="s">
        <v>202</v>
      </c>
      <c r="I12" s="3" t="s">
        <v>203</v>
      </c>
      <c r="J12" s="3" t="s">
        <v>204</v>
      </c>
      <c r="K12" s="3" t="s">
        <v>205</v>
      </c>
      <c r="L12" s="3" t="s">
        <v>206</v>
      </c>
      <c r="M12" s="3" t="s">
        <v>207</v>
      </c>
    </row>
    <row r="13" spans="3:13" x14ac:dyDescent="0.2">
      <c r="C13" s="3" t="s">
        <v>208</v>
      </c>
      <c r="D13" s="3" t="s">
        <v>209</v>
      </c>
      <c r="E13" s="3" t="s">
        <v>210</v>
      </c>
      <c r="F13" s="3" t="s">
        <v>211</v>
      </c>
      <c r="G13" s="3" t="s">
        <v>212</v>
      </c>
      <c r="H13" s="3" t="s">
        <v>213</v>
      </c>
      <c r="I13" s="3" t="s">
        <v>214</v>
      </c>
      <c r="J13" s="3" t="s">
        <v>215</v>
      </c>
      <c r="K13" s="3" t="s">
        <v>216</v>
      </c>
      <c r="L13" s="3" t="s">
        <v>217</v>
      </c>
      <c r="M13" s="3" t="s">
        <v>218</v>
      </c>
    </row>
    <row r="16" spans="3:13" x14ac:dyDescent="0.2">
      <c r="C16" s="3" t="s">
        <v>219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3:13" x14ac:dyDescent="0.2">
      <c r="C17" s="3" t="s">
        <v>220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3" t="s">
        <v>221</v>
      </c>
      <c r="D18" s="3" t="s">
        <v>222</v>
      </c>
      <c r="E18" s="3" t="s">
        <v>223</v>
      </c>
      <c r="F18" s="3" t="s">
        <v>224</v>
      </c>
      <c r="G18" s="3" t="s">
        <v>225</v>
      </c>
      <c r="H18" s="3" t="s">
        <v>226</v>
      </c>
      <c r="I18" s="3" t="s">
        <v>227</v>
      </c>
      <c r="J18" s="3" t="s">
        <v>228</v>
      </c>
      <c r="K18" s="3" t="s">
        <v>229</v>
      </c>
      <c r="L18" s="3" t="s">
        <v>230</v>
      </c>
      <c r="M18" s="3" t="s">
        <v>231</v>
      </c>
    </row>
    <row r="19" spans="3:13" x14ac:dyDescent="0.2">
      <c r="C19" s="3" t="s">
        <v>232</v>
      </c>
      <c r="D19" s="3" t="s">
        <v>233</v>
      </c>
      <c r="E19" s="3" t="s">
        <v>234</v>
      </c>
      <c r="F19" s="3" t="s">
        <v>235</v>
      </c>
      <c r="G19" s="3" t="s">
        <v>236</v>
      </c>
      <c r="H19" s="3" t="s">
        <v>237</v>
      </c>
      <c r="I19" s="3" t="s">
        <v>238</v>
      </c>
      <c r="J19" s="3" t="s">
        <v>239</v>
      </c>
      <c r="K19" s="3" t="s">
        <v>240</v>
      </c>
      <c r="L19" s="3" t="s">
        <v>241</v>
      </c>
      <c r="M19" s="3" t="s">
        <v>242</v>
      </c>
    </row>
    <row r="20" spans="3:13" x14ac:dyDescent="0.2">
      <c r="C20" s="3" t="s">
        <v>243</v>
      </c>
      <c r="D20" s="3" t="s">
        <v>244</v>
      </c>
      <c r="E20" s="3" t="s">
        <v>245</v>
      </c>
      <c r="F20" s="3" t="s">
        <v>246</v>
      </c>
      <c r="G20" s="3" t="s">
        <v>247</v>
      </c>
      <c r="H20" s="3" t="s">
        <v>248</v>
      </c>
      <c r="I20" s="3" t="s">
        <v>249</v>
      </c>
      <c r="J20" s="3" t="s">
        <v>250</v>
      </c>
      <c r="K20" s="3" t="s">
        <v>251</v>
      </c>
      <c r="L20" s="3" t="s">
        <v>252</v>
      </c>
      <c r="M20" s="3" t="s">
        <v>253</v>
      </c>
    </row>
    <row r="21" spans="3:13" x14ac:dyDescent="0.2">
      <c r="C21" s="3" t="s">
        <v>254</v>
      </c>
      <c r="D21" s="3" t="s">
        <v>255</v>
      </c>
      <c r="E21" s="3" t="s">
        <v>256</v>
      </c>
      <c r="F21" s="3" t="s">
        <v>257</v>
      </c>
      <c r="G21" s="3" t="s">
        <v>258</v>
      </c>
      <c r="H21" s="3" t="s">
        <v>259</v>
      </c>
      <c r="I21" s="3" t="s">
        <v>260</v>
      </c>
      <c r="J21" s="3" t="s">
        <v>261</v>
      </c>
      <c r="K21" s="3" t="s">
        <v>262</v>
      </c>
      <c r="L21" s="3" t="s">
        <v>263</v>
      </c>
      <c r="M21" s="3" t="s">
        <v>264</v>
      </c>
    </row>
    <row r="23" spans="3:13" x14ac:dyDescent="0.2">
      <c r="C23" s="3" t="s">
        <v>265</v>
      </c>
      <c r="D23" s="3" t="s">
        <v>266</v>
      </c>
      <c r="E23" s="3" t="s">
        <v>267</v>
      </c>
      <c r="F23" s="3" t="s">
        <v>268</v>
      </c>
      <c r="G23" s="3" t="s">
        <v>269</v>
      </c>
      <c r="H23" s="3" t="s">
        <v>270</v>
      </c>
      <c r="I23" s="3" t="s">
        <v>271</v>
      </c>
      <c r="J23" s="3" t="s">
        <v>272</v>
      </c>
      <c r="K23" s="3" t="s">
        <v>273</v>
      </c>
      <c r="L23" s="3" t="s">
        <v>274</v>
      </c>
      <c r="M23" s="3" t="s">
        <v>275</v>
      </c>
    </row>
    <row r="24" spans="3:13" x14ac:dyDescent="0.2">
      <c r="C24" s="3" t="s">
        <v>276</v>
      </c>
      <c r="D24" s="3" t="s">
        <v>277</v>
      </c>
      <c r="E24" s="3" t="s">
        <v>278</v>
      </c>
      <c r="F24" s="3" t="s">
        <v>279</v>
      </c>
      <c r="G24" s="3" t="s">
        <v>280</v>
      </c>
      <c r="H24" s="3" t="s">
        <v>281</v>
      </c>
      <c r="I24" s="3" t="s">
        <v>282</v>
      </c>
      <c r="J24" s="3" t="s">
        <v>283</v>
      </c>
      <c r="K24" s="3" t="s">
        <v>284</v>
      </c>
      <c r="L24" s="3" t="s">
        <v>285</v>
      </c>
      <c r="M24" s="3" t="s">
        <v>286</v>
      </c>
    </row>
    <row r="25" spans="3:13" x14ac:dyDescent="0.2">
      <c r="C25" s="3" t="s">
        <v>287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288</v>
      </c>
      <c r="I25" s="3" t="s">
        <v>289</v>
      </c>
      <c r="J25" s="3" t="s">
        <v>3</v>
      </c>
      <c r="K25" s="3" t="s">
        <v>290</v>
      </c>
      <c r="L25" s="3" t="s">
        <v>291</v>
      </c>
      <c r="M25" s="3" t="s">
        <v>292</v>
      </c>
    </row>
    <row r="26" spans="3:13" x14ac:dyDescent="0.2">
      <c r="C26" s="3" t="s">
        <v>293</v>
      </c>
      <c r="D26" s="3" t="s">
        <v>294</v>
      </c>
      <c r="E26" s="3" t="s">
        <v>295</v>
      </c>
      <c r="F26" s="3" t="s">
        <v>296</v>
      </c>
      <c r="G26" s="3" t="s">
        <v>297</v>
      </c>
      <c r="H26" s="3" t="s">
        <v>298</v>
      </c>
      <c r="I26" s="3" t="s">
        <v>299</v>
      </c>
      <c r="J26" s="3" t="s">
        <v>300</v>
      </c>
      <c r="K26" s="3" t="s">
        <v>301</v>
      </c>
      <c r="L26" s="3" t="s">
        <v>302</v>
      </c>
      <c r="M26" s="3" t="s">
        <v>303</v>
      </c>
    </row>
    <row r="27" spans="3:13" x14ac:dyDescent="0.2">
      <c r="C27" s="3" t="s">
        <v>304</v>
      </c>
      <c r="D27" s="3" t="s">
        <v>305</v>
      </c>
      <c r="E27" s="3" t="s">
        <v>306</v>
      </c>
      <c r="F27" s="3" t="s">
        <v>307</v>
      </c>
      <c r="G27" s="3" t="s">
        <v>308</v>
      </c>
      <c r="H27" s="3" t="s">
        <v>309</v>
      </c>
      <c r="I27" s="3" t="s">
        <v>310</v>
      </c>
      <c r="J27" s="3" t="s">
        <v>311</v>
      </c>
      <c r="K27" s="3" t="s">
        <v>312</v>
      </c>
      <c r="L27" s="3" t="s">
        <v>313</v>
      </c>
      <c r="M27" s="3" t="s">
        <v>314</v>
      </c>
    </row>
    <row r="29" spans="3:13" x14ac:dyDescent="0.2">
      <c r="C29" s="3" t="s">
        <v>315</v>
      </c>
      <c r="D29" s="3" t="s">
        <v>3</v>
      </c>
      <c r="E29" s="3" t="s">
        <v>316</v>
      </c>
      <c r="F29" s="3">
        <v>-392.65699999999998</v>
      </c>
      <c r="G29" s="3">
        <v>-386.73200000000003</v>
      </c>
      <c r="H29" s="3">
        <v>-120.69</v>
      </c>
      <c r="I29" s="3">
        <v>-551.452</v>
      </c>
      <c r="J29" s="3" t="s">
        <v>317</v>
      </c>
      <c r="K29" s="3" t="s">
        <v>318</v>
      </c>
      <c r="L29" s="3" t="s">
        <v>319</v>
      </c>
      <c r="M29" s="3" t="s">
        <v>320</v>
      </c>
    </row>
    <row r="30" spans="3:13" x14ac:dyDescent="0.2">
      <c r="C30" s="3" t="s">
        <v>321</v>
      </c>
      <c r="D30" s="3" t="s">
        <v>305</v>
      </c>
      <c r="E30" s="3" t="s">
        <v>322</v>
      </c>
      <c r="F30" s="3" t="s">
        <v>323</v>
      </c>
      <c r="G30" s="3" t="s">
        <v>324</v>
      </c>
      <c r="H30" s="3" t="s">
        <v>325</v>
      </c>
      <c r="I30" s="3" t="s">
        <v>326</v>
      </c>
      <c r="J30" s="3" t="s">
        <v>327</v>
      </c>
      <c r="K30" s="3" t="s">
        <v>328</v>
      </c>
      <c r="L30" s="3" t="s">
        <v>329</v>
      </c>
      <c r="M30" s="3" t="s">
        <v>330</v>
      </c>
    </row>
    <row r="32" spans="3:13" x14ac:dyDescent="0.2">
      <c r="C32" s="3" t="s">
        <v>331</v>
      </c>
      <c r="D32" s="3">
        <v>0</v>
      </c>
      <c r="E32" s="3">
        <v>0</v>
      </c>
      <c r="F32" s="3">
        <v>0</v>
      </c>
      <c r="G32" s="3">
        <v>0</v>
      </c>
      <c r="H32" s="3" t="s">
        <v>332</v>
      </c>
      <c r="I32" s="3" t="s">
        <v>333</v>
      </c>
      <c r="J32" s="3">
        <v>0</v>
      </c>
      <c r="K32" s="3" t="s">
        <v>334</v>
      </c>
      <c r="L32" s="3" t="s">
        <v>335</v>
      </c>
      <c r="M32" s="3" t="s">
        <v>336</v>
      </c>
    </row>
    <row r="33" spans="3:13" x14ac:dyDescent="0.2">
      <c r="C33" s="3" t="s">
        <v>337</v>
      </c>
      <c r="D33" s="3" t="s">
        <v>305</v>
      </c>
      <c r="E33" s="3" t="s">
        <v>322</v>
      </c>
      <c r="F33" s="3" t="s">
        <v>323</v>
      </c>
      <c r="G33" s="3" t="s">
        <v>324</v>
      </c>
      <c r="H33" s="3" t="s">
        <v>338</v>
      </c>
      <c r="I33" s="3" t="s">
        <v>339</v>
      </c>
      <c r="J33" s="3" t="s">
        <v>327</v>
      </c>
      <c r="K33" s="3" t="s">
        <v>340</v>
      </c>
      <c r="L33" s="3" t="s">
        <v>341</v>
      </c>
      <c r="M33" s="3" t="s">
        <v>342</v>
      </c>
    </row>
    <row r="35" spans="3:13" x14ac:dyDescent="0.2">
      <c r="C35" s="3" t="s">
        <v>343</v>
      </c>
      <c r="D35" s="3">
        <v>0.6</v>
      </c>
      <c r="E35" s="3">
        <v>1.27</v>
      </c>
      <c r="F35" s="3">
        <v>0.84</v>
      </c>
      <c r="G35" s="3">
        <v>0.71</v>
      </c>
      <c r="H35" s="3">
        <v>0.62</v>
      </c>
      <c r="I35" s="3">
        <v>1.92</v>
      </c>
      <c r="J35" s="3">
        <v>0.84</v>
      </c>
      <c r="K35" s="3">
        <v>0.72</v>
      </c>
      <c r="L35" s="3">
        <v>2.62</v>
      </c>
      <c r="M35" s="3">
        <v>3.82</v>
      </c>
    </row>
    <row r="36" spans="3:13" x14ac:dyDescent="0.2">
      <c r="C36" s="3" t="s">
        <v>344</v>
      </c>
      <c r="D36" s="3">
        <v>0.59</v>
      </c>
      <c r="E36" s="3">
        <v>1.1100000000000001</v>
      </c>
      <c r="F36" s="3">
        <v>0.82</v>
      </c>
      <c r="G36" s="3">
        <v>0.62</v>
      </c>
      <c r="H36" s="3">
        <v>0.62</v>
      </c>
      <c r="I36" s="3">
        <v>1.56</v>
      </c>
      <c r="J36" s="3">
        <v>0.81</v>
      </c>
      <c r="K36" s="3">
        <v>0.71</v>
      </c>
      <c r="L36" s="3">
        <v>2.59</v>
      </c>
      <c r="M36" s="3">
        <v>2.68</v>
      </c>
    </row>
    <row r="37" spans="3:13" x14ac:dyDescent="0.2">
      <c r="C37" s="3" t="s">
        <v>345</v>
      </c>
      <c r="D37" s="3" t="s">
        <v>346</v>
      </c>
      <c r="E37" s="3" t="s">
        <v>347</v>
      </c>
      <c r="F37" s="3" t="s">
        <v>348</v>
      </c>
      <c r="G37" s="3" t="s">
        <v>349</v>
      </c>
      <c r="H37" s="3" t="s">
        <v>350</v>
      </c>
      <c r="I37" s="3" t="s">
        <v>351</v>
      </c>
      <c r="J37" s="3" t="s">
        <v>352</v>
      </c>
      <c r="K37" s="3" t="s">
        <v>353</v>
      </c>
      <c r="L37" s="3" t="s">
        <v>354</v>
      </c>
      <c r="M37" s="3" t="s">
        <v>355</v>
      </c>
    </row>
    <row r="38" spans="3:13" x14ac:dyDescent="0.2">
      <c r="C38" s="3" t="s">
        <v>356</v>
      </c>
      <c r="D38" s="3" t="s">
        <v>357</v>
      </c>
      <c r="E38" s="3" t="s">
        <v>358</v>
      </c>
      <c r="F38" s="3" t="s">
        <v>359</v>
      </c>
      <c r="G38" s="3" t="s">
        <v>360</v>
      </c>
      <c r="H38" s="3" t="s">
        <v>361</v>
      </c>
      <c r="I38" s="3" t="s">
        <v>362</v>
      </c>
      <c r="J38" s="3" t="s">
        <v>363</v>
      </c>
      <c r="K38" s="3" t="s">
        <v>364</v>
      </c>
      <c r="L38" s="3" t="s">
        <v>365</v>
      </c>
      <c r="M38" s="3" t="s">
        <v>366</v>
      </c>
    </row>
    <row r="41" spans="3:13" x14ac:dyDescent="0.2">
      <c r="C41" s="3" t="s">
        <v>367</v>
      </c>
      <c r="D41" s="3" t="s">
        <v>198</v>
      </c>
      <c r="E41" s="3" t="s">
        <v>199</v>
      </c>
      <c r="F41" s="3" t="s">
        <v>200</v>
      </c>
      <c r="G41" s="3" t="s">
        <v>201</v>
      </c>
      <c r="H41" s="3" t="s">
        <v>202</v>
      </c>
      <c r="I41" s="3" t="s">
        <v>203</v>
      </c>
      <c r="J41" s="3" t="s">
        <v>204</v>
      </c>
      <c r="K41" s="3" t="s">
        <v>205</v>
      </c>
      <c r="L41" s="3" t="s">
        <v>206</v>
      </c>
      <c r="M41" s="3" t="s">
        <v>207</v>
      </c>
    </row>
    <row r="42" spans="3:13" x14ac:dyDescent="0.2">
      <c r="C42" s="3" t="s">
        <v>368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3:13" x14ac:dyDescent="0.2">
      <c r="C43" s="3" t="s">
        <v>369</v>
      </c>
      <c r="D43" s="3" t="s">
        <v>370</v>
      </c>
      <c r="E43" s="3" t="s">
        <v>371</v>
      </c>
      <c r="F43" s="3" t="s">
        <v>372</v>
      </c>
      <c r="G43" s="3" t="s">
        <v>373</v>
      </c>
      <c r="H43" s="3" t="s">
        <v>374</v>
      </c>
      <c r="I43" s="3" t="s">
        <v>375</v>
      </c>
      <c r="J43" s="3" t="s">
        <v>376</v>
      </c>
      <c r="K43" s="3" t="s">
        <v>377</v>
      </c>
      <c r="L43" s="3" t="s">
        <v>378</v>
      </c>
      <c r="M43" s="3" t="s">
        <v>379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EF82-ED01-4947-A203-955957B211CC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380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321</v>
      </c>
      <c r="D12" s="3" t="s">
        <v>305</v>
      </c>
      <c r="E12" s="3" t="s">
        <v>322</v>
      </c>
      <c r="F12" s="3" t="s">
        <v>323</v>
      </c>
      <c r="G12" s="3" t="s">
        <v>324</v>
      </c>
      <c r="H12" s="3" t="s">
        <v>325</v>
      </c>
      <c r="I12" s="3" t="s">
        <v>326</v>
      </c>
      <c r="J12" s="3" t="s">
        <v>327</v>
      </c>
      <c r="K12" s="3" t="s">
        <v>328</v>
      </c>
      <c r="L12" s="3" t="s">
        <v>329</v>
      </c>
      <c r="M12" s="3" t="s">
        <v>330</v>
      </c>
    </row>
    <row r="13" spans="3:13" x14ac:dyDescent="0.2">
      <c r="C13" s="3" t="s">
        <v>381</v>
      </c>
      <c r="D13" s="3">
        <v>764</v>
      </c>
      <c r="E13" s="3" t="s">
        <v>382</v>
      </c>
      <c r="F13" s="3" t="s">
        <v>383</v>
      </c>
      <c r="G13" s="3" t="s">
        <v>384</v>
      </c>
      <c r="H13" s="3" t="s">
        <v>385</v>
      </c>
      <c r="I13" s="3" t="s">
        <v>386</v>
      </c>
      <c r="J13" s="3" t="s">
        <v>387</v>
      </c>
      <c r="K13" s="3" t="s">
        <v>388</v>
      </c>
      <c r="L13" s="3" t="s">
        <v>389</v>
      </c>
      <c r="M13" s="3" t="s">
        <v>390</v>
      </c>
    </row>
    <row r="14" spans="3:13" x14ac:dyDescent="0.2">
      <c r="C14" s="3" t="s">
        <v>391</v>
      </c>
      <c r="D14" s="3" t="s">
        <v>392</v>
      </c>
      <c r="E14" s="3" t="s">
        <v>393</v>
      </c>
      <c r="F14" s="3" t="s">
        <v>394</v>
      </c>
      <c r="G14" s="3" t="s">
        <v>395</v>
      </c>
      <c r="H14" s="3" t="s">
        <v>396</v>
      </c>
      <c r="I14" s="3" t="s">
        <v>397</v>
      </c>
      <c r="J14" s="3" t="s">
        <v>398</v>
      </c>
      <c r="K14" s="3" t="s">
        <v>399</v>
      </c>
      <c r="L14" s="3" t="s">
        <v>400</v>
      </c>
      <c r="M14" s="3" t="s">
        <v>401</v>
      </c>
    </row>
    <row r="15" spans="3:13" x14ac:dyDescent="0.2">
      <c r="C15" s="3" t="s">
        <v>402</v>
      </c>
      <c r="D15" s="3" t="s">
        <v>403</v>
      </c>
      <c r="E15" s="3" t="s">
        <v>404</v>
      </c>
      <c r="F15" s="3" t="s">
        <v>405</v>
      </c>
      <c r="G15" s="3" t="s">
        <v>406</v>
      </c>
      <c r="H15" s="3" t="s">
        <v>407</v>
      </c>
      <c r="I15" s="3" t="s">
        <v>408</v>
      </c>
      <c r="J15" s="3" t="s">
        <v>409</v>
      </c>
      <c r="K15" s="3" t="s">
        <v>410</v>
      </c>
      <c r="L15" s="3" t="s">
        <v>411</v>
      </c>
      <c r="M15" s="3" t="s">
        <v>412</v>
      </c>
    </row>
    <row r="16" spans="3:13" x14ac:dyDescent="0.2">
      <c r="C16" s="3" t="s">
        <v>413</v>
      </c>
      <c r="D16" s="3" t="s">
        <v>414</v>
      </c>
      <c r="E16" s="3" t="s">
        <v>415</v>
      </c>
      <c r="F16" s="3" t="s">
        <v>416</v>
      </c>
      <c r="G16" s="3" t="s">
        <v>417</v>
      </c>
      <c r="H16" s="3" t="s">
        <v>418</v>
      </c>
      <c r="I16" s="3" t="s">
        <v>419</v>
      </c>
      <c r="J16" s="3" t="s">
        <v>420</v>
      </c>
      <c r="K16" s="3" t="s">
        <v>421</v>
      </c>
      <c r="L16" s="3" t="s">
        <v>422</v>
      </c>
      <c r="M16" s="3" t="s">
        <v>423</v>
      </c>
    </row>
    <row r="17" spans="3:13" x14ac:dyDescent="0.2">
      <c r="C17" s="3" t="s">
        <v>424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425</v>
      </c>
      <c r="D18" s="3" t="s">
        <v>426</v>
      </c>
      <c r="E18" s="3" t="s">
        <v>427</v>
      </c>
      <c r="F18" s="3" t="s">
        <v>428</v>
      </c>
      <c r="G18" s="3" t="s">
        <v>429</v>
      </c>
      <c r="H18" s="3" t="s">
        <v>430</v>
      </c>
      <c r="I18" s="3" t="s">
        <v>431</v>
      </c>
      <c r="J18" s="3" t="s">
        <v>432</v>
      </c>
      <c r="K18" s="3" t="s">
        <v>433</v>
      </c>
      <c r="L18" s="3" t="s">
        <v>434</v>
      </c>
      <c r="M18" s="3" t="s">
        <v>435</v>
      </c>
    </row>
    <row r="19" spans="3:13" x14ac:dyDescent="0.2">
      <c r="C19" s="3" t="s">
        <v>436</v>
      </c>
      <c r="D19" s="3" t="s">
        <v>437</v>
      </c>
      <c r="E19" s="3" t="s">
        <v>438</v>
      </c>
      <c r="F19" s="3" t="s">
        <v>439</v>
      </c>
      <c r="G19" s="3" t="s">
        <v>440</v>
      </c>
      <c r="H19" s="3" t="s">
        <v>441</v>
      </c>
      <c r="I19" s="3" t="s">
        <v>442</v>
      </c>
      <c r="J19" s="3" t="s">
        <v>443</v>
      </c>
      <c r="K19" s="3" t="s">
        <v>444</v>
      </c>
      <c r="L19" s="3" t="s">
        <v>445</v>
      </c>
      <c r="M19" s="3" t="s">
        <v>446</v>
      </c>
    </row>
    <row r="20" spans="3:13" x14ac:dyDescent="0.2">
      <c r="C20" s="3" t="s">
        <v>447</v>
      </c>
      <c r="D20" s="3" t="s">
        <v>448</v>
      </c>
      <c r="E20" s="3" t="s">
        <v>449</v>
      </c>
      <c r="F20" s="3" t="s">
        <v>450</v>
      </c>
      <c r="G20" s="3" t="s">
        <v>451</v>
      </c>
      <c r="H20" s="3" t="s">
        <v>452</v>
      </c>
      <c r="I20" s="3" t="s">
        <v>453</v>
      </c>
      <c r="J20" s="3" t="s">
        <v>454</v>
      </c>
      <c r="K20" s="3" t="s">
        <v>455</v>
      </c>
      <c r="L20" s="3" t="s">
        <v>456</v>
      </c>
      <c r="M20" s="3" t="s">
        <v>457</v>
      </c>
    </row>
    <row r="22" spans="3:13" x14ac:dyDescent="0.2">
      <c r="C22" s="3" t="s">
        <v>458</v>
      </c>
      <c r="D22" s="3">
        <v>-397</v>
      </c>
      <c r="E22" s="3">
        <v>-290.67599999999999</v>
      </c>
      <c r="F22" s="3">
        <v>-489.78</v>
      </c>
      <c r="G22" s="3">
        <v>-859.40499999999997</v>
      </c>
      <c r="H22" s="3">
        <v>0</v>
      </c>
      <c r="I22" s="3">
        <v>0</v>
      </c>
      <c r="J22" s="3" t="s">
        <v>459</v>
      </c>
      <c r="K22" s="3" t="s">
        <v>460</v>
      </c>
      <c r="L22" s="3" t="s">
        <v>461</v>
      </c>
      <c r="M22" s="3" t="s">
        <v>462</v>
      </c>
    </row>
    <row r="23" spans="3:13" x14ac:dyDescent="0.2">
      <c r="C23" s="3" t="s">
        <v>463</v>
      </c>
      <c r="D23" s="3" t="s">
        <v>3</v>
      </c>
      <c r="E23" s="3" t="s">
        <v>464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465</v>
      </c>
      <c r="L23" s="3" t="s">
        <v>3</v>
      </c>
      <c r="M23" s="3" t="s">
        <v>3</v>
      </c>
    </row>
    <row r="24" spans="3:13" x14ac:dyDescent="0.2">
      <c r="C24" s="3" t="s">
        <v>466</v>
      </c>
      <c r="D24" s="3" t="s">
        <v>467</v>
      </c>
      <c r="E24" s="3">
        <v>-286.04300000000001</v>
      </c>
      <c r="F24" s="3">
        <v>-24.975000000000001</v>
      </c>
      <c r="G24" s="3">
        <v>0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</row>
    <row r="25" spans="3:13" x14ac:dyDescent="0.2">
      <c r="C25" s="3" t="s">
        <v>474</v>
      </c>
      <c r="D25" s="3" t="s">
        <v>475</v>
      </c>
      <c r="E25" s="3" t="s">
        <v>476</v>
      </c>
      <c r="F25" s="3">
        <v>-514.755</v>
      </c>
      <c r="G25" s="3">
        <v>-859.40499999999997</v>
      </c>
      <c r="H25" s="3" t="s">
        <v>468</v>
      </c>
      <c r="I25" s="3" t="s">
        <v>469</v>
      </c>
      <c r="J25" s="3" t="s">
        <v>477</v>
      </c>
      <c r="K25" s="3" t="s">
        <v>478</v>
      </c>
      <c r="L25" s="3" t="s">
        <v>479</v>
      </c>
      <c r="M25" s="3" t="s">
        <v>480</v>
      </c>
    </row>
    <row r="27" spans="3:13" x14ac:dyDescent="0.2">
      <c r="C27" s="3" t="s">
        <v>481</v>
      </c>
      <c r="D27" s="3" t="s">
        <v>482</v>
      </c>
      <c r="E27" s="3" t="s">
        <v>483</v>
      </c>
      <c r="F27" s="3" t="s">
        <v>484</v>
      </c>
      <c r="G27" s="3" t="s">
        <v>485</v>
      </c>
      <c r="H27" s="3" t="s">
        <v>486</v>
      </c>
      <c r="I27" s="3" t="s">
        <v>487</v>
      </c>
      <c r="J27" s="3" t="s">
        <v>488</v>
      </c>
      <c r="K27" s="3" t="s">
        <v>489</v>
      </c>
      <c r="L27" s="3" t="s">
        <v>490</v>
      </c>
      <c r="M27" s="3" t="s">
        <v>491</v>
      </c>
    </row>
    <row r="28" spans="3:13" x14ac:dyDescent="0.2">
      <c r="C28" s="3" t="s">
        <v>492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493</v>
      </c>
      <c r="D29" s="3" t="s">
        <v>494</v>
      </c>
      <c r="E29" s="3" t="s">
        <v>495</v>
      </c>
      <c r="F29" s="3" t="s">
        <v>3</v>
      </c>
      <c r="G29" s="3" t="s">
        <v>496</v>
      </c>
      <c r="H29" s="3" t="s">
        <v>497</v>
      </c>
      <c r="I29" s="3" t="s">
        <v>498</v>
      </c>
      <c r="J29" s="3" t="s">
        <v>499</v>
      </c>
      <c r="K29" s="3" t="s">
        <v>500</v>
      </c>
      <c r="L29" s="3" t="s">
        <v>501</v>
      </c>
      <c r="M29" s="3" t="s">
        <v>502</v>
      </c>
    </row>
    <row r="30" spans="3:13" x14ac:dyDescent="0.2">
      <c r="C30" s="3" t="s">
        <v>503</v>
      </c>
      <c r="D30" s="3" t="s">
        <v>3</v>
      </c>
      <c r="E30" s="3" t="s">
        <v>3</v>
      </c>
      <c r="F30" s="3" t="s">
        <v>504</v>
      </c>
      <c r="G30" s="3" t="s">
        <v>3</v>
      </c>
      <c r="H30" s="3" t="s">
        <v>3</v>
      </c>
      <c r="I30" s="3">
        <v>-141.958</v>
      </c>
      <c r="J30" s="3" t="s">
        <v>505</v>
      </c>
      <c r="K30" s="3" t="s">
        <v>506</v>
      </c>
      <c r="L30" s="3" t="s">
        <v>507</v>
      </c>
      <c r="M30" s="3" t="s">
        <v>508</v>
      </c>
    </row>
    <row r="31" spans="3:13" x14ac:dyDescent="0.2">
      <c r="C31" s="3" t="s">
        <v>509</v>
      </c>
      <c r="D31" s="3" t="s">
        <v>3</v>
      </c>
      <c r="E31" s="3" t="s">
        <v>510</v>
      </c>
      <c r="F31" s="3" t="s">
        <v>3</v>
      </c>
      <c r="G31" s="3" t="s">
        <v>511</v>
      </c>
      <c r="H31" s="3" t="s">
        <v>3</v>
      </c>
      <c r="I31" s="3" t="s">
        <v>512</v>
      </c>
      <c r="J31" s="3" t="s">
        <v>513</v>
      </c>
      <c r="K31" s="3" t="s">
        <v>514</v>
      </c>
      <c r="L31" s="3" t="s">
        <v>3</v>
      </c>
      <c r="M31" s="3" t="s">
        <v>515</v>
      </c>
    </row>
    <row r="32" spans="3:13" x14ac:dyDescent="0.2">
      <c r="C32" s="3" t="s">
        <v>516</v>
      </c>
      <c r="D32" s="3" t="s">
        <v>517</v>
      </c>
      <c r="E32" s="3">
        <v>-16.213000000000001</v>
      </c>
      <c r="F32" s="3" t="s">
        <v>518</v>
      </c>
      <c r="G32" s="3">
        <v>0</v>
      </c>
      <c r="H32" s="3" t="s">
        <v>519</v>
      </c>
      <c r="I32" s="3">
        <v>0</v>
      </c>
      <c r="J32" s="3">
        <v>-289.56299999999999</v>
      </c>
      <c r="K32" s="3" t="s">
        <v>520</v>
      </c>
      <c r="L32" s="3" t="s">
        <v>521</v>
      </c>
      <c r="M32" s="3" t="s">
        <v>522</v>
      </c>
    </row>
    <row r="33" spans="3:13" x14ac:dyDescent="0.2">
      <c r="C33" s="3" t="s">
        <v>523</v>
      </c>
      <c r="D33" s="3" t="s">
        <v>524</v>
      </c>
      <c r="E33" s="3" t="s">
        <v>525</v>
      </c>
      <c r="F33" s="3" t="s">
        <v>526</v>
      </c>
      <c r="G33" s="3" t="s">
        <v>527</v>
      </c>
      <c r="H33" s="3" t="s">
        <v>528</v>
      </c>
      <c r="I33" s="3" t="s">
        <v>529</v>
      </c>
      <c r="J33" s="3" t="s">
        <v>530</v>
      </c>
      <c r="K33" s="3" t="s">
        <v>531</v>
      </c>
      <c r="L33" s="3" t="s">
        <v>532</v>
      </c>
      <c r="M33" s="3" t="s">
        <v>533</v>
      </c>
    </row>
    <row r="35" spans="3:13" x14ac:dyDescent="0.2">
      <c r="C35" s="3" t="s">
        <v>534</v>
      </c>
      <c r="D35" s="3" t="s">
        <v>535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536</v>
      </c>
      <c r="D36" s="3" t="s">
        <v>3</v>
      </c>
      <c r="E36" s="3" t="s">
        <v>3</v>
      </c>
      <c r="F36" s="3">
        <v>-99.899000000000001</v>
      </c>
      <c r="G36" s="3">
        <v>30.885000000000002</v>
      </c>
      <c r="H36" s="3">
        <v>41.487000000000002</v>
      </c>
      <c r="I36" s="3">
        <v>-87.358999999999995</v>
      </c>
      <c r="J36" s="3">
        <v>29.864999999999998</v>
      </c>
      <c r="K36" s="3">
        <v>34.354999999999997</v>
      </c>
      <c r="L36" s="3">
        <v>7.5869999999999997</v>
      </c>
      <c r="M36" s="3">
        <v>-383.16800000000001</v>
      </c>
    </row>
    <row r="37" spans="3:13" x14ac:dyDescent="0.2">
      <c r="C37" s="3" t="s">
        <v>537</v>
      </c>
      <c r="D37" s="3" t="s">
        <v>538</v>
      </c>
      <c r="E37" s="3" t="s">
        <v>539</v>
      </c>
      <c r="F37" s="3">
        <v>612.98</v>
      </c>
      <c r="G37" s="3" t="s">
        <v>540</v>
      </c>
      <c r="H37" s="3" t="s">
        <v>541</v>
      </c>
      <c r="I37" s="3" t="s">
        <v>542</v>
      </c>
      <c r="J37" s="3">
        <v>927.09400000000005</v>
      </c>
      <c r="K37" s="3" t="s">
        <v>543</v>
      </c>
      <c r="L37" s="3" t="s">
        <v>544</v>
      </c>
      <c r="M37" s="3" t="s">
        <v>545</v>
      </c>
    </row>
    <row r="38" spans="3:13" x14ac:dyDescent="0.2">
      <c r="C38" s="3" t="s">
        <v>546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547</v>
      </c>
      <c r="D40" s="3" t="s">
        <v>548</v>
      </c>
      <c r="E40" s="3" t="s">
        <v>549</v>
      </c>
      <c r="F40" s="3" t="s">
        <v>550</v>
      </c>
      <c r="G40" s="3" t="s">
        <v>551</v>
      </c>
      <c r="H40" s="3" t="s">
        <v>452</v>
      </c>
      <c r="I40" s="3" t="s">
        <v>453</v>
      </c>
      <c r="J40" s="3" t="s">
        <v>552</v>
      </c>
      <c r="K40" s="3" t="s">
        <v>553</v>
      </c>
      <c r="L40" s="3" t="s">
        <v>554</v>
      </c>
      <c r="M40" s="3" t="s">
        <v>555</v>
      </c>
    </row>
    <row r="41" spans="3:13" x14ac:dyDescent="0.2">
      <c r="C41" s="3" t="s">
        <v>556</v>
      </c>
      <c r="D41" s="3" t="s">
        <v>3</v>
      </c>
      <c r="E41" s="3" t="s">
        <v>557</v>
      </c>
      <c r="F41" s="3" t="s">
        <v>558</v>
      </c>
      <c r="G41" s="3" t="s">
        <v>559</v>
      </c>
      <c r="H41" s="3" t="s">
        <v>560</v>
      </c>
      <c r="I41" s="3" t="s">
        <v>561</v>
      </c>
      <c r="J41" s="3" t="s">
        <v>562</v>
      </c>
      <c r="K41" s="3" t="s">
        <v>563</v>
      </c>
      <c r="L41" s="3" t="s">
        <v>564</v>
      </c>
      <c r="M41" s="3" t="s">
        <v>565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6EC2-F1F3-419B-B3C1-5C3CC03DAA01}">
  <dimension ref="C1:M2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566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567</v>
      </c>
      <c r="D12" s="3">
        <v>7.71</v>
      </c>
      <c r="E12" s="3">
        <v>8.7200000000000006</v>
      </c>
      <c r="F12" s="3">
        <v>9.06</v>
      </c>
      <c r="G12" s="3">
        <v>9.4600000000000009</v>
      </c>
      <c r="H12" s="3">
        <v>11.55</v>
      </c>
      <c r="I12" s="3">
        <v>9.69</v>
      </c>
      <c r="J12" s="3">
        <v>10.63</v>
      </c>
      <c r="K12" s="3">
        <v>11.43</v>
      </c>
      <c r="L12" s="3">
        <v>19.36</v>
      </c>
      <c r="M12" s="3">
        <v>10.44</v>
      </c>
    </row>
    <row r="13" spans="3:13" ht="12.75" x14ac:dyDescent="0.2">
      <c r="C13" s="3" t="s">
        <v>568</v>
      </c>
      <c r="D13" s="3" t="s">
        <v>569</v>
      </c>
      <c r="E13" s="3" t="s">
        <v>570</v>
      </c>
      <c r="F13" s="3" t="s">
        <v>571</v>
      </c>
      <c r="G13" s="3" t="s">
        <v>572</v>
      </c>
      <c r="H13" s="3" t="s">
        <v>573</v>
      </c>
      <c r="I13" s="3" t="s">
        <v>574</v>
      </c>
      <c r="J13" s="3" t="s">
        <v>575</v>
      </c>
      <c r="K13" s="3" t="s">
        <v>576</v>
      </c>
      <c r="L13" s="3" t="s">
        <v>577</v>
      </c>
      <c r="M13" s="3" t="s">
        <v>578</v>
      </c>
    </row>
    <row r="14" spans="3:13" ht="12.75" x14ac:dyDescent="0.2"/>
    <row r="15" spans="3:13" ht="12.75" x14ac:dyDescent="0.2"/>
    <row r="16" spans="3:13" ht="12.75" x14ac:dyDescent="0.2">
      <c r="C16" s="3" t="s">
        <v>579</v>
      </c>
      <c r="D16" s="3" t="s">
        <v>580</v>
      </c>
      <c r="E16" s="3" t="s">
        <v>581</v>
      </c>
      <c r="F16" s="3" t="s">
        <v>582</v>
      </c>
      <c r="G16" s="3" t="s">
        <v>583</v>
      </c>
      <c r="H16" s="3" t="s">
        <v>584</v>
      </c>
      <c r="I16" s="3" t="s">
        <v>585</v>
      </c>
      <c r="J16" s="3" t="s">
        <v>586</v>
      </c>
      <c r="K16" s="3" t="s">
        <v>587</v>
      </c>
      <c r="L16" s="3" t="s">
        <v>583</v>
      </c>
      <c r="M16" s="3" t="s">
        <v>588</v>
      </c>
    </row>
    <row r="17" spans="3:13" ht="12.75" x14ac:dyDescent="0.2">
      <c r="C17" s="3" t="s">
        <v>589</v>
      </c>
      <c r="D17" s="3" t="s">
        <v>590</v>
      </c>
      <c r="E17" s="3" t="s">
        <v>590</v>
      </c>
      <c r="F17" s="3" t="s">
        <v>591</v>
      </c>
      <c r="G17" s="3" t="s">
        <v>592</v>
      </c>
      <c r="H17" s="3" t="s">
        <v>593</v>
      </c>
      <c r="I17" s="3" t="s">
        <v>594</v>
      </c>
      <c r="J17" s="3" t="s">
        <v>595</v>
      </c>
      <c r="K17" s="3" t="s">
        <v>595</v>
      </c>
      <c r="L17" s="3" t="s">
        <v>596</v>
      </c>
      <c r="M17" s="3" t="s">
        <v>597</v>
      </c>
    </row>
    <row r="18" spans="3:13" ht="12.75" x14ac:dyDescent="0.2">
      <c r="C18" s="3" t="s">
        <v>598</v>
      </c>
      <c r="D18" s="3" t="s">
        <v>599</v>
      </c>
      <c r="E18" s="3" t="s">
        <v>600</v>
      </c>
      <c r="F18" s="3" t="s">
        <v>601</v>
      </c>
      <c r="G18" s="3" t="s">
        <v>602</v>
      </c>
      <c r="H18" s="3" t="s">
        <v>603</v>
      </c>
      <c r="I18" s="3" t="s">
        <v>604</v>
      </c>
      <c r="J18" s="3" t="s">
        <v>605</v>
      </c>
      <c r="K18" s="3" t="s">
        <v>606</v>
      </c>
      <c r="L18" s="3" t="s">
        <v>607</v>
      </c>
      <c r="M18" s="3" t="s">
        <v>608</v>
      </c>
    </row>
    <row r="19" spans="3:13" ht="12.75" x14ac:dyDescent="0.2">
      <c r="C19" s="3" t="s">
        <v>609</v>
      </c>
      <c r="D19" s="3" t="s">
        <v>610</v>
      </c>
      <c r="E19" s="3" t="s">
        <v>611</v>
      </c>
      <c r="F19" s="3" t="s">
        <v>612</v>
      </c>
      <c r="G19" s="3" t="s">
        <v>613</v>
      </c>
      <c r="H19" s="3" t="s">
        <v>614</v>
      </c>
      <c r="I19" s="3" t="s">
        <v>615</v>
      </c>
      <c r="J19" s="3" t="s">
        <v>616</v>
      </c>
      <c r="K19" s="3" t="s">
        <v>617</v>
      </c>
      <c r="L19" s="3" t="s">
        <v>618</v>
      </c>
      <c r="M19" s="3" t="s">
        <v>619</v>
      </c>
    </row>
    <row r="20" spans="3:13" ht="12.75" x14ac:dyDescent="0.2"/>
    <row r="21" spans="3:13" ht="12.75" x14ac:dyDescent="0.2">
      <c r="C21" s="3" t="s">
        <v>620</v>
      </c>
      <c r="D21" s="3">
        <v>0.12</v>
      </c>
      <c r="E21" s="3">
        <v>0.24</v>
      </c>
      <c r="F21" s="3">
        <v>0.24</v>
      </c>
      <c r="G21" s="3">
        <v>0.26</v>
      </c>
      <c r="H21" s="3">
        <v>0.26</v>
      </c>
      <c r="I21" s="3">
        <v>0.28000000000000003</v>
      </c>
      <c r="J21" s="3">
        <v>0.28000000000000003</v>
      </c>
      <c r="K21" s="3">
        <v>0.28000000000000003</v>
      </c>
      <c r="L21" s="3">
        <v>0.29339999999999999</v>
      </c>
      <c r="M21" s="3">
        <v>0.31409999999999999</v>
      </c>
    </row>
    <row r="22" spans="3:13" ht="12.75" x14ac:dyDescent="0.2">
      <c r="C22" s="3" t="s">
        <v>621</v>
      </c>
      <c r="D22" s="3" t="s">
        <v>622</v>
      </c>
      <c r="E22" s="3" t="s">
        <v>623</v>
      </c>
      <c r="F22" s="3" t="s">
        <v>624</v>
      </c>
      <c r="G22" s="3" t="s">
        <v>624</v>
      </c>
      <c r="H22" s="3" t="s">
        <v>625</v>
      </c>
      <c r="I22" s="3" t="s">
        <v>624</v>
      </c>
      <c r="J22" s="3" t="s">
        <v>626</v>
      </c>
      <c r="K22" s="3" t="s">
        <v>625</v>
      </c>
      <c r="L22" s="3" t="s">
        <v>627</v>
      </c>
      <c r="M22" s="3" t="s">
        <v>627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7389-7317-41BF-B6EE-8A402297AECE}">
  <dimension ref="A3:BJ22"/>
  <sheetViews>
    <sheetView workbookViewId="0">
      <selection sqref="A1:XFD1048576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628</v>
      </c>
      <c r="C3" s="9"/>
      <c r="D3" s="9"/>
      <c r="E3" s="9"/>
      <c r="F3" s="9"/>
      <c r="H3" s="9" t="s">
        <v>629</v>
      </c>
      <c r="I3" s="9"/>
      <c r="J3" s="9"/>
      <c r="K3" s="9"/>
      <c r="L3" s="9"/>
      <c r="N3" s="11" t="s">
        <v>630</v>
      </c>
      <c r="O3" s="11"/>
      <c r="P3" s="11"/>
      <c r="Q3" s="11"/>
      <c r="R3" s="11"/>
      <c r="S3" s="11"/>
      <c r="T3" s="11"/>
      <c r="V3" s="9" t="s">
        <v>631</v>
      </c>
      <c r="W3" s="9"/>
      <c r="X3" s="9"/>
      <c r="Y3" s="9"/>
      <c r="AA3" s="9" t="s">
        <v>632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633</v>
      </c>
      <c r="C4" s="15" t="s">
        <v>634</v>
      </c>
      <c r="D4" s="14" t="s">
        <v>635</v>
      </c>
      <c r="E4" s="15" t="s">
        <v>636</v>
      </c>
      <c r="F4" s="14" t="s">
        <v>637</v>
      </c>
      <c r="H4" s="16" t="s">
        <v>638</v>
      </c>
      <c r="I4" s="17" t="s">
        <v>639</v>
      </c>
      <c r="J4" s="16" t="s">
        <v>640</v>
      </c>
      <c r="K4" s="17" t="s">
        <v>641</v>
      </c>
      <c r="L4" s="16" t="s">
        <v>642</v>
      </c>
      <c r="N4" s="18" t="s">
        <v>643</v>
      </c>
      <c r="O4" s="19" t="s">
        <v>644</v>
      </c>
      <c r="P4" s="18" t="s">
        <v>645</v>
      </c>
      <c r="Q4" s="19" t="s">
        <v>646</v>
      </c>
      <c r="R4" s="18" t="s">
        <v>647</v>
      </c>
      <c r="S4" s="19" t="s">
        <v>648</v>
      </c>
      <c r="T4" s="18" t="s">
        <v>649</v>
      </c>
      <c r="V4" s="19" t="s">
        <v>650</v>
      </c>
      <c r="W4" s="18" t="s">
        <v>651</v>
      </c>
      <c r="X4" s="19" t="s">
        <v>652</v>
      </c>
      <c r="Y4" s="18" t="s">
        <v>653</v>
      </c>
      <c r="AA4" s="20" t="s">
        <v>654</v>
      </c>
      <c r="AB4" s="21" t="s">
        <v>655</v>
      </c>
      <c r="AC4" s="20" t="s">
        <v>656</v>
      </c>
      <c r="AD4" s="21" t="s">
        <v>657</v>
      </c>
      <c r="AE4" s="20" t="s">
        <v>658</v>
      </c>
      <c r="AF4" s="21" t="s">
        <v>659</v>
      </c>
      <c r="AG4" s="20" t="s">
        <v>579</v>
      </c>
      <c r="AH4" s="21" t="s">
        <v>589</v>
      </c>
      <c r="AI4" s="20" t="s">
        <v>620</v>
      </c>
      <c r="AJ4" s="22"/>
      <c r="AK4" s="21" t="s">
        <v>660</v>
      </c>
      <c r="AL4" s="20" t="s">
        <v>661</v>
      </c>
    </row>
    <row r="5" spans="1:62" ht="63" x14ac:dyDescent="0.2">
      <c r="A5" s="23" t="s">
        <v>662</v>
      </c>
      <c r="B5" s="18" t="s">
        <v>663</v>
      </c>
      <c r="C5" s="24" t="s">
        <v>664</v>
      </c>
      <c r="D5" s="25" t="s">
        <v>665</v>
      </c>
      <c r="E5" s="19" t="s">
        <v>666</v>
      </c>
      <c r="F5" s="18" t="s">
        <v>663</v>
      </c>
      <c r="H5" s="19" t="s">
        <v>667</v>
      </c>
      <c r="I5" s="18" t="s">
        <v>668</v>
      </c>
      <c r="J5" s="19" t="s">
        <v>669</v>
      </c>
      <c r="K5" s="18" t="s">
        <v>670</v>
      </c>
      <c r="L5" s="19" t="s">
        <v>671</v>
      </c>
      <c r="N5" s="18" t="s">
        <v>672</v>
      </c>
      <c r="O5" s="19" t="s">
        <v>673</v>
      </c>
      <c r="P5" s="18" t="s">
        <v>674</v>
      </c>
      <c r="Q5" s="19" t="s">
        <v>675</v>
      </c>
      <c r="R5" s="18" t="s">
        <v>676</v>
      </c>
      <c r="S5" s="19" t="s">
        <v>677</v>
      </c>
      <c r="T5" s="18" t="s">
        <v>678</v>
      </c>
      <c r="V5" s="19" t="s">
        <v>679</v>
      </c>
      <c r="W5" s="18" t="s">
        <v>680</v>
      </c>
      <c r="X5" s="19" t="s">
        <v>681</v>
      </c>
      <c r="Y5" s="18" t="s">
        <v>682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 t="e">
        <f>sheet!D18/sheet!D35</f>
        <v>#DIV/0!</v>
      </c>
      <c r="C7" s="31" t="e">
        <f>(sheet!D18-sheet!D15)/sheet!D35</f>
        <v>#VALUE!</v>
      </c>
      <c r="D7" s="31" t="e">
        <f>sheet!D12/sheet!D35</f>
        <v>#DIV/0!</v>
      </c>
      <c r="E7" s="31" t="e">
        <f>Sheet2!D20/sheet!D35</f>
        <v>#DIV/0!</v>
      </c>
      <c r="F7" s="31" t="e">
        <f>sheet!D18/sheet!D35</f>
        <v>#DIV/0!</v>
      </c>
      <c r="G7" s="29"/>
      <c r="H7" s="32" t="e">
        <f>Sheet1!D33/sheet!D51</f>
        <v>#DIV/0!</v>
      </c>
      <c r="I7" s="32">
        <f>Sheet1!D33/Sheet1!D12</f>
        <v>0.39538554282895816</v>
      </c>
      <c r="J7" s="32">
        <f>Sheet1!D12/sheet!D27</f>
        <v>0.20043234598223603</v>
      </c>
      <c r="K7" s="32">
        <f>Sheet1!D30/sheet!D27</f>
        <v>7.924805191666795E-2</v>
      </c>
      <c r="L7" s="32" t="str">
        <f>Sheet1!D38</f>
        <v>61,372.589</v>
      </c>
      <c r="M7" s="29"/>
      <c r="N7" s="32">
        <f>sheet!D40/sheet!D27</f>
        <v>0</v>
      </c>
      <c r="O7" s="32">
        <f>sheet!D51/sheet!D27</f>
        <v>0</v>
      </c>
      <c r="P7" s="32" t="e">
        <f>sheet!D40/sheet!D51</f>
        <v>#DIV/0!</v>
      </c>
      <c r="Q7" s="31">
        <f>Sheet1!D24/Sheet1!D26</f>
        <v>-3.8046182553257659</v>
      </c>
      <c r="R7" s="31" t="e">
        <f>ABS(Sheet2!D20/(Sheet1!D26+Sheet2!D30))</f>
        <v>#VALUE!</v>
      </c>
      <c r="S7" s="31">
        <f>sheet!D40/Sheet1!D43</f>
        <v>0</v>
      </c>
      <c r="T7" s="31" t="e">
        <f>Sheet2!D20/sheet!D40</f>
        <v>#DIV/0!</v>
      </c>
      <c r="V7" s="31" t="e">
        <f>ABS(Sheet1!D15/sheet!D15)</f>
        <v>#VALUE!</v>
      </c>
      <c r="W7" s="31">
        <f>Sheet1!D12/sheet!D14</f>
        <v>194.11702127659575</v>
      </c>
      <c r="X7" s="31">
        <f>Sheet1!D12/sheet!D27</f>
        <v>0.20043234598223603</v>
      </c>
      <c r="Y7" s="31">
        <f>Sheet1!D12/(sheet!D18-sheet!D35)</f>
        <v>0.14618510317157662</v>
      </c>
      <c r="AA7" s="17" t="str">
        <f>Sheet1!D43</f>
        <v>70,746</v>
      </c>
      <c r="AB7" s="17" t="str">
        <f>Sheet3!D17</f>
        <v>1.5x</v>
      </c>
      <c r="AC7" s="17" t="str">
        <f>Sheet3!D18</f>
        <v>-1.8x</v>
      </c>
      <c r="AD7" s="17">
        <f>Sheet3!D20</f>
        <v>0</v>
      </c>
      <c r="AE7" s="17">
        <f>Sheet3!D21</f>
        <v>0.12</v>
      </c>
      <c r="AF7" s="17" t="str">
        <f>Sheet3!D22</f>
        <v>2.0%</v>
      </c>
      <c r="AG7" s="17">
        <f>Sheet3!D24</f>
        <v>0</v>
      </c>
      <c r="AH7" s="17">
        <f>Sheet3!D25</f>
        <v>0</v>
      </c>
      <c r="AI7" s="17">
        <f>Sheet3!D31</f>
        <v>0</v>
      </c>
      <c r="AK7" s="17">
        <f>Sheet3!D29</f>
        <v>0</v>
      </c>
      <c r="AL7" s="17">
        <f>Sheet3!D30</f>
        <v>0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 t="e">
        <f>sheet!E18/sheet!E35</f>
        <v>#DIV/0!</v>
      </c>
      <c r="C8" s="34" t="e">
        <f>(sheet!E18-sheet!E15)/sheet!E35</f>
        <v>#VALUE!</v>
      </c>
      <c r="D8" s="34" t="e">
        <f>sheet!E12/sheet!E35</f>
        <v>#DIV/0!</v>
      </c>
      <c r="E8" s="34" t="e">
        <f>Sheet2!E20/sheet!E35</f>
        <v>#DIV/0!</v>
      </c>
      <c r="F8" s="34" t="e">
        <f>sheet!E18/sheet!E35</f>
        <v>#DIV/0!</v>
      </c>
      <c r="G8" s="29"/>
      <c r="H8" s="35" t="e">
        <f>Sheet1!E33/sheet!E51</f>
        <v>#DIV/0!</v>
      </c>
      <c r="I8" s="35">
        <f>Sheet1!E33/Sheet1!E12</f>
        <v>0.58786597043518973</v>
      </c>
      <c r="J8" s="35">
        <f>Sheet1!E12/sheet!E27</f>
        <v>0.42937690705290954</v>
      </c>
      <c r="K8" s="35">
        <f>Sheet1!E30/sheet!E27</f>
        <v>0.25241607214711892</v>
      </c>
      <c r="L8" s="35" t="str">
        <f>Sheet1!E38</f>
        <v>109,756.765</v>
      </c>
      <c r="M8" s="29"/>
      <c r="N8" s="35">
        <f>sheet!E40/sheet!E27</f>
        <v>0</v>
      </c>
      <c r="O8" s="35">
        <f>sheet!E51/sheet!E27</f>
        <v>0</v>
      </c>
      <c r="P8" s="35" t="e">
        <f>sheet!E40/sheet!E51</f>
        <v>#DIV/0!</v>
      </c>
      <c r="Q8" s="34">
        <f>Sheet1!E24/Sheet1!E26</f>
        <v>-6.4300097368701961</v>
      </c>
      <c r="R8" s="34" t="e">
        <f>ABS(Sheet2!E20/(Sheet1!E26+Sheet2!E30))</f>
        <v>#VALUE!</v>
      </c>
      <c r="S8" s="34">
        <f>sheet!E40/Sheet1!E43</f>
        <v>0</v>
      </c>
      <c r="T8" s="34" t="e">
        <f>Sheet2!E20/sheet!E40</f>
        <v>#DIV/0!</v>
      </c>
      <c r="U8" s="12"/>
      <c r="V8" s="34" t="e">
        <f>ABS(Sheet1!E15/sheet!E15)</f>
        <v>#VALUE!</v>
      </c>
      <c r="W8" s="34">
        <f>Sheet1!E12/sheet!E14</f>
        <v>310.35114208162037</v>
      </c>
      <c r="X8" s="34">
        <f>Sheet1!E12/sheet!E27</f>
        <v>0.42937690705290954</v>
      </c>
      <c r="Y8" s="34">
        <f>Sheet1!E12/(sheet!E18-sheet!E35)</f>
        <v>0.24952225541797232</v>
      </c>
      <c r="Z8" s="12"/>
      <c r="AA8" s="36" t="str">
        <f>Sheet1!E43</f>
        <v>154,952.082</v>
      </c>
      <c r="AB8" s="36" t="str">
        <f>Sheet3!E17</f>
        <v>1.5x</v>
      </c>
      <c r="AC8" s="36" t="str">
        <f>Sheet3!E18</f>
        <v>60.4x</v>
      </c>
      <c r="AD8" s="36">
        <f>Sheet3!E20</f>
        <v>0</v>
      </c>
      <c r="AE8" s="36">
        <f>Sheet3!E21</f>
        <v>0.24</v>
      </c>
      <c r="AF8" s="36" t="str">
        <f>Sheet3!E22</f>
        <v>3.4%</v>
      </c>
      <c r="AG8" s="36">
        <f>Sheet3!E24</f>
        <v>0</v>
      </c>
      <c r="AH8" s="36">
        <f>Sheet3!E25</f>
        <v>0</v>
      </c>
      <c r="AI8" s="36">
        <f>Sheet3!E31</f>
        <v>0</v>
      </c>
      <c r="AK8" s="36">
        <f>Sheet3!E29</f>
        <v>0</v>
      </c>
      <c r="AL8" s="36">
        <f>Sheet3!E30</f>
        <v>0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 t="e">
        <f>sheet!F18/sheet!F35</f>
        <v>#DIV/0!</v>
      </c>
      <c r="C9" s="31" t="e">
        <f>(sheet!F18-sheet!F15)/sheet!F35</f>
        <v>#VALUE!</v>
      </c>
      <c r="D9" s="31" t="e">
        <f>sheet!F12/sheet!F35</f>
        <v>#DIV/0!</v>
      </c>
      <c r="E9" s="31" t="e">
        <f>Sheet2!F20/sheet!F35</f>
        <v>#DIV/0!</v>
      </c>
      <c r="F9" s="31" t="e">
        <f>sheet!F18/sheet!F35</f>
        <v>#DIV/0!</v>
      </c>
      <c r="G9" s="29"/>
      <c r="H9" s="32" t="e">
        <f>Sheet1!F33/sheet!F51</f>
        <v>#DIV/0!</v>
      </c>
      <c r="I9" s="32">
        <f>Sheet1!F33/Sheet1!F12</f>
        <v>0.57004565473049362</v>
      </c>
      <c r="J9" s="32">
        <f>Sheet1!F12/sheet!F27</f>
        <v>0.18181623864618068</v>
      </c>
      <c r="K9" s="32">
        <f>Sheet1!F30/sheet!F27</f>
        <v>0.10364355679969775</v>
      </c>
      <c r="L9" s="32" t="str">
        <f>Sheet1!F38</f>
        <v>114,474.851</v>
      </c>
      <c r="M9" s="29"/>
      <c r="N9" s="32">
        <f>sheet!F40/sheet!F27</f>
        <v>0</v>
      </c>
      <c r="O9" s="32">
        <f>sheet!F51/sheet!F27</f>
        <v>0</v>
      </c>
      <c r="P9" s="32" t="e">
        <f>sheet!F40/sheet!F51</f>
        <v>#DIV/0!</v>
      </c>
      <c r="Q9" s="31">
        <f>Sheet1!F24/Sheet1!F26</f>
        <v>-6.5278935760340007</v>
      </c>
      <c r="R9" s="31">
        <f>ABS(Sheet2!F20/(Sheet1!F26+Sheet2!F30))</f>
        <v>1.7951894514707072</v>
      </c>
      <c r="S9" s="31">
        <f>sheet!F40/Sheet1!F43</f>
        <v>0</v>
      </c>
      <c r="T9" s="31" t="e">
        <f>Sheet2!F20/sheet!F40</f>
        <v>#DIV/0!</v>
      </c>
      <c r="V9" s="31" t="e">
        <f>ABS(Sheet1!F15/sheet!F15)</f>
        <v>#VALUE!</v>
      </c>
      <c r="W9" s="31">
        <f>Sheet1!F12/sheet!F14</f>
        <v>123.26333244257432</v>
      </c>
      <c r="X9" s="31">
        <f>Sheet1!F12/sheet!F27</f>
        <v>0.18181623864618068</v>
      </c>
      <c r="Y9" s="31">
        <f>Sheet1!F12/(sheet!F18-sheet!F35)</f>
        <v>0.12945836848264633</v>
      </c>
      <c r="AA9" s="17" t="str">
        <f>Sheet1!F43</f>
        <v>93,507.827</v>
      </c>
      <c r="AB9" s="17" t="str">
        <f>Sheet3!F17</f>
        <v>1.2x</v>
      </c>
      <c r="AC9" s="17" t="str">
        <f>Sheet3!F18</f>
        <v>-24.3x</v>
      </c>
      <c r="AD9" s="17">
        <f>Sheet3!F20</f>
        <v>0</v>
      </c>
      <c r="AE9" s="17">
        <f>Sheet3!F21</f>
        <v>0.24</v>
      </c>
      <c r="AF9" s="17" t="str">
        <f>Sheet3!F22</f>
        <v>3.2%</v>
      </c>
      <c r="AG9" s="17">
        <f>Sheet3!F24</f>
        <v>0</v>
      </c>
      <c r="AH9" s="17">
        <f>Sheet3!F25</f>
        <v>0</v>
      </c>
      <c r="AI9" s="17">
        <f>Sheet3!F31</f>
        <v>0</v>
      </c>
      <c r="AK9" s="17">
        <f>Sheet3!F29</f>
        <v>0</v>
      </c>
      <c r="AL9" s="17">
        <f>Sheet3!F30</f>
        <v>0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 t="e">
        <f>sheet!G18/sheet!G35</f>
        <v>#DIV/0!</v>
      </c>
      <c r="C10" s="34" t="e">
        <f>(sheet!G18-sheet!G15)/sheet!G35</f>
        <v>#VALUE!</v>
      </c>
      <c r="D10" s="34" t="e">
        <f>sheet!G12/sheet!G35</f>
        <v>#DIV/0!</v>
      </c>
      <c r="E10" s="34" t="e">
        <f>Sheet2!G20/sheet!G35</f>
        <v>#DIV/0!</v>
      </c>
      <c r="F10" s="34" t="e">
        <f>sheet!G18/sheet!G35</f>
        <v>#DIV/0!</v>
      </c>
      <c r="G10" s="29"/>
      <c r="H10" s="35" t="e">
        <f>Sheet1!G33/sheet!G51</f>
        <v>#DIV/0!</v>
      </c>
      <c r="I10" s="35">
        <f>Sheet1!G33/Sheet1!G12</f>
        <v>0.53385996382596013</v>
      </c>
      <c r="J10" s="35">
        <f>Sheet1!G12/sheet!G27</f>
        <v>0.19623835388867164</v>
      </c>
      <c r="K10" s="35">
        <f>Sheet1!G30/sheet!G27</f>
        <v>0.10476380050827219</v>
      </c>
      <c r="L10" s="35" t="str">
        <f>Sheet1!G38</f>
        <v>123,646.532</v>
      </c>
      <c r="M10" s="29"/>
      <c r="N10" s="35">
        <f>sheet!G40/sheet!G27</f>
        <v>0</v>
      </c>
      <c r="O10" s="35">
        <f>sheet!G51/sheet!G27</f>
        <v>0</v>
      </c>
      <c r="P10" s="35" t="e">
        <f>sheet!G40/sheet!G51</f>
        <v>#DIV/0!</v>
      </c>
      <c r="Q10" s="34">
        <f>Sheet1!G24/Sheet1!G26</f>
        <v>-6.0303028916355368</v>
      </c>
      <c r="R10" s="34" t="e">
        <f>ABS(Sheet2!G20/(Sheet1!G26+Sheet2!G30))</f>
        <v>#VALUE!</v>
      </c>
      <c r="S10" s="34">
        <f>sheet!G40/Sheet1!G43</f>
        <v>0</v>
      </c>
      <c r="T10" s="34" t="e">
        <f>Sheet2!G20/sheet!G40</f>
        <v>#DIV/0!</v>
      </c>
      <c r="U10" s="12"/>
      <c r="V10" s="34" t="e">
        <f>ABS(Sheet1!G15/sheet!G15)</f>
        <v>#VALUE!</v>
      </c>
      <c r="W10" s="34">
        <f>Sheet1!G12/sheet!G14</f>
        <v>96.283475676201022</v>
      </c>
      <c r="X10" s="34">
        <f>Sheet1!G12/sheet!G27</f>
        <v>0.19623835388867164</v>
      </c>
      <c r="Y10" s="34">
        <f>Sheet1!G12/(sheet!G18-sheet!G35)</f>
        <v>0.12061785793555825</v>
      </c>
      <c r="Z10" s="12"/>
      <c r="AA10" s="36" t="str">
        <f>Sheet1!G43</f>
        <v>102,245</v>
      </c>
      <c r="AB10" s="36" t="str">
        <f>Sheet3!G17</f>
        <v>1.1x</v>
      </c>
      <c r="AC10" s="36" t="str">
        <f>Sheet3!G18</f>
        <v>-4.5x</v>
      </c>
      <c r="AD10" s="36">
        <f>Sheet3!G20</f>
        <v>0</v>
      </c>
      <c r="AE10" s="36">
        <f>Sheet3!G21</f>
        <v>0.26</v>
      </c>
      <c r="AF10" s="36" t="str">
        <f>Sheet3!G22</f>
        <v>3.2%</v>
      </c>
      <c r="AG10" s="36">
        <f>Sheet3!G24</f>
        <v>0</v>
      </c>
      <c r="AH10" s="36">
        <f>Sheet3!G25</f>
        <v>0</v>
      </c>
      <c r="AI10" s="36">
        <f>Sheet3!G31</f>
        <v>0</v>
      </c>
      <c r="AK10" s="36">
        <f>Sheet3!G29</f>
        <v>0</v>
      </c>
      <c r="AL10" s="36">
        <f>Sheet3!G30</f>
        <v>0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 t="e">
        <f>sheet!H18/sheet!H35</f>
        <v>#DIV/0!</v>
      </c>
      <c r="C11" s="31" t="e">
        <f>(sheet!H18-sheet!H15)/sheet!H35</f>
        <v>#VALUE!</v>
      </c>
      <c r="D11" s="31" t="e">
        <f>sheet!H12/sheet!H35</f>
        <v>#DIV/0!</v>
      </c>
      <c r="E11" s="31" t="e">
        <f>Sheet2!H20/sheet!H35</f>
        <v>#DIV/0!</v>
      </c>
      <c r="F11" s="31" t="e">
        <f>sheet!H18/sheet!H35</f>
        <v>#DIV/0!</v>
      </c>
      <c r="G11" s="29"/>
      <c r="H11" s="32" t="e">
        <f>Sheet1!H33/sheet!H51</f>
        <v>#DIV/0!</v>
      </c>
      <c r="I11" s="32">
        <f>Sheet1!H33/Sheet1!H12</f>
        <v>0.37173056628574186</v>
      </c>
      <c r="J11" s="32">
        <f>Sheet1!H12/sheet!H27</f>
        <v>0.23693544891421922</v>
      </c>
      <c r="K11" s="32">
        <f>Sheet1!H30/sheet!H27</f>
        <v>9.7052356448441554E-2</v>
      </c>
      <c r="L11" s="32" t="str">
        <f>Sheet1!H38</f>
        <v>129,302.655</v>
      </c>
      <c r="M11" s="29"/>
      <c r="N11" s="32">
        <f>sheet!H40/sheet!H27</f>
        <v>0</v>
      </c>
      <c r="O11" s="32">
        <f>sheet!H51/sheet!H27</f>
        <v>0</v>
      </c>
      <c r="P11" s="32" t="e">
        <f>sheet!H40/sheet!H51</f>
        <v>#DIV/0!</v>
      </c>
      <c r="Q11" s="31">
        <f>Sheet1!H24/Sheet1!H26</f>
        <v>-6.1052800612339597</v>
      </c>
      <c r="R11" s="31" t="e">
        <f>ABS(Sheet2!H20/(Sheet1!H26+Sheet2!H30))</f>
        <v>#VALUE!</v>
      </c>
      <c r="S11" s="31">
        <f>sheet!H40/Sheet1!H43</f>
        <v>0</v>
      </c>
      <c r="T11" s="31" t="e">
        <f>Sheet2!H20/sheet!H40</f>
        <v>#DIV/0!</v>
      </c>
      <c r="V11" s="31" t="e">
        <f>ABS(Sheet1!H15/sheet!H15)</f>
        <v>#VALUE!</v>
      </c>
      <c r="W11" s="31">
        <f>Sheet1!H12/sheet!H14</f>
        <v>10.86612264161988</v>
      </c>
      <c r="X11" s="31">
        <f>Sheet1!H12/sheet!H27</f>
        <v>0.23693544891421922</v>
      </c>
      <c r="Y11" s="31">
        <f>Sheet1!H12/(sheet!H18-sheet!H35)</f>
        <v>0.12250129726037014</v>
      </c>
      <c r="AA11" s="17" t="str">
        <f>Sheet1!H43</f>
        <v>160,061.659</v>
      </c>
      <c r="AB11" s="17" t="str">
        <f>Sheet3!H17</f>
        <v>1.4x</v>
      </c>
      <c r="AC11" s="17" t="str">
        <f>Sheet3!H18</f>
        <v>-5.5x</v>
      </c>
      <c r="AD11" s="17">
        <f>Sheet3!H20</f>
        <v>0</v>
      </c>
      <c r="AE11" s="17">
        <f>Sheet3!H21</f>
        <v>0.26</v>
      </c>
      <c r="AF11" s="17" t="str">
        <f>Sheet3!H22</f>
        <v>2.6%</v>
      </c>
      <c r="AG11" s="17">
        <f>Sheet3!H24</f>
        <v>0</v>
      </c>
      <c r="AH11" s="17">
        <f>Sheet3!H25</f>
        <v>0</v>
      </c>
      <c r="AI11" s="17">
        <f>Sheet3!H31</f>
        <v>0</v>
      </c>
      <c r="AK11" s="17">
        <f>Sheet3!H29</f>
        <v>0</v>
      </c>
      <c r="AL11" s="17">
        <f>Sheet3!H30</f>
        <v>0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 t="e">
        <f>sheet!I18/sheet!I35</f>
        <v>#DIV/0!</v>
      </c>
      <c r="C12" s="34" t="e">
        <f>(sheet!I18-sheet!I15)/sheet!I35</f>
        <v>#VALUE!</v>
      </c>
      <c r="D12" s="34" t="e">
        <f>sheet!I12/sheet!I35</f>
        <v>#DIV/0!</v>
      </c>
      <c r="E12" s="34" t="e">
        <f>Sheet2!I20/sheet!I35</f>
        <v>#DIV/0!</v>
      </c>
      <c r="F12" s="34" t="e">
        <f>sheet!I18/sheet!I35</f>
        <v>#DIV/0!</v>
      </c>
      <c r="G12" s="29"/>
      <c r="H12" s="35" t="e">
        <f>Sheet1!I33/sheet!I51</f>
        <v>#DIV/0!</v>
      </c>
      <c r="I12" s="35">
        <f>Sheet1!I33/Sheet1!I12</f>
        <v>0.69829865397002766</v>
      </c>
      <c r="J12" s="35">
        <f>Sheet1!I12/sheet!I27</f>
        <v>0.34798574915911518</v>
      </c>
      <c r="K12" s="35">
        <f>Sheet1!I30/sheet!I27</f>
        <v>0.27214276614092731</v>
      </c>
      <c r="L12" s="35" t="str">
        <f>Sheet1!I38</f>
        <v>162,112.882</v>
      </c>
      <c r="M12" s="29"/>
      <c r="N12" s="35">
        <f>sheet!I40/sheet!I27</f>
        <v>0</v>
      </c>
      <c r="O12" s="35">
        <f>sheet!I51/sheet!I27</f>
        <v>0</v>
      </c>
      <c r="P12" s="35" t="e">
        <f>sheet!I40/sheet!I51</f>
        <v>#DIV/0!</v>
      </c>
      <c r="Q12" s="34">
        <f>Sheet1!I24/Sheet1!I26</f>
        <v>-9.4909258165300354</v>
      </c>
      <c r="R12" s="34">
        <f>ABS(Sheet2!I20/(Sheet1!I26+Sheet2!I30))</f>
        <v>0.7575784154800761</v>
      </c>
      <c r="S12" s="34">
        <f>sheet!I40/Sheet1!I43</f>
        <v>0</v>
      </c>
      <c r="T12" s="34" t="e">
        <f>Sheet2!I20/sheet!I40</f>
        <v>#DIV/0!</v>
      </c>
      <c r="U12" s="12"/>
      <c r="V12" s="34" t="e">
        <f>ABS(Sheet1!I15/sheet!I15)</f>
        <v>#VALUE!</v>
      </c>
      <c r="W12" s="34">
        <f>Sheet1!I12/sheet!I14</f>
        <v>12.887800069896592</v>
      </c>
      <c r="X12" s="34">
        <f>Sheet1!I12/sheet!I27</f>
        <v>0.34798574915911518</v>
      </c>
      <c r="Y12" s="34">
        <f>Sheet1!I12/(sheet!I18-sheet!I35)</f>
        <v>0.16906829170118148</v>
      </c>
      <c r="Z12" s="12"/>
      <c r="AA12" s="36" t="str">
        <f>Sheet1!I43</f>
        <v>305,644.957</v>
      </c>
      <c r="AB12" s="36" t="str">
        <f>Sheet3!I17</f>
        <v>0.9x</v>
      </c>
      <c r="AC12" s="36" t="str">
        <f>Sheet3!I18</f>
        <v>-19.8x</v>
      </c>
      <c r="AD12" s="36">
        <f>Sheet3!I20</f>
        <v>0</v>
      </c>
      <c r="AE12" s="36">
        <f>Sheet3!I21</f>
        <v>0.28000000000000003</v>
      </c>
      <c r="AF12" s="36" t="str">
        <f>Sheet3!I22</f>
        <v>3.2%</v>
      </c>
      <c r="AG12" s="36">
        <f>Sheet3!I24</f>
        <v>0</v>
      </c>
      <c r="AH12" s="36">
        <f>Sheet3!I25</f>
        <v>0</v>
      </c>
      <c r="AI12" s="36">
        <f>Sheet3!I31</f>
        <v>0</v>
      </c>
      <c r="AK12" s="36">
        <f>Sheet3!I29</f>
        <v>0</v>
      </c>
      <c r="AL12" s="36">
        <f>Sheet3!I30</f>
        <v>0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 t="e">
        <f>sheet!J18/sheet!J35</f>
        <v>#DIV/0!</v>
      </c>
      <c r="C13" s="31" t="e">
        <f>(sheet!J18-sheet!J15)/sheet!J35</f>
        <v>#VALUE!</v>
      </c>
      <c r="D13" s="31" t="e">
        <f>sheet!J12/sheet!J35</f>
        <v>#DIV/0!</v>
      </c>
      <c r="E13" s="31" t="e">
        <f>Sheet2!J20/sheet!J35</f>
        <v>#DIV/0!</v>
      </c>
      <c r="F13" s="31" t="e">
        <f>sheet!J18/sheet!J35</f>
        <v>#DIV/0!</v>
      </c>
      <c r="G13" s="29"/>
      <c r="H13" s="32" t="e">
        <f>Sheet1!J33/sheet!J51</f>
        <v>#DIV/0!</v>
      </c>
      <c r="I13" s="32">
        <f>Sheet1!J33/Sheet1!J12</f>
        <v>2.2519125545191927</v>
      </c>
      <c r="J13" s="32">
        <f>Sheet1!J12/sheet!J27</f>
        <v>4.1247696767436851E-2</v>
      </c>
      <c r="K13" s="32">
        <f>Sheet1!J30/sheet!J27</f>
        <v>9.2886206195591764E-2</v>
      </c>
      <c r="L13" s="32" t="str">
        <f>Sheet1!J38</f>
        <v>191,081.128</v>
      </c>
      <c r="M13" s="29"/>
      <c r="N13" s="32">
        <f>sheet!J40/sheet!J27</f>
        <v>0</v>
      </c>
      <c r="O13" s="32">
        <f>sheet!J51/sheet!J27</f>
        <v>0</v>
      </c>
      <c r="P13" s="32" t="e">
        <f>sheet!J40/sheet!J51</f>
        <v>#DIV/0!</v>
      </c>
      <c r="Q13" s="31">
        <f>Sheet1!J24/Sheet1!J26</f>
        <v>-8.6708782963435276</v>
      </c>
      <c r="R13" s="31">
        <f>ABS(Sheet2!J20/(Sheet1!J26+Sheet2!J30))</f>
        <v>9.4108874058823816E-2</v>
      </c>
      <c r="S13" s="31">
        <f>sheet!J40/Sheet1!J43</f>
        <v>0</v>
      </c>
      <c r="T13" s="31" t="e">
        <f>Sheet2!J20/sheet!J40</f>
        <v>#DIV/0!</v>
      </c>
      <c r="V13" s="31" t="e">
        <f>ABS(Sheet1!J15/sheet!J15)</f>
        <v>#VALUE!</v>
      </c>
      <c r="W13" s="31">
        <f>Sheet1!J12/sheet!J14</f>
        <v>1.6149232191834779</v>
      </c>
      <c r="X13" s="31">
        <f>Sheet1!J12/sheet!J27</f>
        <v>4.1247696767436851E-2</v>
      </c>
      <c r="Y13" s="31">
        <f>Sheet1!J12/(sheet!J18-sheet!J35)</f>
        <v>2.2114602544114743E-2</v>
      </c>
      <c r="AA13" s="17" t="str">
        <f>Sheet1!J43</f>
        <v>-7,916.894</v>
      </c>
      <c r="AB13" s="17" t="str">
        <f>Sheet3!J17</f>
        <v>1.0x</v>
      </c>
      <c r="AC13" s="17" t="str">
        <f>Sheet3!J18</f>
        <v>-20.0x</v>
      </c>
      <c r="AD13" s="17">
        <f>Sheet3!J20</f>
        <v>0</v>
      </c>
      <c r="AE13" s="17">
        <f>Sheet3!J21</f>
        <v>0.28000000000000003</v>
      </c>
      <c r="AF13" s="17" t="str">
        <f>Sheet3!J22</f>
        <v>2.9%</v>
      </c>
      <c r="AG13" s="17">
        <f>Sheet3!J24</f>
        <v>0</v>
      </c>
      <c r="AH13" s="17">
        <f>Sheet3!J25</f>
        <v>0</v>
      </c>
      <c r="AI13" s="17">
        <f>Sheet3!J31</f>
        <v>0</v>
      </c>
      <c r="AK13" s="17">
        <f>Sheet3!J29</f>
        <v>0</v>
      </c>
      <c r="AL13" s="17">
        <f>Sheet3!J30</f>
        <v>0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 t="e">
        <f>sheet!K18/sheet!K35</f>
        <v>#DIV/0!</v>
      </c>
      <c r="C14" s="34" t="e">
        <f>(sheet!K18-sheet!K15)/sheet!K35</f>
        <v>#VALUE!</v>
      </c>
      <c r="D14" s="34" t="e">
        <f>sheet!K12/sheet!K35</f>
        <v>#DIV/0!</v>
      </c>
      <c r="E14" s="34" t="e">
        <f>Sheet2!K20/sheet!K35</f>
        <v>#DIV/0!</v>
      </c>
      <c r="F14" s="34" t="e">
        <f>sheet!K18/sheet!K35</f>
        <v>#DIV/0!</v>
      </c>
      <c r="G14" s="29"/>
      <c r="H14" s="35" t="e">
        <f>Sheet1!K33/sheet!K51</f>
        <v>#DIV/0!</v>
      </c>
      <c r="I14" s="35">
        <f>Sheet1!K33/Sheet1!K12</f>
        <v>0.30772644823786865</v>
      </c>
      <c r="J14" s="35">
        <f>Sheet1!K12/sheet!K27</f>
        <v>0.29840405808365306</v>
      </c>
      <c r="K14" s="35">
        <f>Sheet1!K30/sheet!K27</f>
        <v>9.4992049079245688E-2</v>
      </c>
      <c r="L14" s="35" t="str">
        <f>Sheet1!K38</f>
        <v>195,795.473</v>
      </c>
      <c r="M14" s="29"/>
      <c r="N14" s="35">
        <f>sheet!K40/sheet!K27</f>
        <v>0</v>
      </c>
      <c r="O14" s="35">
        <f>sheet!K51/sheet!K27</f>
        <v>0</v>
      </c>
      <c r="P14" s="35" t="e">
        <f>sheet!K40/sheet!K51</f>
        <v>#DIV/0!</v>
      </c>
      <c r="Q14" s="34">
        <f>Sheet1!K24/Sheet1!K26</f>
        <v>-3.9814712084301567</v>
      </c>
      <c r="R14" s="34">
        <f>ABS(Sheet2!K20/(Sheet1!K26+Sheet2!K30))</f>
        <v>9.9387190955462987E-2</v>
      </c>
      <c r="S14" s="34">
        <f>sheet!K40/Sheet1!K43</f>
        <v>0</v>
      </c>
      <c r="T14" s="34" t="e">
        <f>Sheet2!K20/sheet!K40</f>
        <v>#DIV/0!</v>
      </c>
      <c r="U14" s="12"/>
      <c r="V14" s="34" t="e">
        <f>ABS(Sheet1!K15/sheet!K15)</f>
        <v>#VALUE!</v>
      </c>
      <c r="W14" s="34">
        <f>Sheet1!K12/sheet!K14</f>
        <v>5.5898392573711084E-2</v>
      </c>
      <c r="X14" s="34">
        <f>Sheet1!K12/sheet!K27</f>
        <v>0.29840405808365306</v>
      </c>
      <c r="Y14" s="34">
        <f>Sheet1!K12/(sheet!K18-sheet!K35)</f>
        <v>0.58118956241145503</v>
      </c>
      <c r="Z14" s="12"/>
      <c r="AA14" s="36" t="str">
        <f>Sheet1!K43</f>
        <v>173,726.047</v>
      </c>
      <c r="AB14" s="36" t="str">
        <f>Sheet3!K17</f>
        <v>1.0x</v>
      </c>
      <c r="AC14" s="36" t="str">
        <f>Sheet3!K18</f>
        <v>10.7x</v>
      </c>
      <c r="AD14" s="36">
        <f>Sheet3!K20</f>
        <v>0</v>
      </c>
      <c r="AE14" s="36">
        <f>Sheet3!K21</f>
        <v>0.28000000000000003</v>
      </c>
      <c r="AF14" s="36" t="str">
        <f>Sheet3!K22</f>
        <v>2.6%</v>
      </c>
      <c r="AG14" s="36">
        <f>Sheet3!K24</f>
        <v>0</v>
      </c>
      <c r="AH14" s="36">
        <f>Sheet3!K25</f>
        <v>0</v>
      </c>
      <c r="AI14" s="36">
        <f>Sheet3!K31</f>
        <v>0</v>
      </c>
      <c r="AK14" s="36">
        <f>Sheet3!K29</f>
        <v>0</v>
      </c>
      <c r="AL14" s="36">
        <f>Sheet3!K30</f>
        <v>0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 t="e">
        <f>sheet!L18/sheet!L35</f>
        <v>#DIV/0!</v>
      </c>
      <c r="C15" s="31" t="e">
        <f>(sheet!L18-sheet!L15)/sheet!L35</f>
        <v>#VALUE!</v>
      </c>
      <c r="D15" s="31" t="e">
        <f>sheet!L12/sheet!L35</f>
        <v>#DIV/0!</v>
      </c>
      <c r="E15" s="31" t="e">
        <f>Sheet2!L20/sheet!L35</f>
        <v>#DIV/0!</v>
      </c>
      <c r="F15" s="31" t="e">
        <f>sheet!L18/sheet!L35</f>
        <v>#DIV/0!</v>
      </c>
      <c r="G15" s="29"/>
      <c r="H15" s="32" t="e">
        <f>Sheet1!L33/sheet!L51</f>
        <v>#DIV/0!</v>
      </c>
      <c r="I15" s="32">
        <f>Sheet1!L33/Sheet1!L12</f>
        <v>0.84256900421444358</v>
      </c>
      <c r="J15" s="32">
        <f>Sheet1!L12/sheet!L27</f>
        <v>0.25540019927264057</v>
      </c>
      <c r="K15" s="32">
        <f>Sheet1!L30/sheet!L27</f>
        <v>0.21054406049212326</v>
      </c>
      <c r="L15" s="32" t="str">
        <f>Sheet1!L38</f>
        <v>222,118.737</v>
      </c>
      <c r="M15" s="29"/>
      <c r="N15" s="32">
        <f>sheet!L40/sheet!L27</f>
        <v>0</v>
      </c>
      <c r="O15" s="32">
        <f>sheet!L51/sheet!L27</f>
        <v>0</v>
      </c>
      <c r="P15" s="32" t="e">
        <f>sheet!L40/sheet!L51</f>
        <v>#DIV/0!</v>
      </c>
      <c r="Q15" s="31">
        <f>Sheet1!L24/Sheet1!L26</f>
        <v>-3.614290599538776</v>
      </c>
      <c r="R15" s="31">
        <f>ABS(Sheet2!L20/(Sheet1!L26+Sheet2!L30))</f>
        <v>6.0544178201469866E-2</v>
      </c>
      <c r="S15" s="31">
        <f>sheet!L40/Sheet1!L43</f>
        <v>0</v>
      </c>
      <c r="T15" s="31" t="e">
        <f>Sheet2!L20/sheet!L40</f>
        <v>#DIV/0!</v>
      </c>
      <c r="V15" s="31" t="e">
        <f>ABS(Sheet1!L15/sheet!L15)</f>
        <v>#VALUE!</v>
      </c>
      <c r="W15" s="31">
        <f>Sheet1!L12/sheet!L14</f>
        <v>6.69959928401333E-2</v>
      </c>
      <c r="X15" s="31">
        <f>Sheet1!L12/sheet!L27</f>
        <v>0.25540019927264057</v>
      </c>
      <c r="Y15" s="31">
        <f>Sheet1!L12/(sheet!L18-sheet!L35)</f>
        <v>0.64508870421468167</v>
      </c>
      <c r="AA15" s="17" t="str">
        <f>Sheet1!L43</f>
        <v>258,474.99</v>
      </c>
      <c r="AB15" s="17" t="str">
        <f>Sheet3!L17</f>
        <v>1.7x</v>
      </c>
      <c r="AC15" s="17" t="str">
        <f>Sheet3!L18</f>
        <v>30.9x</v>
      </c>
      <c r="AD15" s="17">
        <f>Sheet3!L20</f>
        <v>0</v>
      </c>
      <c r="AE15" s="17">
        <f>Sheet3!L21</f>
        <v>0.29339999999999999</v>
      </c>
      <c r="AF15" s="17" t="str">
        <f>Sheet3!L22</f>
        <v>0.0%</v>
      </c>
      <c r="AG15" s="17">
        <f>Sheet3!L24</f>
        <v>0</v>
      </c>
      <c r="AH15" s="17">
        <f>Sheet3!L25</f>
        <v>0</v>
      </c>
      <c r="AI15" s="17">
        <f>Sheet3!L31</f>
        <v>0</v>
      </c>
      <c r="AK15" s="17">
        <f>Sheet3!L29</f>
        <v>0</v>
      </c>
      <c r="AL15" s="17">
        <f>Sheet3!L30</f>
        <v>0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 t="e">
        <f>sheet!M18/sheet!M35</f>
        <v>#DIV/0!</v>
      </c>
      <c r="C16" s="34" t="e">
        <f>(sheet!M18-sheet!M15)/sheet!M35</f>
        <v>#VALUE!</v>
      </c>
      <c r="D16" s="34" t="e">
        <f>sheet!M12/sheet!M35</f>
        <v>#DIV/0!</v>
      </c>
      <c r="E16" s="34" t="e">
        <f>Sheet2!M20/sheet!M35</f>
        <v>#DIV/0!</v>
      </c>
      <c r="F16" s="34" t="e">
        <f>sheet!M18/sheet!M35</f>
        <v>#DIV/0!</v>
      </c>
      <c r="G16" s="29"/>
      <c r="H16" s="35" t="e">
        <f>Sheet1!M33/sheet!M51</f>
        <v>#DIV/0!</v>
      </c>
      <c r="I16" s="35">
        <f>Sheet1!M33/Sheet1!M12</f>
        <v>0.92394899224403915</v>
      </c>
      <c r="J16" s="35">
        <f>Sheet1!M12/sheet!M27</f>
        <v>0.39420262861295763</v>
      </c>
      <c r="K16" s="35">
        <f>Sheet1!M30/sheet!M27</f>
        <v>0.38074656247148903</v>
      </c>
      <c r="L16" s="35" t="str">
        <f>Sheet1!M38</f>
        <v>311,100.493</v>
      </c>
      <c r="M16" s="29"/>
      <c r="N16" s="35">
        <f>sheet!M40/sheet!M27</f>
        <v>0</v>
      </c>
      <c r="O16" s="35">
        <f>sheet!M51/sheet!M27</f>
        <v>0</v>
      </c>
      <c r="P16" s="35" t="e">
        <f>sheet!M40/sheet!M51</f>
        <v>#DIV/0!</v>
      </c>
      <c r="Q16" s="34">
        <f>Sheet1!M24/Sheet1!M26</f>
        <v>-6.0210926412732002</v>
      </c>
      <c r="R16" s="34">
        <f>ABS(Sheet2!M20/(Sheet1!M26+Sheet2!M30))</f>
        <v>0.10267982156010835</v>
      </c>
      <c r="S16" s="34">
        <f>sheet!M40/Sheet1!M43</f>
        <v>0</v>
      </c>
      <c r="T16" s="34" t="e">
        <f>Sheet2!M20/sheet!M40</f>
        <v>#DIV/0!</v>
      </c>
      <c r="U16" s="12"/>
      <c r="V16" s="34" t="e">
        <f>ABS(Sheet1!M15/sheet!M15)</f>
        <v>#VALUE!</v>
      </c>
      <c r="W16" s="34">
        <f>Sheet1!M12/sheet!M14</f>
        <v>7.2567389980607938E-2</v>
      </c>
      <c r="X16" s="34">
        <f>Sheet1!M12/sheet!M27</f>
        <v>0.39420262861295763</v>
      </c>
      <c r="Y16" s="34">
        <f>Sheet1!M12/(sheet!M18-sheet!M35)</f>
        <v>1.2907217767878201</v>
      </c>
      <c r="Z16" s="12"/>
      <c r="AA16" s="36" t="str">
        <f>Sheet1!M43</f>
        <v>566,942.191</v>
      </c>
      <c r="AB16" s="36" t="str">
        <f>Sheet3!M17</f>
        <v>0.6x</v>
      </c>
      <c r="AC16" s="36" t="str">
        <f>Sheet3!M18</f>
        <v>8.1x</v>
      </c>
      <c r="AD16" s="36">
        <f>Sheet3!M20</f>
        <v>0</v>
      </c>
      <c r="AE16" s="36">
        <f>Sheet3!M21</f>
        <v>0.31409999999999999</v>
      </c>
      <c r="AF16" s="36" t="str">
        <f>Sheet3!M22</f>
        <v>0.0%</v>
      </c>
      <c r="AG16" s="36">
        <f>Sheet3!M24</f>
        <v>0</v>
      </c>
      <c r="AH16" s="36">
        <f>Sheet3!M25</f>
        <v>0</v>
      </c>
      <c r="AI16" s="36">
        <f>Sheet3!M31</f>
        <v>0</v>
      </c>
      <c r="AK16" s="36">
        <f>Sheet3!M29</f>
        <v>0</v>
      </c>
      <c r="AL16" s="36">
        <f>Sheet3!M30</f>
        <v>0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2023-04-30T13:40:13Z</dcterms:created>
  <dcterms:modified xsi:type="dcterms:W3CDTF">2023-05-06T12:23:30Z</dcterms:modified>
  <cp:category/>
  <dc:identifier/>
  <cp:version/>
</cp:coreProperties>
</file>