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7" documentId="8_{BDE48EBB-D10D-4F0E-B617-002307830BDA}" xr6:coauthVersionLast="47" xr6:coauthVersionMax="47" xr10:uidLastSave="{B72B4404-4724-47A1-805F-10ECEC351EBE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<sst xmlns="http://schemas.openxmlformats.org/spreadsheetml/2006/main" count="1310" uniqueCount="997">
  <si>
    <t>BCE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</si>
  <si>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</si>
  <si>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</si>
  <si>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</si>
  <si>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</si>
  <si>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</si>
  <si>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</si>
  <si>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</si>
  <si>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</si>
  <si>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</si>
  <si>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</si>
  <si>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</si>
  <si>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</si>
  <si>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</si>
  <si>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</si>
  <si>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</si>
  <si>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</si>
  <si>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</si>
  <si>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</si>
  <si>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</si>
  <si>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</si>
  <si>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</si>
  <si>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</si>
  <si>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</si>
  <si>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</si>
  <si>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</si>
  <si>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335,000</t>
  </si>
  <si>
    <t>566,000</t>
  </si>
  <si>
    <t>613,000</t>
  </si>
  <si>
    <t>853,000</t>
  </si>
  <si>
    <t>625,000</t>
  </si>
  <si>
    <t>425,000</t>
  </si>
  <si>
    <t>145,000</t>
  </si>
  <si>
    <t>224,000</t>
  </si>
  <si>
    <t>289,000</t>
  </si>
  <si>
    <t>149,000</t>
  </si>
  <si>
    <t>Short Term Investments</t>
  </si>
  <si>
    <t/>
  </si>
  <si>
    <t>Accounts Receivable, Net</t>
  </si>
  <si>
    <t>2,905,000</t>
  </si>
  <si>
    <t>2,913,000</t>
  </si>
  <si>
    <t>2,830,000</t>
  </si>
  <si>
    <t>2,822,000</t>
  </si>
  <si>
    <t>3,829,000</t>
  </si>
  <si>
    <t>3,856,000</t>
  </si>
  <si>
    <t>3,926,000</t>
  </si>
  <si>
    <t>3,767,000</t>
  </si>
  <si>
    <t>3,952,000</t>
  </si>
  <si>
    <t>4,249,000</t>
  </si>
  <si>
    <t>Inventory</t>
  </si>
  <si>
    <t>383,000</t>
  </si>
  <si>
    <t>333,000</t>
  </si>
  <si>
    <t>416,000</t>
  </si>
  <si>
    <t>403,000</t>
  </si>
  <si>
    <t>380,000</t>
  </si>
  <si>
    <t>432,000</t>
  </si>
  <si>
    <t>427,000</t>
  </si>
  <si>
    <t>439,000</t>
  </si>
  <si>
    <t>482,000</t>
  </si>
  <si>
    <t>656,000</t>
  </si>
  <si>
    <t>Prepaid Expenses</t>
  </si>
  <si>
    <t>415,000</t>
  </si>
  <si>
    <t>379,000</t>
  </si>
  <si>
    <t>393,000</t>
  </si>
  <si>
    <t>420,000</t>
  </si>
  <si>
    <t>217,000</t>
  </si>
  <si>
    <t>244,000</t>
  </si>
  <si>
    <t>194,000</t>
  </si>
  <si>
    <t>209,000</t>
  </si>
  <si>
    <t>254,000</t>
  </si>
  <si>
    <t>Other Current Assets</t>
  </si>
  <si>
    <t>1,032,000</t>
  </si>
  <si>
    <t>357,000</t>
  </si>
  <si>
    <t>556,000</t>
  </si>
  <si>
    <t>604,000</t>
  </si>
  <si>
    <t>836,000</t>
  </si>
  <si>
    <t>828,000</t>
  </si>
  <si>
    <t>1,049,000</t>
  </si>
  <si>
    <t>1,221,000</t>
  </si>
  <si>
    <t>1,189,000</t>
  </si>
  <si>
    <t>Total Current Assets</t>
  </si>
  <si>
    <t>5,070,000</t>
  </si>
  <si>
    <t>4,548,000</t>
  </si>
  <si>
    <t>4,808,000</t>
  </si>
  <si>
    <t>4,855,000</t>
  </si>
  <si>
    <t>5,655,000</t>
  </si>
  <si>
    <t>5,793,000</t>
  </si>
  <si>
    <t>5,520,000</t>
  </si>
  <si>
    <t>5,688,000</t>
  </si>
  <si>
    <t>6,198,000</t>
  </si>
  <si>
    <t>6,487,000</t>
  </si>
  <si>
    <t>Property Plant And Equipment, Net</t>
  </si>
  <si>
    <t>20,743,000</t>
  </si>
  <si>
    <t>21,327,000</t>
  </si>
  <si>
    <t>21,630,000</t>
  </si>
  <si>
    <t>22,346,000</t>
  </si>
  <si>
    <t>24,029,000</t>
  </si>
  <si>
    <t>24,844,000</t>
  </si>
  <si>
    <t>27,636,000</t>
  </si>
  <si>
    <t>27,513,000</t>
  </si>
  <si>
    <t>28,235,000</t>
  </si>
  <si>
    <t>29,256,000</t>
  </si>
  <si>
    <t>Real Estate Owned</t>
  </si>
  <si>
    <t>Capitalized / Purchased Software</t>
  </si>
  <si>
    <t>1,612,000</t>
  </si>
  <si>
    <t>1,692,000</t>
  </si>
  <si>
    <t>2,082,000</t>
  </si>
  <si>
    <t>2,545,000</t>
  </si>
  <si>
    <t>2,713,000</t>
  </si>
  <si>
    <t>2,805,000</t>
  </si>
  <si>
    <t>3,177,000</t>
  </si>
  <si>
    <t>3,525,000</t>
  </si>
  <si>
    <t>4,158,000</t>
  </si>
  <si>
    <t>4,809,000</t>
  </si>
  <si>
    <t>Long-term Investments</t>
  </si>
  <si>
    <t>866,000</t>
  </si>
  <si>
    <t>883,000</t>
  </si>
  <si>
    <t>1,247,000</t>
  </si>
  <si>
    <t>955,000</t>
  </si>
  <si>
    <t>917,000</t>
  </si>
  <si>
    <t>908,000</t>
  </si>
  <si>
    <t>827,000</t>
  </si>
  <si>
    <t>882,000</t>
  </si>
  <si>
    <t>851,000</t>
  </si>
  <si>
    <t>823,000</t>
  </si>
  <si>
    <t>Goodwill</t>
  </si>
  <si>
    <t>8,381,000</t>
  </si>
  <si>
    <t>8,385,000</t>
  </si>
  <si>
    <t>8,377,000</t>
  </si>
  <si>
    <t>8,958,000</t>
  </si>
  <si>
    <t>10,428,000</t>
  </si>
  <si>
    <t>10,658,000</t>
  </si>
  <si>
    <t>10,667,000</t>
  </si>
  <si>
    <t>10,604,000</t>
  </si>
  <si>
    <t>10,572,000</t>
  </si>
  <si>
    <t>10,906,000</t>
  </si>
  <si>
    <t>Other Intangibles</t>
  </si>
  <si>
    <t>9,552,000</t>
  </si>
  <si>
    <t>10,224,000</t>
  </si>
  <si>
    <t>11,176,000</t>
  </si>
  <si>
    <t>11,998,000</t>
  </si>
  <si>
    <t>13,258,000</t>
  </si>
  <si>
    <t>13,205,000</t>
  </si>
  <si>
    <t>13,352,000</t>
  </si>
  <si>
    <t>13,102,000</t>
  </si>
  <si>
    <t>15,570,000</t>
  </si>
  <si>
    <t>16,183,000</t>
  </si>
  <si>
    <t>Other Long-term Assets</t>
  </si>
  <si>
    <t>-840,000</t>
  </si>
  <si>
    <t>-762,000</t>
  </si>
  <si>
    <t>-1,327,000</t>
  </si>
  <si>
    <t>-1,549,000</t>
  </si>
  <si>
    <t>-1,198,000</t>
  </si>
  <si>
    <t>-1,113,000</t>
  </si>
  <si>
    <t>-1,033,000</t>
  </si>
  <si>
    <t>-649,000</t>
  </si>
  <si>
    <t>1,180,000</t>
  </si>
  <si>
    <t>865,000</t>
  </si>
  <si>
    <t>Total Assets</t>
  </si>
  <si>
    <t>45,384,000</t>
  </si>
  <si>
    <t>46,297,000</t>
  </si>
  <si>
    <t>47,993,000</t>
  </si>
  <si>
    <t>50,108,000</t>
  </si>
  <si>
    <t>55,802,000</t>
  </si>
  <si>
    <t>57,100,000</t>
  </si>
  <si>
    <t>60,146,000</t>
  </si>
  <si>
    <t>60,665,000</t>
  </si>
  <si>
    <t>66,764,000</t>
  </si>
  <si>
    <t>69,329,000</t>
  </si>
  <si>
    <t>Accounts Payable</t>
  </si>
  <si>
    <t>2,373,000</t>
  </si>
  <si>
    <t>2,415,000</t>
  </si>
  <si>
    <t>2,246,000</t>
  </si>
  <si>
    <t>2,319,000</t>
  </si>
  <si>
    <t>2,448,000</t>
  </si>
  <si>
    <t>2,535,000</t>
  </si>
  <si>
    <t>2,604,000</t>
  </si>
  <si>
    <t>2,595,000</t>
  </si>
  <si>
    <t>2,931,000</t>
  </si>
  <si>
    <t>3,602,000</t>
  </si>
  <si>
    <t>Accrued Expenses</t>
  </si>
  <si>
    <t>932,000</t>
  </si>
  <si>
    <t>960,000</t>
  </si>
  <si>
    <t>876,000</t>
  </si>
  <si>
    <t>854,000</t>
  </si>
  <si>
    <t>907,000</t>
  </si>
  <si>
    <t>977,000</t>
  </si>
  <si>
    <t>952,000</t>
  </si>
  <si>
    <t>870,000</t>
  </si>
  <si>
    <t>900,000</t>
  </si>
  <si>
    <t>996,000</t>
  </si>
  <si>
    <t>Short-term Borrowings</t>
  </si>
  <si>
    <t>1,893,000</t>
  </si>
  <si>
    <t>2,375,000</t>
  </si>
  <si>
    <t>2,597,000</t>
  </si>
  <si>
    <t>3,580,000</t>
  </si>
  <si>
    <t>4,072,000</t>
  </si>
  <si>
    <t>4,120,000</t>
  </si>
  <si>
    <t>3,044,000</t>
  </si>
  <si>
    <t>1,442,000</t>
  </si>
  <si>
    <t>1,635,000</t>
  </si>
  <si>
    <t>2,457,000</t>
  </si>
  <si>
    <t>Current Portion of LT Debt</t>
  </si>
  <si>
    <t>341,000</t>
  </si>
  <si>
    <t>1,023,000</t>
  </si>
  <si>
    <t>872,000</t>
  </si>
  <si>
    <t>661,000</t>
  </si>
  <si>
    <t>59,000</t>
  </si>
  <si>
    <t>62,000</t>
  </si>
  <si>
    <t>221,000</t>
  </si>
  <si>
    <t>864,000</t>
  </si>
  <si>
    <t>930,000</t>
  </si>
  <si>
    <t>Current Portion of Capital Lease Obligations</t>
  </si>
  <si>
    <t>337,000</t>
  </si>
  <si>
    <t>345,000</t>
  </si>
  <si>
    <t>405,000</t>
  </si>
  <si>
    <t>435,000</t>
  </si>
  <si>
    <t>445,000</t>
  </si>
  <si>
    <t>466,000</t>
  </si>
  <si>
    <t>775,000</t>
  </si>
  <si>
    <t>754,000</t>
  </si>
  <si>
    <t>126,000</t>
  </si>
  <si>
    <t>750,000</t>
  </si>
  <si>
    <t>Other Current Liabilities</t>
  </si>
  <si>
    <t>2,014,000</t>
  </si>
  <si>
    <t>1,971,000</t>
  </si>
  <si>
    <t>1,975,000</t>
  </si>
  <si>
    <t>2,048,000</t>
  </si>
  <si>
    <t>2,199,000</t>
  </si>
  <si>
    <t>2,272,000</t>
  </si>
  <si>
    <t>2,340,000</t>
  </si>
  <si>
    <t>2,389,000</t>
  </si>
  <si>
    <t>2,657,000</t>
  </si>
  <si>
    <t>2,734,000</t>
  </si>
  <si>
    <t>Total Current Liabilities</t>
  </si>
  <si>
    <t>7,890,000</t>
  </si>
  <si>
    <t>9,089,000</t>
  </si>
  <si>
    <t>9,992,000</t>
  </si>
  <si>
    <t>10,108,000</t>
  </si>
  <si>
    <t>10,732,000</t>
  </si>
  <si>
    <t>10,429,000</t>
  </si>
  <si>
    <t>9,777,000</t>
  </si>
  <si>
    <t>8,271,000</t>
  </si>
  <si>
    <t>9,113,000</t>
  </si>
  <si>
    <t>11,469,000</t>
  </si>
  <si>
    <t>Long-term Debt</t>
  </si>
  <si>
    <t>14,430,000</t>
  </si>
  <si>
    <t>14,479,000</t>
  </si>
  <si>
    <t>13,535,000</t>
  </si>
  <si>
    <t>14,747,000</t>
  </si>
  <si>
    <t>16,488,000</t>
  </si>
  <si>
    <t>18,129,000</t>
  </si>
  <si>
    <t>18,591,000</t>
  </si>
  <si>
    <t>20,304,000</t>
  </si>
  <si>
    <t>23,603,000</t>
  </si>
  <si>
    <t>24,311,000</t>
  </si>
  <si>
    <t>Capital Leases</t>
  </si>
  <si>
    <t>1,911,000</t>
  </si>
  <si>
    <t>1,876,000</t>
  </si>
  <si>
    <t>1,855,000</t>
  </si>
  <si>
    <t>1,825,000</t>
  </si>
  <si>
    <t>1,727,000</t>
  </si>
  <si>
    <t>1,631,000</t>
  </si>
  <si>
    <t>3,824,000</t>
  </si>
  <si>
    <t>3,445,000</t>
  </si>
  <si>
    <t>3,472,000</t>
  </si>
  <si>
    <t>Other Non-current Liabilities</t>
  </si>
  <si>
    <t>4,903,000</t>
  </si>
  <si>
    <t>5,614,000</t>
  </si>
  <si>
    <t>5,282,000</t>
  </si>
  <si>
    <t>5,574,000</t>
  </si>
  <si>
    <t>6,230,000</t>
  </si>
  <si>
    <t>6,222,000</t>
  </si>
  <si>
    <t>6,546,000</t>
  </si>
  <si>
    <t>7,159,000</t>
  </si>
  <si>
    <t>7,662,000</t>
  </si>
  <si>
    <t>7,562,000</t>
  </si>
  <si>
    <t>Total Liabilities</t>
  </si>
  <si>
    <t>29,134,000</t>
  </si>
  <si>
    <t>31,058,000</t>
  </si>
  <si>
    <t>30,664,000</t>
  </si>
  <si>
    <t>32,254,000</t>
  </si>
  <si>
    <t>35,177,000</t>
  </si>
  <si>
    <t>36,411,000</t>
  </si>
  <si>
    <t>38,738,000</t>
  </si>
  <si>
    <t>39,336,000</t>
  </si>
  <si>
    <t>43,823,000</t>
  </si>
  <si>
    <t>46,814,000</t>
  </si>
  <si>
    <t>Common Stock</t>
  </si>
  <si>
    <t>13,629,000</t>
  </si>
  <si>
    <t>16,717,000</t>
  </si>
  <si>
    <t>18,100,000</t>
  </si>
  <si>
    <t>18,370,000</t>
  </si>
  <si>
    <t>20,091,000</t>
  </si>
  <si>
    <t>20,036,000</t>
  </si>
  <si>
    <t>20,363,000</t>
  </si>
  <si>
    <t>20,390,000</t>
  </si>
  <si>
    <t>20,662,000</t>
  </si>
  <si>
    <t>20,840,000</t>
  </si>
  <si>
    <t>Additional Paid In Capital</t>
  </si>
  <si>
    <t>2,615,000</t>
  </si>
  <si>
    <t>1,141,000</t>
  </si>
  <si>
    <t>1,150,000</t>
  </si>
  <si>
    <t>1,160,000</t>
  </si>
  <si>
    <t>1,162,000</t>
  </si>
  <si>
    <t>1,170,000</t>
  </si>
  <si>
    <t>1,178,000</t>
  </si>
  <si>
    <t>1,174,000</t>
  </si>
  <si>
    <t>1,157,000</t>
  </si>
  <si>
    <t>1,172,000</t>
  </si>
  <si>
    <t>Retained Earnings</t>
  </si>
  <si>
    <t>-4,642,000</t>
  </si>
  <si>
    <t>-7,013,000</t>
  </si>
  <si>
    <t>-6,350,000</t>
  </si>
  <si>
    <t>-6,040,000</t>
  </si>
  <si>
    <t>-4,938,000</t>
  </si>
  <si>
    <t>-4,937,000</t>
  </si>
  <si>
    <t>-4,632,000</t>
  </si>
  <si>
    <t>-4,681,000</t>
  </si>
  <si>
    <t>-3,400,000</t>
  </si>
  <si>
    <t>-3,649,000</t>
  </si>
  <si>
    <t>Treasury Stock</t>
  </si>
  <si>
    <t>Other Common Equity Adj</t>
  </si>
  <si>
    <t>14,000</t>
  </si>
  <si>
    <t>97,000</t>
  </si>
  <si>
    <t>119,000</t>
  </si>
  <si>
    <t>46,000</t>
  </si>
  <si>
    <t>-17,000</t>
  </si>
  <si>
    <t>90,000</t>
  </si>
  <si>
    <t>161,000</t>
  </si>
  <si>
    <t>103,000</t>
  </si>
  <si>
    <t>213,000</t>
  </si>
  <si>
    <t>-55,000</t>
  </si>
  <si>
    <t>Common Equity</t>
  </si>
  <si>
    <t>11,616,000</t>
  </si>
  <si>
    <t>10,942,000</t>
  </si>
  <si>
    <t>13,019,000</t>
  </si>
  <si>
    <t>13,536,000</t>
  </si>
  <si>
    <t>16,298,000</t>
  </si>
  <si>
    <t>16,359,000</t>
  </si>
  <si>
    <t>17,070,000</t>
  </si>
  <si>
    <t>16,986,000</t>
  </si>
  <si>
    <t>18,632,000</t>
  </si>
  <si>
    <t>18,308,000</t>
  </si>
  <si>
    <t>Total Preferred Equity</t>
  </si>
  <si>
    <t>3,395,000</t>
  </si>
  <si>
    <t>4,004,000</t>
  </si>
  <si>
    <t>4,003,000</t>
  </si>
  <si>
    <t>3,870,000</t>
  </si>
  <si>
    <t>Minority Interest, Total</t>
  </si>
  <si>
    <t>1,239,000</t>
  </si>
  <si>
    <t>293,000</t>
  </si>
  <si>
    <t>306,000</t>
  </si>
  <si>
    <t>314,000</t>
  </si>
  <si>
    <t>323,000</t>
  </si>
  <si>
    <t>326,000</t>
  </si>
  <si>
    <t>334,000</t>
  </si>
  <si>
    <t>340,000</t>
  </si>
  <si>
    <t>Other Equity</t>
  </si>
  <si>
    <t>Total Equity</t>
  </si>
  <si>
    <t>16,250,000</t>
  </si>
  <si>
    <t>15,239,000</t>
  </si>
  <si>
    <t>17,329,000</t>
  </si>
  <si>
    <t>17,854,000</t>
  </si>
  <si>
    <t>20,625,000</t>
  </si>
  <si>
    <t>20,689,000</t>
  </si>
  <si>
    <t>21,408,000</t>
  </si>
  <si>
    <t>21,329,000</t>
  </si>
  <si>
    <t>22,941,000</t>
  </si>
  <si>
    <t>22,515,000</t>
  </si>
  <si>
    <t>Total Liabilities And Equity</t>
  </si>
  <si>
    <t>Cash And Short Term Investments</t>
  </si>
  <si>
    <t>Total Debt</t>
  </si>
  <si>
    <t>18,912,000</t>
  </si>
  <si>
    <t>20,098,000</t>
  </si>
  <si>
    <t>20,285,000</t>
  </si>
  <si>
    <t>21,459,000</t>
  </si>
  <si>
    <t>23,393,000</t>
  </si>
  <si>
    <t>24,405,000</t>
  </si>
  <si>
    <t>26,296,000</t>
  </si>
  <si>
    <t>26,323,000</t>
  </si>
  <si>
    <t>29,673,000</t>
  </si>
  <si>
    <t>31,920,000</t>
  </si>
  <si>
    <t>Income Statement</t>
  </si>
  <si>
    <t>Revenue</t>
  </si>
  <si>
    <t>20,400,000</t>
  </si>
  <si>
    <t>21,042,000</t>
  </si>
  <si>
    <t>21,514,000</t>
  </si>
  <si>
    <t>21,719,000</t>
  </si>
  <si>
    <t>22,757,000</t>
  </si>
  <si>
    <t>23,468,000</t>
  </si>
  <si>
    <t>23,793,000</t>
  </si>
  <si>
    <t>22,883,000</t>
  </si>
  <si>
    <t>23,449,000</t>
  </si>
  <si>
    <t>24,174,000</t>
  </si>
  <si>
    <t>Revenue Growth (YoY)</t>
  </si>
  <si>
    <t>2.1%</t>
  </si>
  <si>
    <t>3.1%</t>
  </si>
  <si>
    <t>2.2%</t>
  </si>
  <si>
    <t>1.0%</t>
  </si>
  <si>
    <t>4.8%</t>
  </si>
  <si>
    <t>1.4%</t>
  </si>
  <si>
    <t>-3.8%</t>
  </si>
  <si>
    <t>2.5%</t>
  </si>
  <si>
    <t>Cost of Revenues</t>
  </si>
  <si>
    <t>-12,161,000</t>
  </si>
  <si>
    <t>-12,505,000</t>
  </si>
  <si>
    <t>-12,733,000</t>
  </si>
  <si>
    <t>-12,659,000</t>
  </si>
  <si>
    <t>-13,148,000</t>
  </si>
  <si>
    <t>-13,650,000</t>
  </si>
  <si>
    <t>-13,614,000</t>
  </si>
  <si>
    <t>-13,081,000</t>
  </si>
  <si>
    <t>-13,363,000</t>
  </si>
  <si>
    <t>-13,704,000</t>
  </si>
  <si>
    <t>Gross Profit</t>
  </si>
  <si>
    <t>8,239,000</t>
  </si>
  <si>
    <t>8,537,000</t>
  </si>
  <si>
    <t>8,781,000</t>
  </si>
  <si>
    <t>9,060,000</t>
  </si>
  <si>
    <t>9,609,000</t>
  </si>
  <si>
    <t>9,818,000</t>
  </si>
  <si>
    <t>10,179,000</t>
  </si>
  <si>
    <t>9,802,000</t>
  </si>
  <si>
    <t>10,086,000</t>
  </si>
  <si>
    <t>10,470,000</t>
  </si>
  <si>
    <t>Gross Profit Margin</t>
  </si>
  <si>
    <t>40.4%</t>
  </si>
  <si>
    <t>40.6%</t>
  </si>
  <si>
    <t>40.8%</t>
  </si>
  <si>
    <t>41.7%</t>
  </si>
  <si>
    <t>42.2%</t>
  </si>
  <si>
    <t>41.8%</t>
  </si>
  <si>
    <t>42.8%</t>
  </si>
  <si>
    <t>43.0%</t>
  </si>
  <si>
    <t>43.3%</t>
  </si>
  <si>
    <t>R&amp;D Expenses</t>
  </si>
  <si>
    <t>-201,000</t>
  </si>
  <si>
    <t>-167,000</t>
  </si>
  <si>
    <t>-134,000</t>
  </si>
  <si>
    <t>-147,000</t>
  </si>
  <si>
    <t>-119,000</t>
  </si>
  <si>
    <t>-106,000</t>
  </si>
  <si>
    <t>-109,000</t>
  </si>
  <si>
    <t>-47,000</t>
  </si>
  <si>
    <t>-57,000</t>
  </si>
  <si>
    <t>Selling, General &amp; Admin Expenses</t>
  </si>
  <si>
    <t>-300,000</t>
  </si>
  <si>
    <t>-335,000</t>
  </si>
  <si>
    <t>-340,000</t>
  </si>
  <si>
    <t>-353,000</t>
  </si>
  <si>
    <t>-399,000</t>
  </si>
  <si>
    <t>-352,000</t>
  </si>
  <si>
    <t>-236,000</t>
  </si>
  <si>
    <t>-241,000</t>
  </si>
  <si>
    <t>-213,000</t>
  </si>
  <si>
    <t>-220,000</t>
  </si>
  <si>
    <t>Other Inc / (Exp)</t>
  </si>
  <si>
    <t>-3,591,000</t>
  </si>
  <si>
    <t>-3,501,000</t>
  </si>
  <si>
    <t>-3,744,000</t>
  </si>
  <si>
    <t>-3,475,000</t>
  </si>
  <si>
    <t>-4,017,000</t>
  </si>
  <si>
    <t>-4,392,000</t>
  </si>
  <si>
    <t>-4,356,000</t>
  </si>
  <si>
    <t>-5,139,000</t>
  </si>
  <si>
    <t>-4,798,000</t>
  </si>
  <si>
    <t>-5,154,000</t>
  </si>
  <si>
    <t>Operating Expenses</t>
  </si>
  <si>
    <t>-4,092,000</t>
  </si>
  <si>
    <t>-4,003,000</t>
  </si>
  <si>
    <t>-4,218,000</t>
  </si>
  <si>
    <t>-3,975,000</t>
  </si>
  <si>
    <t>-4,535,000</t>
  </si>
  <si>
    <t>-4,850,000</t>
  </si>
  <si>
    <t>-4,701,000</t>
  </si>
  <si>
    <t>-5,427,000</t>
  </si>
  <si>
    <t>-5,068,000</t>
  </si>
  <si>
    <t>-5,431,000</t>
  </si>
  <si>
    <t>Operating Income</t>
  </si>
  <si>
    <t>4,147,000</t>
  </si>
  <si>
    <t>4,534,000</t>
  </si>
  <si>
    <t>4,563,000</t>
  </si>
  <si>
    <t>5,085,000</t>
  </si>
  <si>
    <t>5,074,000</t>
  </si>
  <si>
    <t>4,968,000</t>
  </si>
  <si>
    <t>5,478,000</t>
  </si>
  <si>
    <t>4,375,000</t>
  </si>
  <si>
    <t>5,018,000</t>
  </si>
  <si>
    <t>5,039,000</t>
  </si>
  <si>
    <t>Net Interest Expenses</t>
  </si>
  <si>
    <t>-931,000</t>
  </si>
  <si>
    <t>-887,000</t>
  </si>
  <si>
    <t>-909,000</t>
  </si>
  <si>
    <t>-888,000</t>
  </si>
  <si>
    <t>-955,000</t>
  </si>
  <si>
    <t>-1,000,000</t>
  </si>
  <si>
    <t>-1,125,000</t>
  </si>
  <si>
    <t>-1,110,000</t>
  </si>
  <si>
    <t>-1,082,000</t>
  </si>
  <si>
    <t>-1,146,000</t>
  </si>
  <si>
    <t>EBT, Incl. Unusual Items</t>
  </si>
  <si>
    <t>3,216,000</t>
  </si>
  <si>
    <t>3,647,000</t>
  </si>
  <si>
    <t>3,654,000</t>
  </si>
  <si>
    <t>4,197,000</t>
  </si>
  <si>
    <t>4,119,000</t>
  </si>
  <si>
    <t>3,968,000</t>
  </si>
  <si>
    <t>4,353,000</t>
  </si>
  <si>
    <t>3,265,000</t>
  </si>
  <si>
    <t>3,936,000</t>
  </si>
  <si>
    <t>3,893,000</t>
  </si>
  <si>
    <t>Earnings of Discontinued Ops.</t>
  </si>
  <si>
    <t>29,000</t>
  </si>
  <si>
    <t>226,000</t>
  </si>
  <si>
    <t>Income Tax Expense</t>
  </si>
  <si>
    <t>-828,000</t>
  </si>
  <si>
    <t>-929,000</t>
  </si>
  <si>
    <t>-924,000</t>
  </si>
  <si>
    <t>-1,069,000</t>
  </si>
  <si>
    <t>-995,000</t>
  </si>
  <si>
    <t>-1,129,000</t>
  </si>
  <si>
    <t>-792,000</t>
  </si>
  <si>
    <t>-1,044,000</t>
  </si>
  <si>
    <t>-967,000</t>
  </si>
  <si>
    <t>Net Income to Company</t>
  </si>
  <si>
    <t>2,388,000</t>
  </si>
  <si>
    <t>2,718,000</t>
  </si>
  <si>
    <t>2,730,000</t>
  </si>
  <si>
    <t>3,087,000</t>
  </si>
  <si>
    <t>3,050,000</t>
  </si>
  <si>
    <t>2,973,000</t>
  </si>
  <si>
    <t>3,253,000</t>
  </si>
  <si>
    <t>2,699,000</t>
  </si>
  <si>
    <t>2,892,000</t>
  </si>
  <si>
    <t>2,926,000</t>
  </si>
  <si>
    <t>Minority Interest in Earnings</t>
  </si>
  <si>
    <t>-282,000</t>
  </si>
  <si>
    <t>-218,000</t>
  </si>
  <si>
    <t>-52,000</t>
  </si>
  <si>
    <t>-56,000</t>
  </si>
  <si>
    <t>-44,000</t>
  </si>
  <si>
    <t>-62,000</t>
  </si>
  <si>
    <t>-65,000</t>
  </si>
  <si>
    <t>-58,000</t>
  </si>
  <si>
    <t>Net Income to Stockholders</t>
  </si>
  <si>
    <t>2,106,000</t>
  </si>
  <si>
    <t>2,500,000</t>
  </si>
  <si>
    <t>2,678,000</t>
  </si>
  <si>
    <t>3,031,000</t>
  </si>
  <si>
    <t>2,994,000</t>
  </si>
  <si>
    <t>2,929,000</t>
  </si>
  <si>
    <t>3,191,000</t>
  </si>
  <si>
    <t>2,634,000</t>
  </si>
  <si>
    <t>2,840,000</t>
  </si>
  <si>
    <t>2,868,000</t>
  </si>
  <si>
    <t>Preferred Dividends &amp; Other Adj.</t>
  </si>
  <si>
    <t>-131,000</t>
  </si>
  <si>
    <t>-137,000</t>
  </si>
  <si>
    <t>-152,000</t>
  </si>
  <si>
    <t>-128,000</t>
  </si>
  <si>
    <t>-144,000</t>
  </si>
  <si>
    <t>-180,000</t>
  </si>
  <si>
    <t>-362,000</t>
  </si>
  <si>
    <t>Net Income to Common Excl Extra Items</t>
  </si>
  <si>
    <t>2,363,000</t>
  </si>
  <si>
    <t>2,526,000</t>
  </si>
  <si>
    <t>2,894,000</t>
  </si>
  <si>
    <t>2,866,000</t>
  </si>
  <si>
    <t>2,785,000</t>
  </si>
  <si>
    <t>3,011,000</t>
  </si>
  <si>
    <t>2,709,000</t>
  </si>
  <si>
    <t>2,716,000</t>
  </si>
  <si>
    <t>Basic EPS (Cont. Ops)</t>
  </si>
  <si>
    <t>Diluted EPS (Cont. Ops)</t>
  </si>
  <si>
    <t>Weighted Average Basic Shares Out.</t>
  </si>
  <si>
    <t>775,800</t>
  </si>
  <si>
    <t>793,700</t>
  </si>
  <si>
    <t>847,100</t>
  </si>
  <si>
    <t>869,100</t>
  </si>
  <si>
    <t>894,300</t>
  </si>
  <si>
    <t>898,600</t>
  </si>
  <si>
    <t>900,800</t>
  </si>
  <si>
    <t>904,300</t>
  </si>
  <si>
    <t>906,300</t>
  </si>
  <si>
    <t>911,500</t>
  </si>
  <si>
    <t>Weighted Average Diluted Shares Out.</t>
  </si>
  <si>
    <t>776,400</t>
  </si>
  <si>
    <t>794,600</t>
  </si>
  <si>
    <t>848,300</t>
  </si>
  <si>
    <t>870,300</t>
  </si>
  <si>
    <t>894,900</t>
  </si>
  <si>
    <t>898,900</t>
  </si>
  <si>
    <t>901,400</t>
  </si>
  <si>
    <t>904,400</t>
  </si>
  <si>
    <t>906,700</t>
  </si>
  <si>
    <t>912,000</t>
  </si>
  <si>
    <t>EBITDA</t>
  </si>
  <si>
    <t>7,338,000</t>
  </si>
  <si>
    <t>7,700,000</t>
  </si>
  <si>
    <t>7,981,000</t>
  </si>
  <si>
    <t>8,149,000</t>
  </si>
  <si>
    <t>8,538,000</t>
  </si>
  <si>
    <t>8,759,000</t>
  </si>
  <si>
    <t>8,530,000</t>
  </si>
  <si>
    <t>8,103,000</t>
  </si>
  <si>
    <t>8,328,000</t>
  </si>
  <si>
    <t>8,615,000</t>
  </si>
  <si>
    <t>EBIT</t>
  </si>
  <si>
    <t>4,535,000</t>
  </si>
  <si>
    <t>4,750,000</t>
  </si>
  <si>
    <t>5,021,000</t>
  </si>
  <si>
    <t>5,199,000</t>
  </si>
  <si>
    <t>5,366,000</t>
  </si>
  <si>
    <t>5,452,000</t>
  </si>
  <si>
    <t>5,599,000</t>
  </si>
  <si>
    <t>5,157,000</t>
  </si>
  <si>
    <t>5,264,000</t>
  </si>
  <si>
    <t>5,527,000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</si>
  <si>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</si>
  <si>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</si>
  <si>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</si>
  <si>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</si>
  <si>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</si>
  <si>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2,803,000</t>
  </si>
  <si>
    <t>2,950,000</t>
  </si>
  <si>
    <t>2,960,000</t>
  </si>
  <si>
    <t>3,172,000</t>
  </si>
  <si>
    <t>3,307,000</t>
  </si>
  <si>
    <t>3,601,000</t>
  </si>
  <si>
    <t>3,617,000</t>
  </si>
  <si>
    <t>3,758,000</t>
  </si>
  <si>
    <t>3,797,000</t>
  </si>
  <si>
    <t>Amortization of Deferred Charges (CF)</t>
  </si>
  <si>
    <t>577,000</t>
  </si>
  <si>
    <t>502,000</t>
  </si>
  <si>
    <t>460,000</t>
  </si>
  <si>
    <t>558,000</t>
  </si>
  <si>
    <t>672,000</t>
  </si>
  <si>
    <t>707,000</t>
  </si>
  <si>
    <t>743,000</t>
  </si>
  <si>
    <t>787,000</t>
  </si>
  <si>
    <t>926,000</t>
  </si>
  <si>
    <t>Stock-Based Comp</t>
  </si>
  <si>
    <t>98,000</t>
  </si>
  <si>
    <t>99,000</t>
  </si>
  <si>
    <t>94,000</t>
  </si>
  <si>
    <t>81,000</t>
  </si>
  <si>
    <t>89,000</t>
  </si>
  <si>
    <t>93,000</t>
  </si>
  <si>
    <t>91,000</t>
  </si>
  <si>
    <t>95,000</t>
  </si>
  <si>
    <t>101,000</t>
  </si>
  <si>
    <t>Change In Accounts Receivable</t>
  </si>
  <si>
    <t>704,000</t>
  </si>
  <si>
    <t>278,000</t>
  </si>
  <si>
    <t>-59,000</t>
  </si>
  <si>
    <t>Change In Inventories</t>
  </si>
  <si>
    <t>Change in Other Net Operating Assets</t>
  </si>
  <si>
    <t>147,000</t>
  </si>
  <si>
    <t>365,000</t>
  </si>
  <si>
    <t>241,000</t>
  </si>
  <si>
    <t>286,000</t>
  </si>
  <si>
    <t>376,000</t>
  </si>
  <si>
    <t>381,000</t>
  </si>
  <si>
    <t>-48,000</t>
  </si>
  <si>
    <t>-231,000</t>
  </si>
  <si>
    <t>7,000</t>
  </si>
  <si>
    <t>426,000</t>
  </si>
  <si>
    <t>Other Operating Activities</t>
  </si>
  <si>
    <t>745,000</t>
  </si>
  <si>
    <t>-175,000</t>
  </si>
  <si>
    <t>-159,000</t>
  </si>
  <si>
    <t>-272,000</t>
  </si>
  <si>
    <t>63,000</t>
  </si>
  <si>
    <t>-29,000</t>
  </si>
  <si>
    <t>378,000</t>
  </si>
  <si>
    <t>152,000</t>
  </si>
  <si>
    <t>179,000</t>
  </si>
  <si>
    <t>Cash from Operations</t>
  </si>
  <si>
    <t>6,476,000</t>
  </si>
  <si>
    <t>6,241,000</t>
  </si>
  <si>
    <t>6,274,000</t>
  </si>
  <si>
    <t>6,643,000</t>
  </si>
  <si>
    <t>7,358,000</t>
  </si>
  <si>
    <t>7,384,000</t>
  </si>
  <si>
    <t>7,958,000</t>
  </si>
  <si>
    <t>7,754,000</t>
  </si>
  <si>
    <t>8,008,000</t>
  </si>
  <si>
    <t>8,365,000</t>
  </si>
  <si>
    <t>Capital Expenditures</t>
  </si>
  <si>
    <t>-3,571,000</t>
  </si>
  <si>
    <t>-3,717,000</t>
  </si>
  <si>
    <t>-3,626,000</t>
  </si>
  <si>
    <t>-3,771,000</t>
  </si>
  <si>
    <t>-4,034,000</t>
  </si>
  <si>
    <t>-3,971,000</t>
  </si>
  <si>
    <t>-3,974,000</t>
  </si>
  <si>
    <t>-4,202,000</t>
  </si>
  <si>
    <t>-4,852,000</t>
  </si>
  <si>
    <t>-5,133,000</t>
  </si>
  <si>
    <t>Cash Acquisitions</t>
  </si>
  <si>
    <t>-2,850,000</t>
  </si>
  <si>
    <t>-18,000</t>
  </si>
  <si>
    <t>-311,000</t>
  </si>
  <si>
    <t>-404,000</t>
  </si>
  <si>
    <t>-1,649,000</t>
  </si>
  <si>
    <t>-395,000</t>
  </si>
  <si>
    <t>-51,000</t>
  </si>
  <si>
    <t>-12,000</t>
  </si>
  <si>
    <t>-429,000</t>
  </si>
  <si>
    <t>Other Investing Activities</t>
  </si>
  <si>
    <t>20,000</t>
  </si>
  <si>
    <t>165,000</t>
  </si>
  <si>
    <t>-177,000</t>
  </si>
  <si>
    <t>-409,000</t>
  </si>
  <si>
    <t>246,000</t>
  </si>
  <si>
    <t>-20,000</t>
  </si>
  <si>
    <t>-11,000</t>
  </si>
  <si>
    <t>727,000</t>
  </si>
  <si>
    <t>-2,154,000</t>
  </si>
  <si>
    <t>45,000</t>
  </si>
  <si>
    <t>Cash from Investing</t>
  </si>
  <si>
    <t>-6,401,000</t>
  </si>
  <si>
    <t>-3,570,000</t>
  </si>
  <si>
    <t>-4,114,000</t>
  </si>
  <si>
    <t>-4,584,000</t>
  </si>
  <si>
    <t>-5,437,000</t>
  </si>
  <si>
    <t>-4,386,000</t>
  </si>
  <si>
    <t>-4,036,000</t>
  </si>
  <si>
    <t>-3,540,000</t>
  </si>
  <si>
    <t>-7,018,000</t>
  </si>
  <si>
    <t>-5,517,000</t>
  </si>
  <si>
    <t>Dividends Paid (Ex Special Dividends)</t>
  </si>
  <si>
    <t>-1,922,000</t>
  </si>
  <si>
    <t>-2,027,000</t>
  </si>
  <si>
    <t>-2,319,000</t>
  </si>
  <si>
    <t>-2,431,000</t>
  </si>
  <si>
    <t>-2,639,000</t>
  </si>
  <si>
    <t>-2,828,000</t>
  </si>
  <si>
    <t>-2,966,000</t>
  </si>
  <si>
    <t>-3,107,000</t>
  </si>
  <si>
    <t>-3,257,000</t>
  </si>
  <si>
    <t>-3,448,000</t>
  </si>
  <si>
    <t>Special Dividend Paid</t>
  </si>
  <si>
    <t>Long-Term Debt Issued</t>
  </si>
  <si>
    <t>4,438,000</t>
  </si>
  <si>
    <t>1,428,000</t>
  </si>
  <si>
    <t>1,498,000</t>
  </si>
  <si>
    <t>2,244,000</t>
  </si>
  <si>
    <t>2,996,000</t>
  </si>
  <si>
    <t>2,085,000</t>
  </si>
  <si>
    <t>6,006,000</t>
  </si>
  <si>
    <t>5,336,000</t>
  </si>
  <si>
    <t>2,062,000</t>
  </si>
  <si>
    <t>Long-Term Debt Repaid</t>
  </si>
  <si>
    <t>-2,495,000</t>
  </si>
  <si>
    <t>-2,084,000</t>
  </si>
  <si>
    <t>-2,516,000</t>
  </si>
  <si>
    <t>-2,653,000</t>
  </si>
  <si>
    <t>-2,715,000</t>
  </si>
  <si>
    <t>-2,221,000</t>
  </si>
  <si>
    <t>-5,003,000</t>
  </si>
  <si>
    <t>-2,751,000</t>
  </si>
  <si>
    <t>-2,023,000</t>
  </si>
  <si>
    <t>Repurchase of Common Stock</t>
  </si>
  <si>
    <t>-83,000</t>
  </si>
  <si>
    <t>-138,000</t>
  </si>
  <si>
    <t>-224,000</t>
  </si>
  <si>
    <t>-397,000</t>
  </si>
  <si>
    <t>-142,000</t>
  </si>
  <si>
    <t>-263,000</t>
  </si>
  <si>
    <t>-297,000</t>
  </si>
  <si>
    <t>-255,000</t>
  </si>
  <si>
    <t>Other Financing Activities</t>
  </si>
  <si>
    <t>110,000</t>
  </si>
  <si>
    <t>-645,000</t>
  </si>
  <si>
    <t>990,000</t>
  </si>
  <si>
    <t>356,000</t>
  </si>
  <si>
    <t>-254,000</t>
  </si>
  <si>
    <t>-958,000</t>
  </si>
  <si>
    <t>-1,768,000</t>
  </si>
  <si>
    <t>44,000</t>
  </si>
  <si>
    <t>676,000</t>
  </si>
  <si>
    <t>Cash from Financing</t>
  </si>
  <si>
    <t>131,000</t>
  </si>
  <si>
    <t>-2,440,000</t>
  </si>
  <si>
    <t>-2,113,000</t>
  </si>
  <si>
    <t>-1,819,000</t>
  </si>
  <si>
    <t>-2,149,000</t>
  </si>
  <si>
    <t>-3,198,000</t>
  </si>
  <si>
    <t>-4,135,000</t>
  </si>
  <si>
    <t>-925,000</t>
  </si>
  <si>
    <t>-2,988,000</t>
  </si>
  <si>
    <t>Beginning Cash (CF)</t>
  </si>
  <si>
    <t>129,000</t>
  </si>
  <si>
    <t>442,000</t>
  </si>
  <si>
    <t>141,000</t>
  </si>
  <si>
    <t>Foreign Exchange Rate Adjustments</t>
  </si>
  <si>
    <t>Additions / Reductions</t>
  </si>
  <si>
    <t>206,000</t>
  </si>
  <si>
    <t>231,000</t>
  </si>
  <si>
    <t>47,000</t>
  </si>
  <si>
    <t>240,000</t>
  </si>
  <si>
    <t>-411,000</t>
  </si>
  <si>
    <t>-284,000</t>
  </si>
  <si>
    <t>83,000</t>
  </si>
  <si>
    <t>65,000</t>
  </si>
  <si>
    <t>-190,000</t>
  </si>
  <si>
    <t>Ending Cash (CF)</t>
  </si>
  <si>
    <t>Levered Free Cash Flow</t>
  </si>
  <si>
    <t>2,524,000</t>
  </si>
  <si>
    <t>2,648,000</t>
  </si>
  <si>
    <t>2,872,000</t>
  </si>
  <si>
    <t>3,324,000</t>
  </si>
  <si>
    <t>3,413,000</t>
  </si>
  <si>
    <t>3,984,000</t>
  </si>
  <si>
    <t>3,552,000</t>
  </si>
  <si>
    <t>3,156,000</t>
  </si>
  <si>
    <t>3,232,000</t>
  </si>
  <si>
    <t>Cash Interest Paid</t>
  </si>
  <si>
    <t>879,000</t>
  </si>
  <si>
    <t>911,000</t>
  </si>
  <si>
    <t>965,000</t>
  </si>
  <si>
    <t>1,079,000</t>
  </si>
  <si>
    <t>1,112,000</t>
  </si>
  <si>
    <t>1,080,000</t>
  </si>
  <si>
    <t>1,197,000</t>
  </si>
  <si>
    <t>Valuation Ratios</t>
  </si>
  <si>
    <t>Price Close (Split Adjusted)</t>
  </si>
  <si>
    <t>Market Cap</t>
  </si>
  <si>
    <t>35,691,057.576</t>
  </si>
  <si>
    <t>44,733,254.82</t>
  </si>
  <si>
    <t>46,264,788.502</t>
  </si>
  <si>
    <t>50,516,603.527</t>
  </si>
  <si>
    <t>54,381,890.409</t>
  </si>
  <si>
    <t>48,432,808.965</t>
  </si>
  <si>
    <t>54,366,004.657</t>
  </si>
  <si>
    <t>49,225,106.266</t>
  </si>
  <si>
    <t>59,811,400.204</t>
  </si>
  <si>
    <t>54,252,177.428</t>
  </si>
  <si>
    <t>Total Enterprise Value (TEV)</t>
  </si>
  <si>
    <t>58,920,057.576</t>
  </si>
  <si>
    <t>68,286,254.82</t>
  </si>
  <si>
    <t>70,812,788.502</t>
  </si>
  <si>
    <t>74,936,603.527</t>
  </si>
  <si>
    <t>81,270,890.409</t>
  </si>
  <si>
    <t>76,395,808.965</t>
  </si>
  <si>
    <t>84,913,004.657</t>
  </si>
  <si>
    <t>79,719,106.266</t>
  </si>
  <si>
    <t>91,062,400.204</t>
  </si>
  <si>
    <t>89,200,177.428</t>
  </si>
  <si>
    <t>Enterprise Value (EV)</t>
  </si>
  <si>
    <t>95,376,838.477</t>
  </si>
  <si>
    <t>EV/EBITDA</t>
  </si>
  <si>
    <t>8.2x</t>
  </si>
  <si>
    <t>9.0x</t>
  </si>
  <si>
    <t>9.1x</t>
  </si>
  <si>
    <t>9.6x</t>
  </si>
  <si>
    <t>8.8x</t>
  </si>
  <si>
    <t>9.3x</t>
  </si>
  <si>
    <t>9.7x</t>
  </si>
  <si>
    <t>10.9x</t>
  </si>
  <si>
    <t>11.1x</t>
  </si>
  <si>
    <t>EV / EBIT</t>
  </si>
  <si>
    <t>13.2x</t>
  </si>
  <si>
    <t>14.6x</t>
  </si>
  <si>
    <t>14.2x</t>
  </si>
  <si>
    <t>14.5x</t>
  </si>
  <si>
    <t>15.4x</t>
  </si>
  <si>
    <t>14.1x</t>
  </si>
  <si>
    <t>15.2x</t>
  </si>
  <si>
    <t>17.2x</t>
  </si>
  <si>
    <t>17.3x</t>
  </si>
  <si>
    <t>EV / LTM EBITDA - CAPEX</t>
  </si>
  <si>
    <t>15.3x</t>
  </si>
  <si>
    <t>18.0x</t>
  </si>
  <si>
    <t>17.1x</t>
  </si>
  <si>
    <t>16.8x</t>
  </si>
  <si>
    <t>16.5x</t>
  </si>
  <si>
    <t>15.9x</t>
  </si>
  <si>
    <t>18.3x</t>
  </si>
  <si>
    <t>26.0x</t>
  </si>
  <si>
    <t>27.4x</t>
  </si>
  <si>
    <t>EV / Free Cash Flow</t>
  </si>
  <si>
    <t>24.3x</t>
  </si>
  <si>
    <t>21.1x</t>
  </si>
  <si>
    <t>25.6x</t>
  </si>
  <si>
    <t>25.9x</t>
  </si>
  <si>
    <t>19.6x</t>
  </si>
  <si>
    <t>36.8x</t>
  </si>
  <si>
    <t>21.7x</t>
  </si>
  <si>
    <t>31.8x</t>
  </si>
  <si>
    <t>30.4x</t>
  </si>
  <si>
    <t>37.9x</t>
  </si>
  <si>
    <t>EV / Invested Capital</t>
  </si>
  <si>
    <t>1.7x</t>
  </si>
  <si>
    <t>1.9x</t>
  </si>
  <si>
    <t>2.0x</t>
  </si>
  <si>
    <t>1.8x</t>
  </si>
  <si>
    <t>1.6x</t>
  </si>
  <si>
    <t>EV / Revenue</t>
  </si>
  <si>
    <t>2.9x</t>
  </si>
  <si>
    <t>3.3x</t>
  </si>
  <si>
    <t>3.5x</t>
  </si>
  <si>
    <t>3.6x</t>
  </si>
  <si>
    <t>3.9x</t>
  </si>
  <si>
    <t>P/E Ratio</t>
  </si>
  <si>
    <t>16.6x</t>
  </si>
  <si>
    <t>19.3x</t>
  </si>
  <si>
    <t>18.5x</t>
  </si>
  <si>
    <t>19.0x</t>
  </si>
  <si>
    <t>18.4x</t>
  </si>
  <si>
    <t>21.8x</t>
  </si>
  <si>
    <t>21.9x</t>
  </si>
  <si>
    <t>Price/Book</t>
  </si>
  <si>
    <t>3.1x</t>
  </si>
  <si>
    <t>4.2x</t>
  </si>
  <si>
    <t>3.8x</t>
  </si>
  <si>
    <t>4.1x</t>
  </si>
  <si>
    <t>3.2x</t>
  </si>
  <si>
    <t>Price / Operating Cash Flow</t>
  </si>
  <si>
    <t>6.5x</t>
  </si>
  <si>
    <t>6.8x</t>
  </si>
  <si>
    <t>7.4x</t>
  </si>
  <si>
    <t>7.6x</t>
  </si>
  <si>
    <t>7.5x</t>
  </si>
  <si>
    <t>6.7x</t>
  </si>
  <si>
    <t>7.1x</t>
  </si>
  <si>
    <t>6.0x</t>
  </si>
  <si>
    <t>Price / LTM Sales</t>
  </si>
  <si>
    <t>2.1x</t>
  </si>
  <si>
    <t>2.2x</t>
  </si>
  <si>
    <t>2.3x</t>
  </si>
  <si>
    <t>2.4x</t>
  </si>
  <si>
    <t>2.6x</t>
  </si>
  <si>
    <t>2.5x</t>
  </si>
  <si>
    <t>Altman Z-Score</t>
  </si>
  <si>
    <t>Piotroski Score</t>
  </si>
  <si>
    <t>Dividend Per Share</t>
  </si>
  <si>
    <t>Dividend Yield</t>
  </si>
  <si>
    <t>4.1%</t>
  </si>
  <si>
    <t>9.0%</t>
  </si>
  <si>
    <t>7.2%</t>
  </si>
  <si>
    <t>6.6%</t>
  </si>
  <si>
    <t>6.4%</t>
  </si>
  <si>
    <t>7.1%</t>
  </si>
  <si>
    <t>7.0%</t>
  </si>
  <si>
    <t>5.7%</t>
  </si>
  <si>
    <t>6.3%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</si>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</sst>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F61F7ED2-F31B-A29D-09AA-2E5BA252ECA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65</v>
      </c>
      <c r="I16" s="3" t="s">
        <v>66</v>
      </c>
      <c r="J16" s="3" t="s">
        <v>67</v>
      </c>
      <c r="K16" s="3" t="s">
        <v>68</v>
      </c>
      <c r="L16" s="3" t="s">
        <v>69</v>
      </c>
      <c r="M16" s="3" t="s">
        <v>66</v>
      </c>
    </row>
    <row r="17" spans="3:13" ht="12.75" x14ac:dyDescent="0.2">
      <c r="C17" s="3" t="s">
        <v>70</v>
      </c>
      <c r="D17" s="3" t="s">
        <v>71</v>
      </c>
      <c r="E17" s="3" t="s">
        <v>72</v>
      </c>
      <c r="F17" s="3" t="s">
        <v>73</v>
      </c>
      <c r="G17" s="3" t="s">
        <v>72</v>
      </c>
      <c r="H17" s="3" t="s">
        <v>74</v>
      </c>
      <c r="I17" s="3" t="s">
        <v>75</v>
      </c>
      <c r="J17" s="3" t="s">
        <v>76</v>
      </c>
      <c r="K17" s="3" t="s">
        <v>77</v>
      </c>
      <c r="L17" s="3" t="s">
        <v>78</v>
      </c>
      <c r="M17" s="3" t="s">
        <v>79</v>
      </c>
    </row>
    <row r="18" spans="3:13" ht="12.75" x14ac:dyDescent="0.2">
      <c r="C18" s="3" t="s">
        <v>80</v>
      </c>
      <c r="D18" s="3" t="s">
        <v>81</v>
      </c>
      <c r="E18" s="3" t="s">
        <v>82</v>
      </c>
      <c r="F18" s="3" t="s">
        <v>83</v>
      </c>
      <c r="G18" s="3" t="s">
        <v>84</v>
      </c>
      <c r="H18" s="3" t="s">
        <v>85</v>
      </c>
      <c r="I18" s="3" t="s">
        <v>86</v>
      </c>
      <c r="J18" s="3" t="s">
        <v>87</v>
      </c>
      <c r="K18" s="3" t="s">
        <v>88</v>
      </c>
      <c r="L18" s="3" t="s">
        <v>89</v>
      </c>
      <c r="M18" s="3" t="s">
        <v>90</v>
      </c>
    </row>
    <row r="19" spans="3:13" ht="12.75" x14ac:dyDescent="0.2"/>
    <row r="20" spans="3:13" ht="12.75" x14ac:dyDescent="0.2">
      <c r="C20" s="3" t="s">
        <v>91</v>
      </c>
      <c r="D20" s="3" t="s">
        <v>92</v>
      </c>
      <c r="E20" s="3" t="s">
        <v>93</v>
      </c>
      <c r="F20" s="3" t="s">
        <v>94</v>
      </c>
      <c r="G20" s="3" t="s">
        <v>95</v>
      </c>
      <c r="H20" s="3" t="s">
        <v>96</v>
      </c>
      <c r="I20" s="3" t="s">
        <v>97</v>
      </c>
      <c r="J20" s="3" t="s">
        <v>98</v>
      </c>
      <c r="K20" s="3" t="s">
        <v>99</v>
      </c>
      <c r="L20" s="3" t="s">
        <v>100</v>
      </c>
      <c r="M20" s="3" t="s">
        <v>101</v>
      </c>
    </row>
    <row r="21" spans="3:13" ht="12.75" x14ac:dyDescent="0.2">
      <c r="C21" s="3" t="s">
        <v>102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103</v>
      </c>
      <c r="D22" s="3" t="s">
        <v>104</v>
      </c>
      <c r="E22" s="3" t="s">
        <v>105</v>
      </c>
      <c r="F22" s="3" t="s">
        <v>106</v>
      </c>
      <c r="G22" s="3" t="s">
        <v>107</v>
      </c>
      <c r="H22" s="3" t="s">
        <v>108</v>
      </c>
      <c r="I22" s="3" t="s">
        <v>109</v>
      </c>
      <c r="J22" s="3" t="s">
        <v>110</v>
      </c>
      <c r="K22" s="3" t="s">
        <v>111</v>
      </c>
      <c r="L22" s="3" t="s">
        <v>112</v>
      </c>
      <c r="M22" s="3" t="s">
        <v>113</v>
      </c>
    </row>
    <row r="23" spans="3:13" ht="12.75" x14ac:dyDescent="0.2">
      <c r="C23" s="3" t="s">
        <v>114</v>
      </c>
      <c r="D23" s="3" t="s">
        <v>115</v>
      </c>
      <c r="E23" s="3" t="s">
        <v>116</v>
      </c>
      <c r="F23" s="3" t="s">
        <v>117</v>
      </c>
      <c r="G23" s="3" t="s">
        <v>118</v>
      </c>
      <c r="H23" s="3" t="s">
        <v>119</v>
      </c>
      <c r="I23" s="3" t="s">
        <v>120</v>
      </c>
      <c r="J23" s="3" t="s">
        <v>121</v>
      </c>
      <c r="K23" s="3" t="s">
        <v>122</v>
      </c>
      <c r="L23" s="3" t="s">
        <v>123</v>
      </c>
      <c r="M23" s="3" t="s">
        <v>124</v>
      </c>
    </row>
    <row r="24" spans="3:13" ht="12.75" x14ac:dyDescent="0.2">
      <c r="C24" s="3" t="s">
        <v>125</v>
      </c>
      <c r="D24" s="3" t="s">
        <v>126</v>
      </c>
      <c r="E24" s="3" t="s">
        <v>127</v>
      </c>
      <c r="F24" s="3" t="s">
        <v>128</v>
      </c>
      <c r="G24" s="3" t="s">
        <v>129</v>
      </c>
      <c r="H24" s="3" t="s">
        <v>130</v>
      </c>
      <c r="I24" s="3" t="s">
        <v>131</v>
      </c>
      <c r="J24" s="3" t="s">
        <v>132</v>
      </c>
      <c r="K24" s="3" t="s">
        <v>133</v>
      </c>
      <c r="L24" s="3" t="s">
        <v>134</v>
      </c>
      <c r="M24" s="3" t="s">
        <v>135</v>
      </c>
    </row>
    <row r="25" spans="3:13" ht="12.75" x14ac:dyDescent="0.2">
      <c r="C25" s="3" t="s">
        <v>136</v>
      </c>
      <c r="D25" s="3" t="s">
        <v>137</v>
      </c>
      <c r="E25" s="3" t="s">
        <v>138</v>
      </c>
      <c r="F25" s="3" t="s">
        <v>139</v>
      </c>
      <c r="G25" s="3" t="s">
        <v>140</v>
      </c>
      <c r="H25" s="3" t="s">
        <v>141</v>
      </c>
      <c r="I25" s="3" t="s">
        <v>142</v>
      </c>
      <c r="J25" s="3" t="s">
        <v>143</v>
      </c>
      <c r="K25" s="3" t="s">
        <v>144</v>
      </c>
      <c r="L25" s="3" t="s">
        <v>145</v>
      </c>
      <c r="M25" s="3" t="s">
        <v>146</v>
      </c>
    </row>
    <row r="26" spans="3:13" ht="12.75" x14ac:dyDescent="0.2">
      <c r="C26" s="3" t="s">
        <v>147</v>
      </c>
      <c r="D26" s="3" t="s">
        <v>148</v>
      </c>
      <c r="E26" s="3" t="s">
        <v>149</v>
      </c>
      <c r="F26" s="3" t="s">
        <v>150</v>
      </c>
      <c r="G26" s="3" t="s">
        <v>151</v>
      </c>
      <c r="H26" s="3" t="s">
        <v>152</v>
      </c>
      <c r="I26" s="3" t="s">
        <v>153</v>
      </c>
      <c r="J26" s="3" t="s">
        <v>154</v>
      </c>
      <c r="K26" s="3" t="s">
        <v>155</v>
      </c>
      <c r="L26" s="3" t="s">
        <v>156</v>
      </c>
      <c r="M26" s="3" t="s">
        <v>157</v>
      </c>
    </row>
    <row r="27" spans="3:13" ht="12.75" x14ac:dyDescent="0.2">
      <c r="C27" s="3" t="s">
        <v>158</v>
      </c>
      <c r="D27" s="3" t="s">
        <v>159</v>
      </c>
      <c r="E27" s="3" t="s">
        <v>160</v>
      </c>
      <c r="F27" s="3" t="s">
        <v>161</v>
      </c>
      <c r="G27" s="3" t="s">
        <v>162</v>
      </c>
      <c r="H27" s="3" t="s">
        <v>163</v>
      </c>
      <c r="I27" s="3" t="s">
        <v>164</v>
      </c>
      <c r="J27" s="3" t="s">
        <v>165</v>
      </c>
      <c r="K27" s="3" t="s">
        <v>166</v>
      </c>
      <c r="L27" s="3" t="s">
        <v>167</v>
      </c>
      <c r="M27" s="3" t="s">
        <v>168</v>
      </c>
    </row>
    <row r="28" spans="3:13" ht="12.75" x14ac:dyDescent="0.2"/>
    <row r="29" spans="3:13" ht="12.75" x14ac:dyDescent="0.2">
      <c r="C29" s="3" t="s">
        <v>169</v>
      </c>
      <c r="D29" s="3" t="s">
        <v>170</v>
      </c>
      <c r="E29" s="3" t="s">
        <v>171</v>
      </c>
      <c r="F29" s="3" t="s">
        <v>172</v>
      </c>
      <c r="G29" s="3" t="s">
        <v>173</v>
      </c>
      <c r="H29" s="3" t="s">
        <v>174</v>
      </c>
      <c r="I29" s="3" t="s">
        <v>175</v>
      </c>
      <c r="J29" s="3" t="s">
        <v>176</v>
      </c>
      <c r="K29" s="3" t="s">
        <v>177</v>
      </c>
      <c r="L29" s="3" t="s">
        <v>178</v>
      </c>
      <c r="M29" s="3" t="s">
        <v>179</v>
      </c>
    </row>
    <row r="30" spans="3:13" ht="12.75" x14ac:dyDescent="0.2">
      <c r="C30" s="3" t="s">
        <v>180</v>
      </c>
      <c r="D30" s="3" t="s">
        <v>181</v>
      </c>
      <c r="E30" s="3" t="s">
        <v>182</v>
      </c>
      <c r="F30" s="3" t="s">
        <v>183</v>
      </c>
      <c r="G30" s="3" t="s">
        <v>184</v>
      </c>
      <c r="H30" s="3" t="s">
        <v>185</v>
      </c>
      <c r="I30" s="3" t="s">
        <v>186</v>
      </c>
      <c r="J30" s="3" t="s">
        <v>187</v>
      </c>
      <c r="K30" s="3" t="s">
        <v>188</v>
      </c>
      <c r="L30" s="3" t="s">
        <v>189</v>
      </c>
      <c r="M30" s="3" t="s">
        <v>190</v>
      </c>
    </row>
    <row r="31" spans="3:13" ht="12.75" x14ac:dyDescent="0.2">
      <c r="C31" s="3" t="s">
        <v>191</v>
      </c>
      <c r="D31" s="3" t="s">
        <v>192</v>
      </c>
      <c r="E31" s="3" t="s">
        <v>193</v>
      </c>
      <c r="F31" s="3" t="s">
        <v>194</v>
      </c>
      <c r="G31" s="3" t="s">
        <v>195</v>
      </c>
      <c r="H31" s="3" t="s">
        <v>196</v>
      </c>
      <c r="I31" s="3" t="s">
        <v>197</v>
      </c>
      <c r="J31" s="3" t="s">
        <v>198</v>
      </c>
      <c r="K31" s="3" t="s">
        <v>199</v>
      </c>
      <c r="L31" s="3" t="s">
        <v>200</v>
      </c>
      <c r="M31" s="3" t="s">
        <v>201</v>
      </c>
    </row>
    <row r="32" spans="3:13" ht="12.75" x14ac:dyDescent="0.2">
      <c r="C32" s="3" t="s">
        <v>202</v>
      </c>
      <c r="D32" s="3" t="s">
        <v>203</v>
      </c>
      <c r="E32" s="3" t="s">
        <v>204</v>
      </c>
      <c r="F32" s="3" t="s">
        <v>192</v>
      </c>
      <c r="G32" s="3" t="s">
        <v>205</v>
      </c>
      <c r="H32" s="3" t="s">
        <v>206</v>
      </c>
      <c r="I32" s="3" t="s">
        <v>207</v>
      </c>
      <c r="J32" s="3" t="s">
        <v>208</v>
      </c>
      <c r="K32" s="3" t="s">
        <v>209</v>
      </c>
      <c r="L32" s="3" t="s">
        <v>210</v>
      </c>
      <c r="M32" s="3" t="s">
        <v>211</v>
      </c>
    </row>
    <row r="33" spans="3:13" ht="12.75" x14ac:dyDescent="0.2">
      <c r="C33" s="3" t="s">
        <v>212</v>
      </c>
      <c r="D33" s="3" t="s">
        <v>213</v>
      </c>
      <c r="E33" s="3" t="s">
        <v>214</v>
      </c>
      <c r="F33" s="3" t="s">
        <v>215</v>
      </c>
      <c r="G33" s="3" t="s">
        <v>216</v>
      </c>
      <c r="H33" s="3" t="s">
        <v>217</v>
      </c>
      <c r="I33" s="3" t="s">
        <v>218</v>
      </c>
      <c r="J33" s="3" t="s">
        <v>219</v>
      </c>
      <c r="K33" s="3" t="s">
        <v>220</v>
      </c>
      <c r="L33" s="3" t="s">
        <v>221</v>
      </c>
      <c r="M33" s="3" t="s">
        <v>222</v>
      </c>
    </row>
    <row r="34" spans="3:13" ht="12.75" x14ac:dyDescent="0.2">
      <c r="C34" s="3" t="s">
        <v>223</v>
      </c>
      <c r="D34" s="3" t="s">
        <v>224</v>
      </c>
      <c r="E34" s="3" t="s">
        <v>225</v>
      </c>
      <c r="F34" s="3" t="s">
        <v>226</v>
      </c>
      <c r="G34" s="3" t="s">
        <v>227</v>
      </c>
      <c r="H34" s="3" t="s">
        <v>228</v>
      </c>
      <c r="I34" s="3" t="s">
        <v>229</v>
      </c>
      <c r="J34" s="3" t="s">
        <v>230</v>
      </c>
      <c r="K34" s="3" t="s">
        <v>231</v>
      </c>
      <c r="L34" s="3" t="s">
        <v>232</v>
      </c>
      <c r="M34" s="3" t="s">
        <v>233</v>
      </c>
    </row>
    <row r="35" spans="3:13" ht="12.75" x14ac:dyDescent="0.2">
      <c r="C35" s="3" t="s">
        <v>234</v>
      </c>
      <c r="D35" s="3" t="s">
        <v>235</v>
      </c>
      <c r="E35" s="3" t="s">
        <v>236</v>
      </c>
      <c r="F35" s="3" t="s">
        <v>237</v>
      </c>
      <c r="G35" s="3" t="s">
        <v>238</v>
      </c>
      <c r="H35" s="3" t="s">
        <v>239</v>
      </c>
      <c r="I35" s="3" t="s">
        <v>240</v>
      </c>
      <c r="J35" s="3" t="s">
        <v>241</v>
      </c>
      <c r="K35" s="3" t="s">
        <v>242</v>
      </c>
      <c r="L35" s="3" t="s">
        <v>243</v>
      </c>
      <c r="M35" s="3" t="s">
        <v>244</v>
      </c>
    </row>
    <row r="36" spans="3:13" ht="12.75" x14ac:dyDescent="0.2"/>
    <row r="37" spans="3:13" ht="12.75" x14ac:dyDescent="0.2">
      <c r="C37" s="3" t="s">
        <v>245</v>
      </c>
      <c r="D37" s="3" t="s">
        <v>246</v>
      </c>
      <c r="E37" s="3" t="s">
        <v>247</v>
      </c>
      <c r="F37" s="3" t="s">
        <v>248</v>
      </c>
      <c r="G37" s="3" t="s">
        <v>249</v>
      </c>
      <c r="H37" s="3" t="s">
        <v>250</v>
      </c>
      <c r="I37" s="3" t="s">
        <v>251</v>
      </c>
      <c r="J37" s="3" t="s">
        <v>252</v>
      </c>
      <c r="K37" s="3" t="s">
        <v>253</v>
      </c>
      <c r="L37" s="3" t="s">
        <v>254</v>
      </c>
      <c r="M37" s="3" t="s">
        <v>255</v>
      </c>
    </row>
    <row r="38" spans="3:13" ht="12.75" x14ac:dyDescent="0.2">
      <c r="C38" s="3" t="s">
        <v>256</v>
      </c>
      <c r="D38" s="3" t="s">
        <v>257</v>
      </c>
      <c r="E38" s="3" t="s">
        <v>258</v>
      </c>
      <c r="F38" s="3" t="s">
        <v>259</v>
      </c>
      <c r="G38" s="3" t="s">
        <v>260</v>
      </c>
      <c r="H38" s="3" t="s">
        <v>261</v>
      </c>
      <c r="I38" s="3" t="s">
        <v>262</v>
      </c>
      <c r="J38" s="3" t="s">
        <v>263</v>
      </c>
      <c r="K38" s="3" t="s">
        <v>179</v>
      </c>
      <c r="L38" s="3" t="s">
        <v>264</v>
      </c>
      <c r="M38" s="3" t="s">
        <v>265</v>
      </c>
    </row>
    <row r="39" spans="3:13" ht="12.75" x14ac:dyDescent="0.2">
      <c r="C39" s="3" t="s">
        <v>266</v>
      </c>
      <c r="D39" s="3" t="s">
        <v>267</v>
      </c>
      <c r="E39" s="3" t="s">
        <v>268</v>
      </c>
      <c r="F39" s="3" t="s">
        <v>269</v>
      </c>
      <c r="G39" s="3" t="s">
        <v>270</v>
      </c>
      <c r="H39" s="3" t="s">
        <v>271</v>
      </c>
      <c r="I39" s="3" t="s">
        <v>272</v>
      </c>
      <c r="J39" s="3" t="s">
        <v>273</v>
      </c>
      <c r="K39" s="3" t="s">
        <v>274</v>
      </c>
      <c r="L39" s="3" t="s">
        <v>275</v>
      </c>
      <c r="M39" s="3" t="s">
        <v>276</v>
      </c>
    </row>
    <row r="40" spans="3:13" ht="12.75" x14ac:dyDescent="0.2">
      <c r="C40" s="3" t="s">
        <v>277</v>
      </c>
      <c r="D40" s="3" t="s">
        <v>278</v>
      </c>
      <c r="E40" s="3" t="s">
        <v>279</v>
      </c>
      <c r="F40" s="3" t="s">
        <v>280</v>
      </c>
      <c r="G40" s="3" t="s">
        <v>281</v>
      </c>
      <c r="H40" s="3" t="s">
        <v>282</v>
      </c>
      <c r="I40" s="3" t="s">
        <v>283</v>
      </c>
      <c r="J40" s="3" t="s">
        <v>284</v>
      </c>
      <c r="K40" s="3" t="s">
        <v>285</v>
      </c>
      <c r="L40" s="3" t="s">
        <v>286</v>
      </c>
      <c r="M40" s="3" t="s">
        <v>287</v>
      </c>
    </row>
    <row r="41" spans="3:13" ht="12.75" x14ac:dyDescent="0.2"/>
    <row r="42" spans="3:13" ht="12.75" x14ac:dyDescent="0.2">
      <c r="C42" s="3" t="s">
        <v>288</v>
      </c>
      <c r="D42" s="3" t="s">
        <v>289</v>
      </c>
      <c r="E42" s="3" t="s">
        <v>290</v>
      </c>
      <c r="F42" s="3" t="s">
        <v>291</v>
      </c>
      <c r="G42" s="3" t="s">
        <v>292</v>
      </c>
      <c r="H42" s="3" t="s">
        <v>293</v>
      </c>
      <c r="I42" s="3" t="s">
        <v>294</v>
      </c>
      <c r="J42" s="3" t="s">
        <v>295</v>
      </c>
      <c r="K42" s="3" t="s">
        <v>296</v>
      </c>
      <c r="L42" s="3" t="s">
        <v>297</v>
      </c>
      <c r="M42" s="3" t="s">
        <v>298</v>
      </c>
    </row>
    <row r="43" spans="3:13" ht="12.75" x14ac:dyDescent="0.2">
      <c r="C43" s="3" t="s">
        <v>299</v>
      </c>
      <c r="D43" s="3" t="s">
        <v>300</v>
      </c>
      <c r="E43" s="3" t="s">
        <v>301</v>
      </c>
      <c r="F43" s="3" t="s">
        <v>302</v>
      </c>
      <c r="G43" s="3" t="s">
        <v>303</v>
      </c>
      <c r="H43" s="3" t="s">
        <v>304</v>
      </c>
      <c r="I43" s="3" t="s">
        <v>305</v>
      </c>
      <c r="J43" s="3" t="s">
        <v>306</v>
      </c>
      <c r="K43" s="3" t="s">
        <v>307</v>
      </c>
      <c r="L43" s="3" t="s">
        <v>308</v>
      </c>
      <c r="M43" s="3" t="s">
        <v>309</v>
      </c>
    </row>
    <row r="44" spans="3:13" ht="12.75" x14ac:dyDescent="0.2">
      <c r="C44" s="3" t="s">
        <v>310</v>
      </c>
      <c r="D44" s="3" t="s">
        <v>311</v>
      </c>
      <c r="E44" s="3" t="s">
        <v>312</v>
      </c>
      <c r="F44" s="3" t="s">
        <v>313</v>
      </c>
      <c r="G44" s="3" t="s">
        <v>314</v>
      </c>
      <c r="H44" s="3" t="s">
        <v>315</v>
      </c>
      <c r="I44" s="3" t="s">
        <v>316</v>
      </c>
      <c r="J44" s="3" t="s">
        <v>317</v>
      </c>
      <c r="K44" s="3" t="s">
        <v>318</v>
      </c>
      <c r="L44" s="3" t="s">
        <v>319</v>
      </c>
      <c r="M44" s="3" t="s">
        <v>320</v>
      </c>
    </row>
    <row r="45" spans="3:13" ht="12.75" x14ac:dyDescent="0.2">
      <c r="C45" s="3" t="s">
        <v>321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322</v>
      </c>
      <c r="D46" s="3" t="s">
        <v>323</v>
      </c>
      <c r="E46" s="3" t="s">
        <v>324</v>
      </c>
      <c r="F46" s="3" t="s">
        <v>325</v>
      </c>
      <c r="G46" s="3" t="s">
        <v>326</v>
      </c>
      <c r="H46" s="3" t="s">
        <v>327</v>
      </c>
      <c r="I46" s="3" t="s">
        <v>328</v>
      </c>
      <c r="J46" s="3" t="s">
        <v>329</v>
      </c>
      <c r="K46" s="3" t="s">
        <v>330</v>
      </c>
      <c r="L46" s="3" t="s">
        <v>331</v>
      </c>
      <c r="M46" s="3" t="s">
        <v>332</v>
      </c>
    </row>
    <row r="47" spans="3:13" ht="12.75" x14ac:dyDescent="0.2">
      <c r="C47" s="3" t="s">
        <v>333</v>
      </c>
      <c r="D47" s="3" t="s">
        <v>334</v>
      </c>
      <c r="E47" s="3" t="s">
        <v>335</v>
      </c>
      <c r="F47" s="3" t="s">
        <v>336</v>
      </c>
      <c r="G47" s="3" t="s">
        <v>337</v>
      </c>
      <c r="H47" s="3" t="s">
        <v>338</v>
      </c>
      <c r="I47" s="3" t="s">
        <v>339</v>
      </c>
      <c r="J47" s="3" t="s">
        <v>340</v>
      </c>
      <c r="K47" s="3" t="s">
        <v>341</v>
      </c>
      <c r="L47" s="3" t="s">
        <v>342</v>
      </c>
      <c r="M47" s="3" t="s">
        <v>343</v>
      </c>
    </row>
    <row r="48" spans="3:13" ht="12.75" x14ac:dyDescent="0.2">
      <c r="C48" s="3" t="s">
        <v>344</v>
      </c>
      <c r="D48" s="3" t="s">
        <v>345</v>
      </c>
      <c r="E48" s="3" t="s">
        <v>346</v>
      </c>
      <c r="F48" s="3" t="s">
        <v>346</v>
      </c>
      <c r="G48" s="3" t="s">
        <v>346</v>
      </c>
      <c r="H48" s="3" t="s">
        <v>346</v>
      </c>
      <c r="I48" s="3" t="s">
        <v>346</v>
      </c>
      <c r="J48" s="3" t="s">
        <v>346</v>
      </c>
      <c r="K48" s="3" t="s">
        <v>347</v>
      </c>
      <c r="L48" s="3" t="s">
        <v>347</v>
      </c>
      <c r="M48" s="3" t="s">
        <v>348</v>
      </c>
    </row>
    <row r="49" spans="3:13" ht="12.75" x14ac:dyDescent="0.2">
      <c r="C49" s="3" t="s">
        <v>349</v>
      </c>
      <c r="D49" s="3" t="s">
        <v>350</v>
      </c>
      <c r="E49" s="3" t="s">
        <v>351</v>
      </c>
      <c r="F49" s="3" t="s">
        <v>352</v>
      </c>
      <c r="G49" s="3" t="s">
        <v>353</v>
      </c>
      <c r="H49" s="3" t="s">
        <v>354</v>
      </c>
      <c r="I49" s="3" t="s">
        <v>355</v>
      </c>
      <c r="J49" s="3" t="s">
        <v>356</v>
      </c>
      <c r="K49" s="3" t="s">
        <v>357</v>
      </c>
      <c r="L49" s="3" t="s">
        <v>352</v>
      </c>
      <c r="M49" s="3" t="s">
        <v>213</v>
      </c>
    </row>
    <row r="50" spans="3:13" ht="12.75" x14ac:dyDescent="0.2">
      <c r="C50" s="3" t="s">
        <v>358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359</v>
      </c>
      <c r="D51" s="3" t="s">
        <v>360</v>
      </c>
      <c r="E51" s="3" t="s">
        <v>361</v>
      </c>
      <c r="F51" s="3" t="s">
        <v>362</v>
      </c>
      <c r="G51" s="3" t="s">
        <v>363</v>
      </c>
      <c r="H51" s="3" t="s">
        <v>364</v>
      </c>
      <c r="I51" s="3" t="s">
        <v>365</v>
      </c>
      <c r="J51" s="3" t="s">
        <v>366</v>
      </c>
      <c r="K51" s="3" t="s">
        <v>367</v>
      </c>
      <c r="L51" s="3" t="s">
        <v>368</v>
      </c>
      <c r="M51" s="3" t="s">
        <v>369</v>
      </c>
    </row>
    <row r="52" spans="3:13" ht="12.75" x14ac:dyDescent="0.2"/>
    <row r="53" spans="3:13" ht="12.75" x14ac:dyDescent="0.2">
      <c r="C53" s="3" t="s">
        <v>370</v>
      </c>
      <c r="D53" s="3" t="s">
        <v>159</v>
      </c>
      <c r="E53" s="3" t="s">
        <v>160</v>
      </c>
      <c r="F53" s="3" t="s">
        <v>161</v>
      </c>
      <c r="G53" s="3" t="s">
        <v>162</v>
      </c>
      <c r="H53" s="3" t="s">
        <v>163</v>
      </c>
      <c r="I53" s="3" t="s">
        <v>164</v>
      </c>
      <c r="J53" s="3" t="s">
        <v>165</v>
      </c>
      <c r="K53" s="3" t="s">
        <v>166</v>
      </c>
      <c r="L53" s="3" t="s">
        <v>167</v>
      </c>
      <c r="M53" s="3" t="s">
        <v>168</v>
      </c>
    </row>
    <row r="54" spans="3:13" ht="12.75" x14ac:dyDescent="0.2"/>
    <row r="55" spans="3:13" ht="12.75" x14ac:dyDescent="0.2">
      <c r="C55" s="3" t="s">
        <v>371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372</v>
      </c>
      <c r="D56" s="3" t="s">
        <v>373</v>
      </c>
      <c r="E56" s="3" t="s">
        <v>374</v>
      </c>
      <c r="F56" s="3" t="s">
        <v>375</v>
      </c>
      <c r="G56" s="3" t="s">
        <v>376</v>
      </c>
      <c r="H56" s="3" t="s">
        <v>377</v>
      </c>
      <c r="I56" s="3" t="s">
        <v>378</v>
      </c>
      <c r="J56" s="3" t="s">
        <v>379</v>
      </c>
      <c r="K56" s="3" t="s">
        <v>380</v>
      </c>
      <c r="L56" s="3" t="s">
        <v>381</v>
      </c>
      <c r="M56" s="3" t="s">
        <v>382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CB08-833B-40D9-9BEC-02B2851A125E}">
  <dimension ref="C1:M48"/>
  <sheetViews>
    <sheetView workbookViewId="0">
      <selection activeCell="A32" sqref="A32:XFD32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383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384</v>
      </c>
      <c r="D12" s="3" t="s">
        <v>385</v>
      </c>
      <c r="E12" s="3" t="s">
        <v>386</v>
      </c>
      <c r="F12" s="3" t="s">
        <v>387</v>
      </c>
      <c r="G12" s="3" t="s">
        <v>388</v>
      </c>
      <c r="H12" s="3" t="s">
        <v>389</v>
      </c>
      <c r="I12" s="3" t="s">
        <v>390</v>
      </c>
      <c r="J12" s="3" t="s">
        <v>391</v>
      </c>
      <c r="K12" s="3" t="s">
        <v>392</v>
      </c>
      <c r="L12" s="3" t="s">
        <v>393</v>
      </c>
      <c r="M12" s="3" t="s">
        <v>394</v>
      </c>
    </row>
    <row r="13" spans="3:13" x14ac:dyDescent="0.2">
      <c r="C13" s="3" t="s">
        <v>395</v>
      </c>
      <c r="D13" s="3" t="s">
        <v>396</v>
      </c>
      <c r="E13" s="3" t="s">
        <v>397</v>
      </c>
      <c r="F13" s="3" t="s">
        <v>398</v>
      </c>
      <c r="G13" s="3" t="s">
        <v>399</v>
      </c>
      <c r="H13" s="3" t="s">
        <v>400</v>
      </c>
      <c r="I13" s="3" t="s">
        <v>397</v>
      </c>
      <c r="J13" s="3" t="s">
        <v>401</v>
      </c>
      <c r="K13" s="3" t="s">
        <v>402</v>
      </c>
      <c r="L13" s="3" t="s">
        <v>403</v>
      </c>
      <c r="M13" s="3" t="s">
        <v>397</v>
      </c>
    </row>
    <row r="15" spans="3:13" x14ac:dyDescent="0.2">
      <c r="C15" s="3" t="s">
        <v>404</v>
      </c>
      <c r="D15" s="3" t="s">
        <v>405</v>
      </c>
      <c r="E15" s="3" t="s">
        <v>406</v>
      </c>
      <c r="F15" s="3" t="s">
        <v>407</v>
      </c>
      <c r="G15" s="3" t="s">
        <v>408</v>
      </c>
      <c r="H15" s="3" t="s">
        <v>409</v>
      </c>
      <c r="I15" s="3" t="s">
        <v>410</v>
      </c>
      <c r="J15" s="3" t="s">
        <v>411</v>
      </c>
      <c r="K15" s="3" t="s">
        <v>412</v>
      </c>
      <c r="L15" s="3" t="s">
        <v>413</v>
      </c>
      <c r="M15" s="3" t="s">
        <v>414</v>
      </c>
    </row>
    <row r="16" spans="3:13" x14ac:dyDescent="0.2">
      <c r="C16" s="3" t="s">
        <v>415</v>
      </c>
      <c r="D16" s="3" t="s">
        <v>416</v>
      </c>
      <c r="E16" s="3" t="s">
        <v>417</v>
      </c>
      <c r="F16" s="3" t="s">
        <v>418</v>
      </c>
      <c r="G16" s="3" t="s">
        <v>419</v>
      </c>
      <c r="H16" s="3" t="s">
        <v>420</v>
      </c>
      <c r="I16" s="3" t="s">
        <v>421</v>
      </c>
      <c r="J16" s="3" t="s">
        <v>422</v>
      </c>
      <c r="K16" s="3" t="s">
        <v>423</v>
      </c>
      <c r="L16" s="3" t="s">
        <v>424</v>
      </c>
      <c r="M16" s="3" t="s">
        <v>425</v>
      </c>
    </row>
    <row r="17" spans="3:13" x14ac:dyDescent="0.2">
      <c r="C17" s="3" t="s">
        <v>426</v>
      </c>
      <c r="D17" s="3" t="s">
        <v>427</v>
      </c>
      <c r="E17" s="3" t="s">
        <v>428</v>
      </c>
      <c r="F17" s="3" t="s">
        <v>429</v>
      </c>
      <c r="G17" s="3" t="s">
        <v>430</v>
      </c>
      <c r="H17" s="3" t="s">
        <v>431</v>
      </c>
      <c r="I17" s="3" t="s">
        <v>432</v>
      </c>
      <c r="J17" s="3" t="s">
        <v>433</v>
      </c>
      <c r="K17" s="3" t="s">
        <v>433</v>
      </c>
      <c r="L17" s="3" t="s">
        <v>434</v>
      </c>
      <c r="M17" s="3" t="s">
        <v>435</v>
      </c>
    </row>
    <row r="19" spans="3:13" x14ac:dyDescent="0.2">
      <c r="C19" s="3" t="s">
        <v>436</v>
      </c>
      <c r="D19" s="3" t="s">
        <v>437</v>
      </c>
      <c r="E19" s="3" t="s">
        <v>438</v>
      </c>
      <c r="F19" s="3" t="s">
        <v>439</v>
      </c>
      <c r="G19" s="3" t="s">
        <v>440</v>
      </c>
      <c r="H19" s="3" t="s">
        <v>441</v>
      </c>
      <c r="I19" s="3" t="s">
        <v>442</v>
      </c>
      <c r="J19" s="3" t="s">
        <v>443</v>
      </c>
      <c r="K19" s="3" t="s">
        <v>444</v>
      </c>
      <c r="L19" s="3" t="s">
        <v>445</v>
      </c>
      <c r="M19" s="3" t="s">
        <v>445</v>
      </c>
    </row>
    <row r="20" spans="3:13" x14ac:dyDescent="0.2">
      <c r="C20" s="3" t="s">
        <v>446</v>
      </c>
      <c r="D20" s="3" t="s">
        <v>447</v>
      </c>
      <c r="E20" s="3" t="s">
        <v>448</v>
      </c>
      <c r="F20" s="3" t="s">
        <v>449</v>
      </c>
      <c r="G20" s="3" t="s">
        <v>450</v>
      </c>
      <c r="H20" s="3" t="s">
        <v>451</v>
      </c>
      <c r="I20" s="3" t="s">
        <v>452</v>
      </c>
      <c r="J20" s="3" t="s">
        <v>453</v>
      </c>
      <c r="K20" s="3" t="s">
        <v>454</v>
      </c>
      <c r="L20" s="3" t="s">
        <v>455</v>
      </c>
      <c r="M20" s="3" t="s">
        <v>456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457</v>
      </c>
      <c r="D22" s="3" t="s">
        <v>458</v>
      </c>
      <c r="E22" s="3" t="s">
        <v>459</v>
      </c>
      <c r="F22" s="3" t="s">
        <v>460</v>
      </c>
      <c r="G22" s="3" t="s">
        <v>461</v>
      </c>
      <c r="H22" s="3" t="s">
        <v>462</v>
      </c>
      <c r="I22" s="3" t="s">
        <v>463</v>
      </c>
      <c r="J22" s="3" t="s">
        <v>464</v>
      </c>
      <c r="K22" s="3" t="s">
        <v>465</v>
      </c>
      <c r="L22" s="3" t="s">
        <v>466</v>
      </c>
      <c r="M22" s="3" t="s">
        <v>467</v>
      </c>
    </row>
    <row r="23" spans="3:13" x14ac:dyDescent="0.2">
      <c r="C23" s="3" t="s">
        <v>468</v>
      </c>
      <c r="D23" s="3" t="s">
        <v>469</v>
      </c>
      <c r="E23" s="3" t="s">
        <v>470</v>
      </c>
      <c r="F23" s="3" t="s">
        <v>471</v>
      </c>
      <c r="G23" s="3" t="s">
        <v>472</v>
      </c>
      <c r="H23" s="3" t="s">
        <v>473</v>
      </c>
      <c r="I23" s="3" t="s">
        <v>474</v>
      </c>
      <c r="J23" s="3" t="s">
        <v>475</v>
      </c>
      <c r="K23" s="3" t="s">
        <v>476</v>
      </c>
      <c r="L23" s="3" t="s">
        <v>477</v>
      </c>
      <c r="M23" s="3" t="s">
        <v>478</v>
      </c>
    </row>
    <row r="24" spans="3:13" x14ac:dyDescent="0.2">
      <c r="C24" s="3" t="s">
        <v>479</v>
      </c>
      <c r="D24" s="3" t="s">
        <v>480</v>
      </c>
      <c r="E24" s="3" t="s">
        <v>481</v>
      </c>
      <c r="F24" s="3" t="s">
        <v>482</v>
      </c>
      <c r="G24" s="3" t="s">
        <v>483</v>
      </c>
      <c r="H24" s="3" t="s">
        <v>484</v>
      </c>
      <c r="I24" s="3" t="s">
        <v>485</v>
      </c>
      <c r="J24" s="3" t="s">
        <v>486</v>
      </c>
      <c r="K24" s="3" t="s">
        <v>487</v>
      </c>
      <c r="L24" s="3" t="s">
        <v>488</v>
      </c>
      <c r="M24" s="3" t="s">
        <v>489</v>
      </c>
    </row>
    <row r="26" spans="3:13" x14ac:dyDescent="0.2">
      <c r="C26" s="3" t="s">
        <v>490</v>
      </c>
      <c r="D26" s="3" t="s">
        <v>491</v>
      </c>
      <c r="E26" s="3" t="s">
        <v>492</v>
      </c>
      <c r="F26" s="3" t="s">
        <v>493</v>
      </c>
      <c r="G26" s="3" t="s">
        <v>494</v>
      </c>
      <c r="H26" s="3" t="s">
        <v>495</v>
      </c>
      <c r="I26" s="3" t="s">
        <v>496</v>
      </c>
      <c r="J26" s="3" t="s">
        <v>497</v>
      </c>
      <c r="K26" s="3" t="s">
        <v>498</v>
      </c>
      <c r="L26" s="3" t="s">
        <v>499</v>
      </c>
      <c r="M26" s="3" t="s">
        <v>500</v>
      </c>
    </row>
    <row r="27" spans="3:13" x14ac:dyDescent="0.2">
      <c r="C27" s="3" t="s">
        <v>501</v>
      </c>
      <c r="D27" s="3" t="s">
        <v>502</v>
      </c>
      <c r="E27" s="3" t="s">
        <v>503</v>
      </c>
      <c r="F27" s="3" t="s">
        <v>504</v>
      </c>
      <c r="G27" s="3" t="s">
        <v>505</v>
      </c>
      <c r="H27" s="3" t="s">
        <v>506</v>
      </c>
      <c r="I27" s="3" t="s">
        <v>507</v>
      </c>
      <c r="J27" s="3" t="s">
        <v>508</v>
      </c>
      <c r="K27" s="3" t="s">
        <v>509</v>
      </c>
      <c r="L27" s="3" t="s">
        <v>510</v>
      </c>
      <c r="M27" s="3" t="s">
        <v>511</v>
      </c>
    </row>
    <row r="28" spans="3:13" x14ac:dyDescent="0.2">
      <c r="C28" s="3" t="s">
        <v>512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513</v>
      </c>
      <c r="K28" s="3" t="s">
        <v>514</v>
      </c>
      <c r="L28" s="3" t="s">
        <v>3</v>
      </c>
      <c r="M28" s="3" t="s">
        <v>3</v>
      </c>
    </row>
    <row r="29" spans="3:13" x14ac:dyDescent="0.2">
      <c r="C29" s="3" t="s">
        <v>515</v>
      </c>
      <c r="D29" s="3" t="s">
        <v>516</v>
      </c>
      <c r="E29" s="3" t="s">
        <v>517</v>
      </c>
      <c r="F29" s="3" t="s">
        <v>518</v>
      </c>
      <c r="G29" s="3" t="s">
        <v>498</v>
      </c>
      <c r="H29" s="3" t="s">
        <v>519</v>
      </c>
      <c r="I29" s="3" t="s">
        <v>520</v>
      </c>
      <c r="J29" s="3" t="s">
        <v>521</v>
      </c>
      <c r="K29" s="3" t="s">
        <v>522</v>
      </c>
      <c r="L29" s="3" t="s">
        <v>523</v>
      </c>
      <c r="M29" s="3" t="s">
        <v>524</v>
      </c>
    </row>
    <row r="30" spans="3:13" x14ac:dyDescent="0.2">
      <c r="C30" s="3" t="s">
        <v>525</v>
      </c>
      <c r="D30" s="3" t="s">
        <v>526</v>
      </c>
      <c r="E30" s="3" t="s">
        <v>527</v>
      </c>
      <c r="F30" s="3" t="s">
        <v>528</v>
      </c>
      <c r="G30" s="3" t="s">
        <v>529</v>
      </c>
      <c r="H30" s="3" t="s">
        <v>530</v>
      </c>
      <c r="I30" s="3" t="s">
        <v>531</v>
      </c>
      <c r="J30" s="3" t="s">
        <v>532</v>
      </c>
      <c r="K30" s="3" t="s">
        <v>533</v>
      </c>
      <c r="L30" s="3" t="s">
        <v>534</v>
      </c>
      <c r="M30" s="3" t="s">
        <v>535</v>
      </c>
    </row>
    <row r="32" spans="3:13" x14ac:dyDescent="0.2">
      <c r="C32" s="3" t="s">
        <v>536</v>
      </c>
      <c r="D32" s="3" t="s">
        <v>537</v>
      </c>
      <c r="E32" s="3" t="s">
        <v>538</v>
      </c>
      <c r="F32" s="3" t="s">
        <v>539</v>
      </c>
      <c r="G32" s="3" t="s">
        <v>540</v>
      </c>
      <c r="H32" s="3" t="s">
        <v>540</v>
      </c>
      <c r="I32" s="3" t="s">
        <v>541</v>
      </c>
      <c r="J32" s="3" t="s">
        <v>542</v>
      </c>
      <c r="K32" s="3" t="s">
        <v>543</v>
      </c>
      <c r="L32" s="3" t="s">
        <v>539</v>
      </c>
      <c r="M32" s="3" t="s">
        <v>544</v>
      </c>
    </row>
    <row r="33" spans="3:13" x14ac:dyDescent="0.2">
      <c r="C33" s="3" t="s">
        <v>545</v>
      </c>
      <c r="D33" s="3" t="s">
        <v>546</v>
      </c>
      <c r="E33" s="3" t="s">
        <v>547</v>
      </c>
      <c r="F33" s="3" t="s">
        <v>548</v>
      </c>
      <c r="G33" s="3" t="s">
        <v>549</v>
      </c>
      <c r="H33" s="3" t="s">
        <v>550</v>
      </c>
      <c r="I33" s="3" t="s">
        <v>551</v>
      </c>
      <c r="J33" s="3" t="s">
        <v>552</v>
      </c>
      <c r="K33" s="3" t="s">
        <v>553</v>
      </c>
      <c r="L33" s="3" t="s">
        <v>554</v>
      </c>
      <c r="M33" s="3" t="s">
        <v>555</v>
      </c>
    </row>
    <row r="35" spans="3:13" x14ac:dyDescent="0.2">
      <c r="C35" s="3" t="s">
        <v>556</v>
      </c>
      <c r="D35" s="3" t="s">
        <v>557</v>
      </c>
      <c r="E35" s="3" t="s">
        <v>558</v>
      </c>
      <c r="F35" s="3" t="s">
        <v>559</v>
      </c>
      <c r="G35" s="3" t="s">
        <v>558</v>
      </c>
      <c r="H35" s="3" t="s">
        <v>560</v>
      </c>
      <c r="I35" s="3" t="s">
        <v>561</v>
      </c>
      <c r="J35" s="3" t="s">
        <v>562</v>
      </c>
      <c r="K35" s="3" t="s">
        <v>563</v>
      </c>
      <c r="L35" s="3" t="s">
        <v>557</v>
      </c>
      <c r="M35" s="3" t="s">
        <v>559</v>
      </c>
    </row>
    <row r="36" spans="3:13" x14ac:dyDescent="0.2">
      <c r="C36" s="3" t="s">
        <v>564</v>
      </c>
      <c r="D36" s="3" t="s">
        <v>226</v>
      </c>
      <c r="E36" s="3" t="s">
        <v>565</v>
      </c>
      <c r="F36" s="3" t="s">
        <v>566</v>
      </c>
      <c r="G36" s="3" t="s">
        <v>567</v>
      </c>
      <c r="H36" s="3" t="s">
        <v>568</v>
      </c>
      <c r="I36" s="3" t="s">
        <v>569</v>
      </c>
      <c r="J36" s="3" t="s">
        <v>570</v>
      </c>
      <c r="K36" s="3" t="s">
        <v>229</v>
      </c>
      <c r="L36" s="3" t="s">
        <v>571</v>
      </c>
      <c r="M36" s="3" t="s">
        <v>572</v>
      </c>
    </row>
    <row r="38" spans="3:13" x14ac:dyDescent="0.2">
      <c r="C38" s="3" t="s">
        <v>573</v>
      </c>
      <c r="D38" s="3">
        <v>2.5499999999999998</v>
      </c>
      <c r="E38" s="3">
        <v>2.98</v>
      </c>
      <c r="F38" s="3">
        <v>2.98</v>
      </c>
      <c r="G38" s="3">
        <v>3.33</v>
      </c>
      <c r="H38" s="3">
        <v>3.2</v>
      </c>
      <c r="I38" s="3">
        <v>3.1</v>
      </c>
      <c r="J38" s="3">
        <v>3.34</v>
      </c>
      <c r="K38" s="3">
        <v>2.5099999999999998</v>
      </c>
      <c r="L38" s="3">
        <v>2.99</v>
      </c>
      <c r="M38" s="3">
        <v>2.98</v>
      </c>
    </row>
    <row r="39" spans="3:13" x14ac:dyDescent="0.2">
      <c r="C39" s="3" t="s">
        <v>574</v>
      </c>
      <c r="D39" s="3">
        <v>2.54</v>
      </c>
      <c r="E39" s="3">
        <v>2.97</v>
      </c>
      <c r="F39" s="3">
        <v>2.98</v>
      </c>
      <c r="G39" s="3">
        <v>3.33</v>
      </c>
      <c r="H39" s="3">
        <v>3.2</v>
      </c>
      <c r="I39" s="3">
        <v>3.1</v>
      </c>
      <c r="J39" s="3">
        <v>3.34</v>
      </c>
      <c r="K39" s="3">
        <v>2.5099999999999998</v>
      </c>
      <c r="L39" s="3">
        <v>2.99</v>
      </c>
      <c r="M39" s="3">
        <v>2.98</v>
      </c>
    </row>
    <row r="40" spans="3:13" x14ac:dyDescent="0.2">
      <c r="C40" s="3" t="s">
        <v>575</v>
      </c>
      <c r="D40" s="3" t="s">
        <v>576</v>
      </c>
      <c r="E40" s="3" t="s">
        <v>577</v>
      </c>
      <c r="F40" s="3" t="s">
        <v>578</v>
      </c>
      <c r="G40" s="3" t="s">
        <v>579</v>
      </c>
      <c r="H40" s="3" t="s">
        <v>580</v>
      </c>
      <c r="I40" s="3" t="s">
        <v>581</v>
      </c>
      <c r="J40" s="3" t="s">
        <v>582</v>
      </c>
      <c r="K40" s="3" t="s">
        <v>583</v>
      </c>
      <c r="L40" s="3" t="s">
        <v>584</v>
      </c>
      <c r="M40" s="3" t="s">
        <v>585</v>
      </c>
    </row>
    <row r="41" spans="3:13" x14ac:dyDescent="0.2">
      <c r="C41" s="3" t="s">
        <v>586</v>
      </c>
      <c r="D41" s="3" t="s">
        <v>587</v>
      </c>
      <c r="E41" s="3" t="s">
        <v>588</v>
      </c>
      <c r="F41" s="3" t="s">
        <v>589</v>
      </c>
      <c r="G41" s="3" t="s">
        <v>590</v>
      </c>
      <c r="H41" s="3" t="s">
        <v>591</v>
      </c>
      <c r="I41" s="3" t="s">
        <v>592</v>
      </c>
      <c r="J41" s="3" t="s">
        <v>593</v>
      </c>
      <c r="K41" s="3" t="s">
        <v>594</v>
      </c>
      <c r="L41" s="3" t="s">
        <v>595</v>
      </c>
      <c r="M41" s="3" t="s">
        <v>596</v>
      </c>
    </row>
    <row r="43" spans="3:13" x14ac:dyDescent="0.2">
      <c r="C43" s="3" t="s">
        <v>597</v>
      </c>
      <c r="D43" s="3" t="s">
        <v>598</v>
      </c>
      <c r="E43" s="3" t="s">
        <v>599</v>
      </c>
      <c r="F43" s="3" t="s">
        <v>600</v>
      </c>
      <c r="G43" s="3" t="s">
        <v>601</v>
      </c>
      <c r="H43" s="3" t="s">
        <v>602</v>
      </c>
      <c r="I43" s="3" t="s">
        <v>603</v>
      </c>
      <c r="J43" s="3" t="s">
        <v>604</v>
      </c>
      <c r="K43" s="3" t="s">
        <v>605</v>
      </c>
      <c r="L43" s="3" t="s">
        <v>606</v>
      </c>
      <c r="M43" s="3" t="s">
        <v>607</v>
      </c>
    </row>
    <row r="44" spans="3:13" x14ac:dyDescent="0.2">
      <c r="C44" s="3" t="s">
        <v>608</v>
      </c>
      <c r="D44" s="3" t="s">
        <v>609</v>
      </c>
      <c r="E44" s="3" t="s">
        <v>610</v>
      </c>
      <c r="F44" s="3" t="s">
        <v>611</v>
      </c>
      <c r="G44" s="3" t="s">
        <v>612</v>
      </c>
      <c r="H44" s="3" t="s">
        <v>613</v>
      </c>
      <c r="I44" s="3" t="s">
        <v>614</v>
      </c>
      <c r="J44" s="3" t="s">
        <v>615</v>
      </c>
      <c r="K44" s="3" t="s">
        <v>616</v>
      </c>
      <c r="L44" s="3" t="s">
        <v>617</v>
      </c>
      <c r="M44" s="3" t="s">
        <v>618</v>
      </c>
    </row>
    <row r="46" spans="3:13" x14ac:dyDescent="0.2">
      <c r="C46" s="3" t="s">
        <v>619</v>
      </c>
      <c r="D46" s="3" t="s">
        <v>385</v>
      </c>
      <c r="E46" s="3" t="s">
        <v>386</v>
      </c>
      <c r="F46" s="3" t="s">
        <v>387</v>
      </c>
      <c r="G46" s="3" t="s">
        <v>388</v>
      </c>
      <c r="H46" s="3" t="s">
        <v>389</v>
      </c>
      <c r="I46" s="3" t="s">
        <v>390</v>
      </c>
      <c r="J46" s="3" t="s">
        <v>391</v>
      </c>
      <c r="K46" s="3" t="s">
        <v>392</v>
      </c>
      <c r="L46" s="3" t="s">
        <v>393</v>
      </c>
      <c r="M46" s="3" t="s">
        <v>394</v>
      </c>
    </row>
    <row r="47" spans="3:13" x14ac:dyDescent="0.2">
      <c r="C47" s="3" t="s">
        <v>620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621</v>
      </c>
      <c r="D48" s="3" t="s">
        <v>609</v>
      </c>
      <c r="E48" s="3" t="s">
        <v>610</v>
      </c>
      <c r="F48" s="3" t="s">
        <v>611</v>
      </c>
      <c r="G48" s="3" t="s">
        <v>612</v>
      </c>
      <c r="H48" s="3" t="s">
        <v>613</v>
      </c>
      <c r="I48" s="3" t="s">
        <v>614</v>
      </c>
      <c r="J48" s="3" t="s">
        <v>615</v>
      </c>
      <c r="K48" s="3" t="s">
        <v>616</v>
      </c>
      <c r="L48" s="3" t="s">
        <v>617</v>
      </c>
      <c r="M48" s="3" t="s">
        <v>618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4FD-4001-4439-9BFF-D809825597B5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622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545</v>
      </c>
      <c r="D12" s="3" t="s">
        <v>546</v>
      </c>
      <c r="E12" s="3" t="s">
        <v>547</v>
      </c>
      <c r="F12" s="3" t="s">
        <v>548</v>
      </c>
      <c r="G12" s="3" t="s">
        <v>549</v>
      </c>
      <c r="H12" s="3" t="s">
        <v>550</v>
      </c>
      <c r="I12" s="3" t="s">
        <v>551</v>
      </c>
      <c r="J12" s="3" t="s">
        <v>552</v>
      </c>
      <c r="K12" s="3" t="s">
        <v>553</v>
      </c>
      <c r="L12" s="3" t="s">
        <v>554</v>
      </c>
      <c r="M12" s="3" t="s">
        <v>555</v>
      </c>
    </row>
    <row r="13" spans="3:13" x14ac:dyDescent="0.2">
      <c r="C13" s="3" t="s">
        <v>623</v>
      </c>
      <c r="D13" s="3" t="s">
        <v>624</v>
      </c>
      <c r="E13" s="3" t="s">
        <v>625</v>
      </c>
      <c r="F13" s="3" t="s">
        <v>626</v>
      </c>
      <c r="G13" s="3" t="s">
        <v>625</v>
      </c>
      <c r="H13" s="3" t="s">
        <v>627</v>
      </c>
      <c r="I13" s="3" t="s">
        <v>628</v>
      </c>
      <c r="J13" s="3" t="s">
        <v>629</v>
      </c>
      <c r="K13" s="3" t="s">
        <v>630</v>
      </c>
      <c r="L13" s="3" t="s">
        <v>631</v>
      </c>
      <c r="M13" s="3" t="s">
        <v>632</v>
      </c>
    </row>
    <row r="14" spans="3:13" x14ac:dyDescent="0.2">
      <c r="C14" s="3" t="s">
        <v>633</v>
      </c>
      <c r="D14" s="3" t="s">
        <v>634</v>
      </c>
      <c r="E14" s="3" t="s">
        <v>635</v>
      </c>
      <c r="F14" s="3" t="s">
        <v>636</v>
      </c>
      <c r="G14" s="3" t="s">
        <v>637</v>
      </c>
      <c r="H14" s="3" t="s">
        <v>638</v>
      </c>
      <c r="I14" s="3" t="s">
        <v>639</v>
      </c>
      <c r="J14" s="3" t="s">
        <v>640</v>
      </c>
      <c r="K14" s="3" t="s">
        <v>641</v>
      </c>
      <c r="L14" s="3" t="s">
        <v>123</v>
      </c>
      <c r="M14" s="3" t="s">
        <v>642</v>
      </c>
    </row>
    <row r="15" spans="3:13" x14ac:dyDescent="0.2">
      <c r="C15" s="3" t="s">
        <v>643</v>
      </c>
      <c r="D15" s="3" t="s">
        <v>644</v>
      </c>
      <c r="E15" s="3" t="s">
        <v>645</v>
      </c>
      <c r="F15" s="3" t="s">
        <v>646</v>
      </c>
      <c r="G15" s="3" t="s">
        <v>328</v>
      </c>
      <c r="H15" s="3" t="s">
        <v>647</v>
      </c>
      <c r="I15" s="3" t="s">
        <v>648</v>
      </c>
      <c r="J15" s="3" t="s">
        <v>649</v>
      </c>
      <c r="K15" s="3" t="s">
        <v>650</v>
      </c>
      <c r="L15" s="3" t="s">
        <v>651</v>
      </c>
      <c r="M15" s="3" t="s">
        <v>652</v>
      </c>
    </row>
    <row r="16" spans="3:13" x14ac:dyDescent="0.2">
      <c r="C16" s="3" t="s">
        <v>653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654</v>
      </c>
      <c r="L16" s="3" t="s">
        <v>655</v>
      </c>
      <c r="M16" s="3" t="s">
        <v>656</v>
      </c>
    </row>
    <row r="17" spans="3:13" x14ac:dyDescent="0.2">
      <c r="C17" s="3" t="s">
        <v>657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658</v>
      </c>
      <c r="D18" s="3" t="s">
        <v>659</v>
      </c>
      <c r="E18" s="3" t="s">
        <v>660</v>
      </c>
      <c r="F18" s="3" t="s">
        <v>661</v>
      </c>
      <c r="G18" s="3" t="s">
        <v>662</v>
      </c>
      <c r="H18" s="3" t="s">
        <v>663</v>
      </c>
      <c r="I18" s="3" t="s">
        <v>664</v>
      </c>
      <c r="J18" s="3" t="s">
        <v>665</v>
      </c>
      <c r="K18" s="3" t="s">
        <v>666</v>
      </c>
      <c r="L18" s="3" t="s">
        <v>667</v>
      </c>
      <c r="M18" s="3" t="s">
        <v>668</v>
      </c>
    </row>
    <row r="19" spans="3:13" x14ac:dyDescent="0.2">
      <c r="C19" s="3" t="s">
        <v>669</v>
      </c>
      <c r="D19" s="3" t="s">
        <v>670</v>
      </c>
      <c r="E19" s="3" t="s">
        <v>671</v>
      </c>
      <c r="F19" s="3" t="s">
        <v>672</v>
      </c>
      <c r="G19" s="3" t="s">
        <v>673</v>
      </c>
      <c r="H19" s="3" t="s">
        <v>674</v>
      </c>
      <c r="I19" s="3" t="s">
        <v>675</v>
      </c>
      <c r="J19" s="3" t="s">
        <v>676</v>
      </c>
      <c r="K19" s="3" t="s">
        <v>677</v>
      </c>
      <c r="L19" s="3" t="s">
        <v>678</v>
      </c>
      <c r="M19" s="3" t="s">
        <v>352</v>
      </c>
    </row>
    <row r="20" spans="3:13" x14ac:dyDescent="0.2">
      <c r="C20" s="3" t="s">
        <v>679</v>
      </c>
      <c r="D20" s="3" t="s">
        <v>680</v>
      </c>
      <c r="E20" s="3" t="s">
        <v>681</v>
      </c>
      <c r="F20" s="3" t="s">
        <v>682</v>
      </c>
      <c r="G20" s="3" t="s">
        <v>683</v>
      </c>
      <c r="H20" s="3" t="s">
        <v>684</v>
      </c>
      <c r="I20" s="3" t="s">
        <v>685</v>
      </c>
      <c r="J20" s="3" t="s">
        <v>686</v>
      </c>
      <c r="K20" s="3" t="s">
        <v>687</v>
      </c>
      <c r="L20" s="3" t="s">
        <v>688</v>
      </c>
      <c r="M20" s="3" t="s">
        <v>689</v>
      </c>
    </row>
    <row r="22" spans="3:13" x14ac:dyDescent="0.2">
      <c r="C22" s="3" t="s">
        <v>690</v>
      </c>
      <c r="D22" s="3" t="s">
        <v>691</v>
      </c>
      <c r="E22" s="3" t="s">
        <v>692</v>
      </c>
      <c r="F22" s="3" t="s">
        <v>693</v>
      </c>
      <c r="G22" s="3" t="s">
        <v>694</v>
      </c>
      <c r="H22" s="3" t="s">
        <v>695</v>
      </c>
      <c r="I22" s="3" t="s">
        <v>696</v>
      </c>
      <c r="J22" s="3" t="s">
        <v>697</v>
      </c>
      <c r="K22" s="3" t="s">
        <v>698</v>
      </c>
      <c r="L22" s="3" t="s">
        <v>699</v>
      </c>
      <c r="M22" s="3" t="s">
        <v>700</v>
      </c>
    </row>
    <row r="23" spans="3:13" x14ac:dyDescent="0.2">
      <c r="C23" s="3" t="s">
        <v>701</v>
      </c>
      <c r="D23" s="3" t="s">
        <v>702</v>
      </c>
      <c r="E23" s="3" t="s">
        <v>703</v>
      </c>
      <c r="F23" s="3" t="s">
        <v>704</v>
      </c>
      <c r="G23" s="3" t="s">
        <v>705</v>
      </c>
      <c r="H23" s="3" t="s">
        <v>706</v>
      </c>
      <c r="I23" s="3" t="s">
        <v>707</v>
      </c>
      <c r="J23" s="3" t="s">
        <v>708</v>
      </c>
      <c r="K23" s="3" t="s">
        <v>543</v>
      </c>
      <c r="L23" s="3" t="s">
        <v>709</v>
      </c>
      <c r="M23" s="3" t="s">
        <v>710</v>
      </c>
    </row>
    <row r="24" spans="3:13" x14ac:dyDescent="0.2">
      <c r="C24" s="3" t="s">
        <v>711</v>
      </c>
      <c r="D24" s="3" t="s">
        <v>712</v>
      </c>
      <c r="E24" s="3" t="s">
        <v>713</v>
      </c>
      <c r="F24" s="3" t="s">
        <v>714</v>
      </c>
      <c r="G24" s="3" t="s">
        <v>715</v>
      </c>
      <c r="H24" s="3" t="s">
        <v>716</v>
      </c>
      <c r="I24" s="3" t="s">
        <v>717</v>
      </c>
      <c r="J24" s="3" t="s">
        <v>718</v>
      </c>
      <c r="K24" s="3" t="s">
        <v>719</v>
      </c>
      <c r="L24" s="3" t="s">
        <v>720</v>
      </c>
      <c r="M24" s="3" t="s">
        <v>721</v>
      </c>
    </row>
    <row r="25" spans="3:13" x14ac:dyDescent="0.2">
      <c r="C25" s="3" t="s">
        <v>722</v>
      </c>
      <c r="D25" s="3" t="s">
        <v>723</v>
      </c>
      <c r="E25" s="3" t="s">
        <v>724</v>
      </c>
      <c r="F25" s="3" t="s">
        <v>725</v>
      </c>
      <c r="G25" s="3" t="s">
        <v>726</v>
      </c>
      <c r="H25" s="3" t="s">
        <v>727</v>
      </c>
      <c r="I25" s="3" t="s">
        <v>728</v>
      </c>
      <c r="J25" s="3" t="s">
        <v>729</v>
      </c>
      <c r="K25" s="3" t="s">
        <v>730</v>
      </c>
      <c r="L25" s="3" t="s">
        <v>731</v>
      </c>
      <c r="M25" s="3" t="s">
        <v>732</v>
      </c>
    </row>
    <row r="27" spans="3:13" x14ac:dyDescent="0.2">
      <c r="C27" s="3" t="s">
        <v>733</v>
      </c>
      <c r="D27" s="3" t="s">
        <v>734</v>
      </c>
      <c r="E27" s="3" t="s">
        <v>735</v>
      </c>
      <c r="F27" s="3" t="s">
        <v>736</v>
      </c>
      <c r="G27" s="3" t="s">
        <v>737</v>
      </c>
      <c r="H27" s="3" t="s">
        <v>738</v>
      </c>
      <c r="I27" s="3" t="s">
        <v>739</v>
      </c>
      <c r="J27" s="3" t="s">
        <v>740</v>
      </c>
      <c r="K27" s="3" t="s">
        <v>741</v>
      </c>
      <c r="L27" s="3" t="s">
        <v>742</v>
      </c>
      <c r="M27" s="3" t="s">
        <v>743</v>
      </c>
    </row>
    <row r="28" spans="3:13" x14ac:dyDescent="0.2">
      <c r="C28" s="3" t="s">
        <v>744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745</v>
      </c>
      <c r="D29" s="3" t="s">
        <v>746</v>
      </c>
      <c r="E29" s="3" t="s">
        <v>747</v>
      </c>
      <c r="F29" s="3" t="s">
        <v>748</v>
      </c>
      <c r="G29" s="3" t="s">
        <v>749</v>
      </c>
      <c r="H29" s="3" t="s">
        <v>570</v>
      </c>
      <c r="I29" s="3" t="s">
        <v>750</v>
      </c>
      <c r="J29" s="3" t="s">
        <v>751</v>
      </c>
      <c r="K29" s="3" t="s">
        <v>752</v>
      </c>
      <c r="L29" s="3" t="s">
        <v>753</v>
      </c>
      <c r="M29" s="3" t="s">
        <v>754</v>
      </c>
    </row>
    <row r="30" spans="3:13" x14ac:dyDescent="0.2">
      <c r="C30" s="3" t="s">
        <v>755</v>
      </c>
      <c r="D30" s="3" t="s">
        <v>756</v>
      </c>
      <c r="E30" s="3" t="s">
        <v>153</v>
      </c>
      <c r="F30" s="3" t="s">
        <v>757</v>
      </c>
      <c r="G30" s="3" t="s">
        <v>758</v>
      </c>
      <c r="H30" s="3" t="s">
        <v>759</v>
      </c>
      <c r="I30" s="3" t="s">
        <v>760</v>
      </c>
      <c r="J30" s="3" t="s">
        <v>761</v>
      </c>
      <c r="K30" s="3" t="s">
        <v>762</v>
      </c>
      <c r="L30" s="3" t="s">
        <v>763</v>
      </c>
      <c r="M30" s="3" t="s">
        <v>764</v>
      </c>
    </row>
    <row r="31" spans="3:13" x14ac:dyDescent="0.2">
      <c r="C31" s="3" t="s">
        <v>765</v>
      </c>
      <c r="D31" s="3" t="s">
        <v>3</v>
      </c>
      <c r="E31" s="3" t="s">
        <v>766</v>
      </c>
      <c r="F31" s="3" t="s">
        <v>767</v>
      </c>
      <c r="G31" s="3" t="s">
        <v>442</v>
      </c>
      <c r="H31" s="3" t="s">
        <v>768</v>
      </c>
      <c r="I31" s="3" t="s">
        <v>769</v>
      </c>
      <c r="J31" s="3" t="s">
        <v>770</v>
      </c>
      <c r="K31" s="3" t="s">
        <v>771</v>
      </c>
      <c r="L31" s="3" t="s">
        <v>772</v>
      </c>
      <c r="M31" s="3" t="s">
        <v>773</v>
      </c>
    </row>
    <row r="32" spans="3:13" x14ac:dyDescent="0.2">
      <c r="C32" s="3" t="s">
        <v>774</v>
      </c>
      <c r="D32" s="3" t="s">
        <v>775</v>
      </c>
      <c r="E32" s="3" t="s">
        <v>776</v>
      </c>
      <c r="F32" s="3" t="s">
        <v>211</v>
      </c>
      <c r="G32" s="3" t="s">
        <v>777</v>
      </c>
      <c r="H32" s="3" t="s">
        <v>778</v>
      </c>
      <c r="I32" s="3" t="s">
        <v>779</v>
      </c>
      <c r="J32" s="3" t="s">
        <v>780</v>
      </c>
      <c r="K32" s="3" t="s">
        <v>781</v>
      </c>
      <c r="L32" s="3" t="s">
        <v>782</v>
      </c>
      <c r="M32" s="3" t="s">
        <v>783</v>
      </c>
    </row>
    <row r="33" spans="3:13" x14ac:dyDescent="0.2">
      <c r="C33" s="3" t="s">
        <v>784</v>
      </c>
      <c r="D33" s="3" t="s">
        <v>785</v>
      </c>
      <c r="E33" s="3" t="s">
        <v>786</v>
      </c>
      <c r="F33" s="3" t="s">
        <v>787</v>
      </c>
      <c r="G33" s="3" t="s">
        <v>788</v>
      </c>
      <c r="H33" s="3" t="s">
        <v>789</v>
      </c>
      <c r="I33" s="3" t="s">
        <v>790</v>
      </c>
      <c r="J33" s="3" t="s">
        <v>698</v>
      </c>
      <c r="K33" s="3" t="s">
        <v>791</v>
      </c>
      <c r="L33" s="3" t="s">
        <v>792</v>
      </c>
      <c r="M33" s="3" t="s">
        <v>793</v>
      </c>
    </row>
    <row r="35" spans="3:13" x14ac:dyDescent="0.2">
      <c r="C35" s="3" t="s">
        <v>794</v>
      </c>
      <c r="D35" s="3" t="s">
        <v>795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796</v>
      </c>
      <c r="J35" s="3" t="s">
        <v>31</v>
      </c>
      <c r="K35" s="3" t="s">
        <v>797</v>
      </c>
      <c r="L35" s="3" t="s">
        <v>33</v>
      </c>
      <c r="M35" s="3" t="s">
        <v>34</v>
      </c>
    </row>
    <row r="36" spans="3:13" x14ac:dyDescent="0.2">
      <c r="C36" s="3" t="s">
        <v>798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799</v>
      </c>
      <c r="D37" s="3" t="s">
        <v>800</v>
      </c>
      <c r="E37" s="3" t="s">
        <v>801</v>
      </c>
      <c r="F37" s="3" t="s">
        <v>802</v>
      </c>
      <c r="G37" s="3" t="s">
        <v>803</v>
      </c>
      <c r="H37" s="3" t="s">
        <v>804</v>
      </c>
      <c r="I37" s="3" t="s">
        <v>327</v>
      </c>
      <c r="J37" s="3" t="s">
        <v>805</v>
      </c>
      <c r="K37" s="3" t="s">
        <v>806</v>
      </c>
      <c r="L37" s="3" t="s">
        <v>807</v>
      </c>
      <c r="M37" s="3" t="s">
        <v>808</v>
      </c>
    </row>
    <row r="38" spans="3:13" x14ac:dyDescent="0.2">
      <c r="C38" s="3" t="s">
        <v>809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796</v>
      </c>
      <c r="I38" s="3" t="s">
        <v>31</v>
      </c>
      <c r="J38" s="3" t="s">
        <v>797</v>
      </c>
      <c r="K38" s="3" t="s">
        <v>33</v>
      </c>
      <c r="L38" s="3" t="s">
        <v>34</v>
      </c>
      <c r="M38" s="3" t="s">
        <v>645</v>
      </c>
    </row>
    <row r="40" spans="3:13" x14ac:dyDescent="0.2">
      <c r="C40" s="3" t="s">
        <v>810</v>
      </c>
      <c r="D40" s="3" t="s">
        <v>39</v>
      </c>
      <c r="E40" s="3" t="s">
        <v>811</v>
      </c>
      <c r="F40" s="3" t="s">
        <v>812</v>
      </c>
      <c r="G40" s="3" t="s">
        <v>813</v>
      </c>
      <c r="H40" s="3" t="s">
        <v>814</v>
      </c>
      <c r="I40" s="3" t="s">
        <v>815</v>
      </c>
      <c r="J40" s="3" t="s">
        <v>816</v>
      </c>
      <c r="K40" s="3" t="s">
        <v>817</v>
      </c>
      <c r="L40" s="3" t="s">
        <v>818</v>
      </c>
      <c r="M40" s="3" t="s">
        <v>819</v>
      </c>
    </row>
    <row r="41" spans="3:13" x14ac:dyDescent="0.2">
      <c r="C41" s="3" t="s">
        <v>820</v>
      </c>
      <c r="D41" s="3" t="s">
        <v>821</v>
      </c>
      <c r="E41" s="3" t="s">
        <v>185</v>
      </c>
      <c r="F41" s="3" t="s">
        <v>822</v>
      </c>
      <c r="G41" s="3" t="s">
        <v>122</v>
      </c>
      <c r="H41" s="3" t="s">
        <v>823</v>
      </c>
      <c r="I41" s="3" t="s">
        <v>777</v>
      </c>
      <c r="J41" s="3" t="s">
        <v>824</v>
      </c>
      <c r="K41" s="3" t="s">
        <v>825</v>
      </c>
      <c r="L41" s="3" t="s">
        <v>826</v>
      </c>
      <c r="M41" s="3" t="s">
        <v>827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D2D7-78AA-439E-96D1-9C1A0514551D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828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829</v>
      </c>
      <c r="D12" s="3">
        <v>46</v>
      </c>
      <c r="E12" s="3">
        <v>53.28</v>
      </c>
      <c r="F12" s="3">
        <v>53.46</v>
      </c>
      <c r="G12" s="3">
        <v>58.03</v>
      </c>
      <c r="H12" s="3">
        <v>60.38</v>
      </c>
      <c r="I12" s="3">
        <v>53.93</v>
      </c>
      <c r="J12" s="3">
        <v>60.16</v>
      </c>
      <c r="K12" s="3">
        <v>54.43</v>
      </c>
      <c r="L12" s="3">
        <v>65.81</v>
      </c>
      <c r="M12" s="3">
        <v>59.49</v>
      </c>
    </row>
    <row r="13" spans="3:13" ht="12.75" x14ac:dyDescent="0.2">
      <c r="C13" s="3" t="s">
        <v>830</v>
      </c>
      <c r="D13" s="3" t="s">
        <v>831</v>
      </c>
      <c r="E13" s="3" t="s">
        <v>832</v>
      </c>
      <c r="F13" s="3" t="s">
        <v>833</v>
      </c>
      <c r="G13" s="3" t="s">
        <v>834</v>
      </c>
      <c r="H13" s="3" t="s">
        <v>835</v>
      </c>
      <c r="I13" s="3" t="s">
        <v>836</v>
      </c>
      <c r="J13" s="3" t="s">
        <v>837</v>
      </c>
      <c r="K13" s="3" t="s">
        <v>838</v>
      </c>
      <c r="L13" s="3" t="s">
        <v>839</v>
      </c>
      <c r="M13" s="3" t="s">
        <v>840</v>
      </c>
    </row>
    <row r="14" spans="3:13" ht="12.75" x14ac:dyDescent="0.2"/>
    <row r="15" spans="3:13" ht="12.75" x14ac:dyDescent="0.2">
      <c r="C15" s="3" t="s">
        <v>841</v>
      </c>
      <c r="D15" s="3" t="s">
        <v>842</v>
      </c>
      <c r="E15" s="3" t="s">
        <v>843</v>
      </c>
      <c r="F15" s="3" t="s">
        <v>844</v>
      </c>
      <c r="G15" s="3" t="s">
        <v>845</v>
      </c>
      <c r="H15" s="3" t="s">
        <v>846</v>
      </c>
      <c r="I15" s="3" t="s">
        <v>847</v>
      </c>
      <c r="J15" s="3" t="s">
        <v>848</v>
      </c>
      <c r="K15" s="3" t="s">
        <v>849</v>
      </c>
      <c r="L15" s="3" t="s">
        <v>850</v>
      </c>
      <c r="M15" s="3" t="s">
        <v>851</v>
      </c>
    </row>
    <row r="16" spans="3:13" ht="12.75" x14ac:dyDescent="0.2">
      <c r="C16" s="3" t="s">
        <v>852</v>
      </c>
      <c r="D16" s="3" t="s">
        <v>842</v>
      </c>
      <c r="E16" s="3" t="s">
        <v>843</v>
      </c>
      <c r="F16" s="3" t="s">
        <v>844</v>
      </c>
      <c r="G16" s="3" t="s">
        <v>845</v>
      </c>
      <c r="H16" s="3" t="s">
        <v>846</v>
      </c>
      <c r="I16" s="3" t="s">
        <v>847</v>
      </c>
      <c r="J16" s="3" t="s">
        <v>848</v>
      </c>
      <c r="K16" s="3" t="s">
        <v>849</v>
      </c>
      <c r="L16" s="3" t="s">
        <v>850</v>
      </c>
      <c r="M16" s="3" t="s">
        <v>853</v>
      </c>
    </row>
    <row r="17" spans="3:13" ht="12.75" x14ac:dyDescent="0.2">
      <c r="C17" s="3" t="s">
        <v>854</v>
      </c>
      <c r="D17" s="3" t="s">
        <v>855</v>
      </c>
      <c r="E17" s="3" t="s">
        <v>856</v>
      </c>
      <c r="F17" s="3" t="s">
        <v>856</v>
      </c>
      <c r="G17" s="3" t="s">
        <v>857</v>
      </c>
      <c r="H17" s="3" t="s">
        <v>858</v>
      </c>
      <c r="I17" s="3" t="s">
        <v>859</v>
      </c>
      <c r="J17" s="3" t="s">
        <v>860</v>
      </c>
      <c r="K17" s="3" t="s">
        <v>861</v>
      </c>
      <c r="L17" s="3" t="s">
        <v>862</v>
      </c>
      <c r="M17" s="3" t="s">
        <v>863</v>
      </c>
    </row>
    <row r="18" spans="3:13" ht="12.75" x14ac:dyDescent="0.2">
      <c r="C18" s="3" t="s">
        <v>864</v>
      </c>
      <c r="D18" s="3" t="s">
        <v>865</v>
      </c>
      <c r="E18" s="3" t="s">
        <v>866</v>
      </c>
      <c r="F18" s="3" t="s">
        <v>867</v>
      </c>
      <c r="G18" s="3" t="s">
        <v>868</v>
      </c>
      <c r="H18" s="3" t="s">
        <v>869</v>
      </c>
      <c r="I18" s="3" t="s">
        <v>870</v>
      </c>
      <c r="J18" s="3" t="s">
        <v>871</v>
      </c>
      <c r="K18" s="3" t="s">
        <v>871</v>
      </c>
      <c r="L18" s="3" t="s">
        <v>872</v>
      </c>
      <c r="M18" s="3" t="s">
        <v>873</v>
      </c>
    </row>
    <row r="19" spans="3:13" ht="12.75" x14ac:dyDescent="0.2">
      <c r="C19" s="3" t="s">
        <v>874</v>
      </c>
      <c r="D19" s="3" t="s">
        <v>875</v>
      </c>
      <c r="E19" s="3" t="s">
        <v>876</v>
      </c>
      <c r="F19" s="3" t="s">
        <v>877</v>
      </c>
      <c r="G19" s="3" t="s">
        <v>878</v>
      </c>
      <c r="H19" s="3" t="s">
        <v>876</v>
      </c>
      <c r="I19" s="3" t="s">
        <v>879</v>
      </c>
      <c r="J19" s="3" t="s">
        <v>880</v>
      </c>
      <c r="K19" s="3" t="s">
        <v>881</v>
      </c>
      <c r="L19" s="3" t="s">
        <v>882</v>
      </c>
      <c r="M19" s="3" t="s">
        <v>883</v>
      </c>
    </row>
    <row r="20" spans="3:13" ht="12.75" x14ac:dyDescent="0.2">
      <c r="C20" s="3" t="s">
        <v>884</v>
      </c>
      <c r="D20" s="3" t="s">
        <v>885</v>
      </c>
      <c r="E20" s="3" t="s">
        <v>886</v>
      </c>
      <c r="F20" s="3" t="s">
        <v>887</v>
      </c>
      <c r="G20" s="3" t="s">
        <v>888</v>
      </c>
      <c r="H20" s="3" t="s">
        <v>889</v>
      </c>
      <c r="I20" s="3" t="s">
        <v>890</v>
      </c>
      <c r="J20" s="3" t="s">
        <v>891</v>
      </c>
      <c r="K20" s="3" t="s">
        <v>892</v>
      </c>
      <c r="L20" s="3" t="s">
        <v>893</v>
      </c>
      <c r="M20" s="3" t="s">
        <v>894</v>
      </c>
    </row>
    <row r="21" spans="3:13" ht="12.75" x14ac:dyDescent="0.2">
      <c r="C21" s="3" t="s">
        <v>895</v>
      </c>
      <c r="D21" s="3" t="s">
        <v>896</v>
      </c>
      <c r="E21" s="3" t="s">
        <v>897</v>
      </c>
      <c r="F21" s="3" t="s">
        <v>897</v>
      </c>
      <c r="G21" s="3" t="s">
        <v>898</v>
      </c>
      <c r="H21" s="3" t="s">
        <v>899</v>
      </c>
      <c r="I21" s="3" t="s">
        <v>896</v>
      </c>
      <c r="J21" s="3" t="s">
        <v>899</v>
      </c>
      <c r="K21" s="3" t="s">
        <v>900</v>
      </c>
      <c r="L21" s="3" t="s">
        <v>896</v>
      </c>
      <c r="M21" s="3" t="s">
        <v>899</v>
      </c>
    </row>
    <row r="22" spans="3:13" ht="12.75" x14ac:dyDescent="0.2">
      <c r="C22" s="3" t="s">
        <v>901</v>
      </c>
      <c r="D22" s="3" t="s">
        <v>902</v>
      </c>
      <c r="E22" s="3" t="s">
        <v>903</v>
      </c>
      <c r="F22" s="3" t="s">
        <v>903</v>
      </c>
      <c r="G22" s="3" t="s">
        <v>904</v>
      </c>
      <c r="H22" s="3" t="s">
        <v>905</v>
      </c>
      <c r="I22" s="3" t="s">
        <v>903</v>
      </c>
      <c r="J22" s="3" t="s">
        <v>905</v>
      </c>
      <c r="K22" s="3" t="s">
        <v>904</v>
      </c>
      <c r="L22" s="3" t="s">
        <v>906</v>
      </c>
      <c r="M22" s="3" t="s">
        <v>906</v>
      </c>
    </row>
    <row r="23" spans="3:13" ht="12.75" x14ac:dyDescent="0.2"/>
    <row r="24" spans="3:13" ht="12.75" x14ac:dyDescent="0.2">
      <c r="C24" s="3" t="s">
        <v>907</v>
      </c>
      <c r="D24" s="3" t="s">
        <v>908</v>
      </c>
      <c r="E24" s="3" t="s">
        <v>909</v>
      </c>
      <c r="F24" s="3" t="s">
        <v>876</v>
      </c>
      <c r="G24" s="3" t="s">
        <v>910</v>
      </c>
      <c r="H24" s="3" t="s">
        <v>911</v>
      </c>
      <c r="I24" s="3" t="s">
        <v>877</v>
      </c>
      <c r="J24" s="3" t="s">
        <v>912</v>
      </c>
      <c r="K24" s="3" t="s">
        <v>913</v>
      </c>
      <c r="L24" s="3" t="s">
        <v>891</v>
      </c>
      <c r="M24" s="3" t="s">
        <v>914</v>
      </c>
    </row>
    <row r="25" spans="3:13" ht="12.75" x14ac:dyDescent="0.2">
      <c r="C25" s="3" t="s">
        <v>915</v>
      </c>
      <c r="D25" s="3" t="s">
        <v>916</v>
      </c>
      <c r="E25" s="3" t="s">
        <v>917</v>
      </c>
      <c r="F25" s="3" t="s">
        <v>918</v>
      </c>
      <c r="G25" s="3" t="s">
        <v>919</v>
      </c>
      <c r="H25" s="3" t="s">
        <v>905</v>
      </c>
      <c r="I25" s="3" t="s">
        <v>902</v>
      </c>
      <c r="J25" s="3" t="s">
        <v>920</v>
      </c>
      <c r="K25" s="3" t="s">
        <v>902</v>
      </c>
      <c r="L25" s="3" t="s">
        <v>916</v>
      </c>
      <c r="M25" s="3" t="s">
        <v>920</v>
      </c>
    </row>
    <row r="26" spans="3:13" ht="12.75" x14ac:dyDescent="0.2">
      <c r="C26" s="3" t="s">
        <v>921</v>
      </c>
      <c r="D26" s="3" t="s">
        <v>922</v>
      </c>
      <c r="E26" s="3" t="s">
        <v>923</v>
      </c>
      <c r="F26" s="3" t="s">
        <v>924</v>
      </c>
      <c r="G26" s="3" t="s">
        <v>925</v>
      </c>
      <c r="H26" s="3" t="s">
        <v>926</v>
      </c>
      <c r="I26" s="3" t="s">
        <v>927</v>
      </c>
      <c r="J26" s="3" t="s">
        <v>928</v>
      </c>
      <c r="K26" s="3" t="s">
        <v>929</v>
      </c>
      <c r="L26" s="3" t="s">
        <v>925</v>
      </c>
      <c r="M26" s="3" t="s">
        <v>928</v>
      </c>
    </row>
    <row r="27" spans="3:13" ht="12.75" x14ac:dyDescent="0.2">
      <c r="C27" s="3" t="s">
        <v>930</v>
      </c>
      <c r="D27" s="3" t="s">
        <v>899</v>
      </c>
      <c r="E27" s="3" t="s">
        <v>931</v>
      </c>
      <c r="F27" s="3" t="s">
        <v>932</v>
      </c>
      <c r="G27" s="3" t="s">
        <v>933</v>
      </c>
      <c r="H27" s="3" t="s">
        <v>934</v>
      </c>
      <c r="I27" s="3" t="s">
        <v>931</v>
      </c>
      <c r="J27" s="3" t="s">
        <v>933</v>
      </c>
      <c r="K27" s="3" t="s">
        <v>931</v>
      </c>
      <c r="L27" s="3" t="s">
        <v>935</v>
      </c>
      <c r="M27" s="3" t="s">
        <v>936</v>
      </c>
    </row>
    <row r="28" spans="3:13" ht="12.75" x14ac:dyDescent="0.2"/>
    <row r="29" spans="3:13" ht="12.75" x14ac:dyDescent="0.2">
      <c r="C29" s="3" t="s">
        <v>937</v>
      </c>
      <c r="D29" s="3">
        <v>3.7</v>
      </c>
      <c r="E29" s="3">
        <v>3</v>
      </c>
      <c r="F29" s="3">
        <v>3.1</v>
      </c>
      <c r="G29" s="3">
        <v>3.2</v>
      </c>
      <c r="H29" s="3">
        <v>3.5</v>
      </c>
      <c r="I29" s="3">
        <v>3.5</v>
      </c>
      <c r="J29" s="3">
        <v>3.7</v>
      </c>
      <c r="K29" s="3">
        <v>3.9</v>
      </c>
      <c r="L29" s="3">
        <v>3.9</v>
      </c>
      <c r="M29" s="3">
        <v>3.6</v>
      </c>
    </row>
    <row r="30" spans="3:13" ht="12.75" x14ac:dyDescent="0.2">
      <c r="C30" s="3" t="s">
        <v>938</v>
      </c>
      <c r="D30" s="3">
        <v>5</v>
      </c>
      <c r="E30" s="3">
        <v>6</v>
      </c>
      <c r="F30" s="3">
        <v>5</v>
      </c>
      <c r="G30" s="3">
        <v>5</v>
      </c>
      <c r="H30" s="3">
        <v>6</v>
      </c>
      <c r="I30" s="3">
        <v>6</v>
      </c>
      <c r="J30" s="3">
        <v>6</v>
      </c>
      <c r="K30" s="3">
        <v>7</v>
      </c>
      <c r="L30" s="3">
        <v>4</v>
      </c>
      <c r="M30" s="3">
        <v>4</v>
      </c>
    </row>
    <row r="31" spans="3:13" ht="12.75" x14ac:dyDescent="0.2">
      <c r="C31" s="3" t="s">
        <v>939</v>
      </c>
      <c r="D31" s="3">
        <v>1.165</v>
      </c>
      <c r="E31" s="3">
        <v>3.0874999999999999</v>
      </c>
      <c r="F31" s="3">
        <v>2.6</v>
      </c>
      <c r="G31" s="3">
        <v>2.73</v>
      </c>
      <c r="H31" s="3">
        <v>2.87</v>
      </c>
      <c r="I31" s="3">
        <v>3.02</v>
      </c>
      <c r="J31" s="3">
        <v>3.17</v>
      </c>
      <c r="K31" s="3">
        <v>3.33</v>
      </c>
      <c r="L31" s="3">
        <v>3.5</v>
      </c>
      <c r="M31" s="3">
        <v>3.68</v>
      </c>
    </row>
    <row r="32" spans="3:13" ht="12.75" x14ac:dyDescent="0.2">
      <c r="C32" s="3" t="s">
        <v>940</v>
      </c>
      <c r="D32" s="3" t="s">
        <v>941</v>
      </c>
      <c r="E32" s="3" t="s">
        <v>942</v>
      </c>
      <c r="F32" s="3" t="s">
        <v>943</v>
      </c>
      <c r="G32" s="3" t="s">
        <v>944</v>
      </c>
      <c r="H32" s="3" t="s">
        <v>945</v>
      </c>
      <c r="I32" s="3" t="s">
        <v>946</v>
      </c>
      <c r="J32" s="3" t="s">
        <v>945</v>
      </c>
      <c r="K32" s="3" t="s">
        <v>947</v>
      </c>
      <c r="L32" s="3" t="s">
        <v>948</v>
      </c>
      <c r="M32" s="3" t="s">
        <v>949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92A2-9D3B-4F38-ABFF-ED00BD25D805}">
  <dimension ref="A3:BJ22"/>
  <sheetViews>
    <sheetView showGridLines="0" tabSelected="1" workbookViewId="0">
      <selection activeCell="C24" sqref="C2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950</v>
      </c>
      <c r="C3" s="9"/>
      <c r="D3" s="9"/>
      <c r="E3" s="9"/>
      <c r="F3" s="9"/>
      <c r="H3" s="9" t="s">
        <v>951</v>
      </c>
      <c r="I3" s="9"/>
      <c r="J3" s="9"/>
      <c r="K3" s="9"/>
      <c r="L3" s="9"/>
      <c r="N3" s="11" t="s">
        <v>952</v>
      </c>
      <c r="O3" s="11"/>
      <c r="P3" s="11"/>
      <c r="Q3" s="11"/>
      <c r="R3" s="11"/>
      <c r="S3" s="11"/>
      <c r="T3" s="11"/>
      <c r="V3" s="9" t="s">
        <v>953</v>
      </c>
      <c r="W3" s="9"/>
      <c r="X3" s="9"/>
      <c r="Y3" s="9"/>
      <c r="AA3" s="9" t="s">
        <v>954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955</v>
      </c>
      <c r="C4" s="15" t="s">
        <v>956</v>
      </c>
      <c r="D4" s="14" t="s">
        <v>957</v>
      </c>
      <c r="E4" s="15" t="s">
        <v>958</v>
      </c>
      <c r="F4" s="14" t="s">
        <v>959</v>
      </c>
      <c r="H4" s="16" t="s">
        <v>960</v>
      </c>
      <c r="I4" s="17" t="s">
        <v>961</v>
      </c>
      <c r="J4" s="16" t="s">
        <v>962</v>
      </c>
      <c r="K4" s="17" t="s">
        <v>963</v>
      </c>
      <c r="L4" s="16" t="s">
        <v>964</v>
      </c>
      <c r="N4" s="18" t="s">
        <v>965</v>
      </c>
      <c r="O4" s="19" t="s">
        <v>966</v>
      </c>
      <c r="P4" s="18" t="s">
        <v>967</v>
      </c>
      <c r="Q4" s="19" t="s">
        <v>968</v>
      </c>
      <c r="R4" s="18" t="s">
        <v>969</v>
      </c>
      <c r="S4" s="19" t="s">
        <v>970</v>
      </c>
      <c r="T4" s="18" t="s">
        <v>971</v>
      </c>
      <c r="V4" s="19" t="s">
        <v>972</v>
      </c>
      <c r="W4" s="18" t="s">
        <v>973</v>
      </c>
      <c r="X4" s="19" t="s">
        <v>974</v>
      </c>
      <c r="Y4" s="18" t="s">
        <v>975</v>
      </c>
      <c r="AA4" s="20" t="s">
        <v>597</v>
      </c>
      <c r="AB4" s="21" t="s">
        <v>854</v>
      </c>
      <c r="AC4" s="20" t="s">
        <v>864</v>
      </c>
      <c r="AD4" s="21" t="s">
        <v>884</v>
      </c>
      <c r="AE4" s="20" t="s">
        <v>895</v>
      </c>
      <c r="AF4" s="21" t="s">
        <v>901</v>
      </c>
      <c r="AG4" s="20" t="s">
        <v>907</v>
      </c>
      <c r="AH4" s="21" t="s">
        <v>915</v>
      </c>
      <c r="AI4" s="20" t="s">
        <v>939</v>
      </c>
      <c r="AJ4" s="22"/>
      <c r="AK4" s="21" t="s">
        <v>937</v>
      </c>
      <c r="AL4" s="20" t="s">
        <v>938</v>
      </c>
    </row>
    <row r="5" spans="1:62" ht="63" x14ac:dyDescent="0.2">
      <c r="A5" s="23" t="s">
        <v>976</v>
      </c>
      <c r="B5" s="18" t="s">
        <v>977</v>
      </c>
      <c r="C5" s="24" t="s">
        <v>978</v>
      </c>
      <c r="D5" s="25" t="s">
        <v>979</v>
      </c>
      <c r="E5" s="19" t="s">
        <v>980</v>
      </c>
      <c r="F5" s="18" t="s">
        <v>977</v>
      </c>
      <c r="H5" s="19" t="s">
        <v>981</v>
      </c>
      <c r="I5" s="18" t="s">
        <v>982</v>
      </c>
      <c r="J5" s="19" t="s">
        <v>983</v>
      </c>
      <c r="K5" s="18" t="s">
        <v>984</v>
      </c>
      <c r="L5" s="19" t="s">
        <v>985</v>
      </c>
      <c r="N5" s="18" t="s">
        <v>986</v>
      </c>
      <c r="O5" s="19" t="s">
        <v>987</v>
      </c>
      <c r="P5" s="18" t="s">
        <v>988</v>
      </c>
      <c r="Q5" s="19" t="s">
        <v>989</v>
      </c>
      <c r="R5" s="18" t="s">
        <v>990</v>
      </c>
      <c r="S5" s="19" t="s">
        <v>991</v>
      </c>
      <c r="T5" s="18" t="s">
        <v>992</v>
      </c>
      <c r="V5" s="19" t="s">
        <v>993</v>
      </c>
      <c r="W5" s="18" t="s">
        <v>994</v>
      </c>
      <c r="X5" s="19" t="s">
        <v>995</v>
      </c>
      <c r="Y5" s="18" t="s">
        <v>996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0.64258555133079853</v>
      </c>
      <c r="C7" s="31">
        <f>(sheet!D18-sheet!D15)/sheet!D35</f>
        <v>0.59404309252218002</v>
      </c>
      <c r="D7" s="31">
        <f>sheet!D12/sheet!D35</f>
        <v>4.2458808618504436E-2</v>
      </c>
      <c r="E7" s="31">
        <f>Sheet2!D20/sheet!D35</f>
        <v>0.8207858048162231</v>
      </c>
      <c r="F7" s="31">
        <f>sheet!D18/sheet!D35</f>
        <v>0.64258555133079853</v>
      </c>
      <c r="G7" s="29"/>
      <c r="H7" s="32">
        <f>Sheet1!D33/sheet!D51</f>
        <v>0.12959999999999999</v>
      </c>
      <c r="I7" s="32">
        <f>Sheet1!D33/Sheet1!D12</f>
        <v>0.10323529411764706</v>
      </c>
      <c r="J7" s="32">
        <f>Sheet1!D12/sheet!D27</f>
        <v>0.44949762030671603</v>
      </c>
      <c r="K7" s="32">
        <f>Sheet1!D30/sheet!D27</f>
        <v>5.2617662612374404E-2</v>
      </c>
      <c r="L7" s="32">
        <f>Sheet1!D38</f>
        <v>2.5499999999999998</v>
      </c>
      <c r="M7" s="29"/>
      <c r="N7" s="32">
        <f>sheet!D40/sheet!D27</f>
        <v>0.64194429754979732</v>
      </c>
      <c r="O7" s="32">
        <f>sheet!D51/sheet!D27</f>
        <v>0.35805570245020274</v>
      </c>
      <c r="P7" s="32">
        <f>sheet!D40/sheet!D51</f>
        <v>1.7928615384615385</v>
      </c>
      <c r="Q7" s="31">
        <f>Sheet1!D24/Sheet1!D26</f>
        <v>-4.4543501611170786</v>
      </c>
      <c r="R7" s="31">
        <f>ABS(Sheet2!D20/(Sheet1!D26+Sheet2!D30))</f>
        <v>1.890251021599533</v>
      </c>
      <c r="S7" s="31">
        <f>sheet!D40/Sheet1!D43</f>
        <v>3.970291632597438</v>
      </c>
      <c r="T7" s="31">
        <f>Sheet2!D20/sheet!D40</f>
        <v>0.22228324294638566</v>
      </c>
      <c r="V7" s="31">
        <f>ABS(Sheet1!D15/sheet!D15)</f>
        <v>31.751958224543081</v>
      </c>
      <c r="W7" s="31">
        <f>Sheet1!D12/sheet!D14</f>
        <v>7.0223752151462993</v>
      </c>
      <c r="X7" s="31">
        <f>Sheet1!D12/sheet!D27</f>
        <v>0.44949762030671603</v>
      </c>
      <c r="Y7" s="31">
        <f>Sheet1!D12/(sheet!D18-sheet!D35)</f>
        <v>-7.2340425531914896</v>
      </c>
      <c r="AA7" s="17" t="str">
        <f>Sheet1!D43</f>
        <v>7,338,000</v>
      </c>
      <c r="AB7" s="17" t="str">
        <f>Sheet3!D17</f>
        <v>8.2x</v>
      </c>
      <c r="AC7" s="17" t="str">
        <f>Sheet3!D18</f>
        <v>13.2x</v>
      </c>
      <c r="AD7" s="17" t="str">
        <f>Sheet3!D20</f>
        <v>24.3x</v>
      </c>
      <c r="AE7" s="17" t="str">
        <f>Sheet3!D21</f>
        <v>1.7x</v>
      </c>
      <c r="AF7" s="17" t="str">
        <f>Sheet3!D22</f>
        <v>2.9x</v>
      </c>
      <c r="AG7" s="17" t="str">
        <f>Sheet3!D24</f>
        <v>16.6x</v>
      </c>
      <c r="AH7" s="17" t="str">
        <f>Sheet3!D25</f>
        <v>3.1x</v>
      </c>
      <c r="AI7" s="17">
        <f>Sheet3!D31</f>
        <v>1.165</v>
      </c>
      <c r="AK7" s="17">
        <f>Sheet3!D29</f>
        <v>3.7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0.50038508086698208</v>
      </c>
      <c r="C8" s="34">
        <f>(sheet!E18-sheet!E15)/sheet!E35</f>
        <v>0.46374738695125978</v>
      </c>
      <c r="D8" s="34">
        <f>sheet!E12/sheet!E35</f>
        <v>6.2273077346242711E-2</v>
      </c>
      <c r="E8" s="34">
        <f>Sheet2!E20/sheet!E35</f>
        <v>0.68665419738145006</v>
      </c>
      <c r="F8" s="34">
        <f>sheet!E18/sheet!E35</f>
        <v>0.50038508086698208</v>
      </c>
      <c r="G8" s="29"/>
      <c r="H8" s="35">
        <f>Sheet1!E33/sheet!E51</f>
        <v>0.16405275936741257</v>
      </c>
      <c r="I8" s="35">
        <f>Sheet1!E33/Sheet1!E12</f>
        <v>0.11880999904952001</v>
      </c>
      <c r="J8" s="35">
        <f>Sheet1!E12/sheet!E27</f>
        <v>0.45450029159556776</v>
      </c>
      <c r="K8" s="35">
        <f>Sheet1!E30/sheet!E27</f>
        <v>5.8707907639803873E-2</v>
      </c>
      <c r="L8" s="35">
        <f>Sheet1!E38</f>
        <v>2.98</v>
      </c>
      <c r="M8" s="29"/>
      <c r="N8" s="35">
        <f>sheet!E40/sheet!E27</f>
        <v>0.6708426031924315</v>
      </c>
      <c r="O8" s="35">
        <f>sheet!E51/sheet!E27</f>
        <v>0.3291573968075685</v>
      </c>
      <c r="P8" s="35">
        <f>sheet!E40/sheet!E51</f>
        <v>2.0380602401732397</v>
      </c>
      <c r="Q8" s="34">
        <f>Sheet1!E24/Sheet1!E26</f>
        <v>-5.1116121758737316</v>
      </c>
      <c r="R8" s="34">
        <f>ABS(Sheet2!E20/(Sheet1!E26+Sheet2!E30))</f>
        <v>3.1204999999999998</v>
      </c>
      <c r="S8" s="34">
        <f>sheet!E40/Sheet1!E43</f>
        <v>4.0335064935064935</v>
      </c>
      <c r="T8" s="34">
        <f>Sheet2!E20/sheet!E40</f>
        <v>0.20094661600875779</v>
      </c>
      <c r="U8" s="12"/>
      <c r="V8" s="34">
        <f>ABS(Sheet1!E15/sheet!E15)</f>
        <v>37.552552552552555</v>
      </c>
      <c r="W8" s="34">
        <f>Sheet1!E12/sheet!E14</f>
        <v>7.223480947476828</v>
      </c>
      <c r="X8" s="34">
        <f>Sheet1!E12/sheet!E27</f>
        <v>0.45450029159556776</v>
      </c>
      <c r="Y8" s="34">
        <f>Sheet1!E12/(sheet!E18-sheet!E35)</f>
        <v>-4.633781105483374</v>
      </c>
      <c r="Z8" s="12"/>
      <c r="AA8" s="36" t="str">
        <f>Sheet1!E43</f>
        <v>7,700,000</v>
      </c>
      <c r="AB8" s="36" t="str">
        <f>Sheet3!E17</f>
        <v>9.0x</v>
      </c>
      <c r="AC8" s="36" t="str">
        <f>Sheet3!E18</f>
        <v>14.6x</v>
      </c>
      <c r="AD8" s="36" t="str">
        <f>Sheet3!E20</f>
        <v>21.1x</v>
      </c>
      <c r="AE8" s="36" t="str">
        <f>Sheet3!E21</f>
        <v>1.9x</v>
      </c>
      <c r="AF8" s="36" t="str">
        <f>Sheet3!E22</f>
        <v>3.3x</v>
      </c>
      <c r="AG8" s="36" t="str">
        <f>Sheet3!E24</f>
        <v>19.3x</v>
      </c>
      <c r="AH8" s="36" t="str">
        <f>Sheet3!E25</f>
        <v>4.2x</v>
      </c>
      <c r="AI8" s="36">
        <f>Sheet3!E31</f>
        <v>3.0874999999999999</v>
      </c>
      <c r="AK8" s="36">
        <f>Sheet3!E29</f>
        <v>3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0.48118494795836669</v>
      </c>
      <c r="C9" s="31">
        <f>(sheet!F18-sheet!F15)/sheet!F35</f>
        <v>0.43955164131305047</v>
      </c>
      <c r="D9" s="31">
        <f>sheet!F12/sheet!F35</f>
        <v>6.1349079263410732E-2</v>
      </c>
      <c r="E9" s="31">
        <f>Sheet2!F20/sheet!F35</f>
        <v>0.62790232185748596</v>
      </c>
      <c r="F9" s="31">
        <f>sheet!F18/sheet!F35</f>
        <v>0.48118494795836669</v>
      </c>
      <c r="G9" s="29"/>
      <c r="H9" s="32">
        <f>Sheet1!F33/sheet!F51</f>
        <v>0.15453863465866466</v>
      </c>
      <c r="I9" s="32">
        <f>Sheet1!F33/Sheet1!F12</f>
        <v>0.12447708468903969</v>
      </c>
      <c r="J9" s="32">
        <f>Sheet1!F12/sheet!F27</f>
        <v>0.44827370658220989</v>
      </c>
      <c r="K9" s="32">
        <f>Sheet1!F30/sheet!F27</f>
        <v>5.6883295480590922E-2</v>
      </c>
      <c r="L9" s="32">
        <f>Sheet1!F38</f>
        <v>2.98</v>
      </c>
      <c r="M9" s="29"/>
      <c r="N9" s="32">
        <f>sheet!F40/sheet!F27</f>
        <v>0.63892651011605861</v>
      </c>
      <c r="O9" s="32">
        <f>sheet!F51/sheet!F27</f>
        <v>0.36107348988394139</v>
      </c>
      <c r="P9" s="32">
        <f>sheet!F40/sheet!F51</f>
        <v>1.7695193029026488</v>
      </c>
      <c r="Q9" s="31">
        <f>Sheet1!F24/Sheet1!F26</f>
        <v>-5.0198019801980198</v>
      </c>
      <c r="R9" s="31">
        <f>ABS(Sheet2!F20/(Sheet1!F26+Sheet2!F30))</f>
        <v>2.0962245238890747</v>
      </c>
      <c r="S9" s="31">
        <f>sheet!F40/Sheet1!F43</f>
        <v>3.8421250469865931</v>
      </c>
      <c r="T9" s="31">
        <f>Sheet2!F20/sheet!F40</f>
        <v>0.20460474823897731</v>
      </c>
      <c r="V9" s="31">
        <f>ABS(Sheet1!F15/sheet!F15)</f>
        <v>30.608173076923077</v>
      </c>
      <c r="W9" s="31">
        <f>Sheet1!F12/sheet!F14</f>
        <v>7.6021201413427564</v>
      </c>
      <c r="X9" s="31">
        <f>Sheet1!F12/sheet!F27</f>
        <v>0.44827370658220989</v>
      </c>
      <c r="Y9" s="31">
        <f>Sheet1!F12/(sheet!F18-sheet!F35)</f>
        <v>-4.1500771604938276</v>
      </c>
      <c r="AA9" s="17" t="str">
        <f>Sheet1!F43</f>
        <v>7,981,000</v>
      </c>
      <c r="AB9" s="17" t="str">
        <f>Sheet3!F17</f>
        <v>9.0x</v>
      </c>
      <c r="AC9" s="17" t="str">
        <f>Sheet3!F18</f>
        <v>14.2x</v>
      </c>
      <c r="AD9" s="17" t="str">
        <f>Sheet3!F20</f>
        <v>25.6x</v>
      </c>
      <c r="AE9" s="17" t="str">
        <f>Sheet3!F21</f>
        <v>1.9x</v>
      </c>
      <c r="AF9" s="17" t="str">
        <f>Sheet3!F22</f>
        <v>3.3x</v>
      </c>
      <c r="AG9" s="17" t="str">
        <f>Sheet3!F24</f>
        <v>18.0x</v>
      </c>
      <c r="AH9" s="17" t="str">
        <f>Sheet3!F25</f>
        <v>3.8x</v>
      </c>
      <c r="AI9" s="17">
        <f>Sheet3!F31</f>
        <v>2.6</v>
      </c>
      <c r="AK9" s="17">
        <f>Sheet3!F29</f>
        <v>3.1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0.48031262366442423</v>
      </c>
      <c r="C10" s="34">
        <f>(sheet!G18-sheet!G15)/sheet!G35</f>
        <v>0.44044321329639891</v>
      </c>
      <c r="D10" s="34">
        <f>sheet!G12/sheet!G35</f>
        <v>8.438860308666403E-2</v>
      </c>
      <c r="E10" s="34">
        <f>Sheet2!G20/sheet!G35</f>
        <v>0.65720221606648199</v>
      </c>
      <c r="F10" s="34">
        <f>sheet!G18/sheet!G35</f>
        <v>0.48031262366442423</v>
      </c>
      <c r="G10" s="29"/>
      <c r="H10" s="35">
        <f>Sheet1!G33/sheet!G51</f>
        <v>0.16976587879466787</v>
      </c>
      <c r="I10" s="35">
        <f>Sheet1!G33/Sheet1!G12</f>
        <v>0.13955522814125881</v>
      </c>
      <c r="J10" s="35">
        <f>Sheet1!G12/sheet!G27</f>
        <v>0.43344376147521352</v>
      </c>
      <c r="K10" s="35">
        <f>Sheet1!G30/sheet!G27</f>
        <v>6.1606929033288099E-2</v>
      </c>
      <c r="L10" s="35">
        <f>Sheet1!G38</f>
        <v>3.33</v>
      </c>
      <c r="M10" s="29"/>
      <c r="N10" s="35">
        <f>sheet!G40/sheet!G27</f>
        <v>0.6436896303983396</v>
      </c>
      <c r="O10" s="35">
        <f>sheet!G51/sheet!G27</f>
        <v>0.3563103696016604</v>
      </c>
      <c r="P10" s="35">
        <f>sheet!G40/sheet!G51</f>
        <v>1.8065419513834435</v>
      </c>
      <c r="Q10" s="34">
        <f>Sheet1!G24/Sheet1!G26</f>
        <v>-5.7263513513513518</v>
      </c>
      <c r="R10" s="34">
        <f>ABS(Sheet2!G20/(Sheet1!G26+Sheet2!G30))</f>
        <v>1.9515276145710929</v>
      </c>
      <c r="S10" s="34">
        <f>sheet!G40/Sheet1!G43</f>
        <v>3.9580316603264203</v>
      </c>
      <c r="T10" s="34">
        <f>Sheet2!G20/sheet!G40</f>
        <v>0.2059589508278043</v>
      </c>
      <c r="U10" s="12"/>
      <c r="V10" s="34">
        <f>ABS(Sheet1!G15/sheet!G15)</f>
        <v>31.411910669975185</v>
      </c>
      <c r="W10" s="34">
        <f>Sheet1!G12/sheet!G14</f>
        <v>7.6963146704464922</v>
      </c>
      <c r="X10" s="34">
        <f>Sheet1!G12/sheet!G27</f>
        <v>0.43344376147521352</v>
      </c>
      <c r="Y10" s="34">
        <f>Sheet1!G12/(sheet!G18-sheet!G35)</f>
        <v>-4.1345897582333908</v>
      </c>
      <c r="Z10" s="12"/>
      <c r="AA10" s="36" t="str">
        <f>Sheet1!G43</f>
        <v>8,149,000</v>
      </c>
      <c r="AB10" s="36" t="str">
        <f>Sheet3!G17</f>
        <v>9.1x</v>
      </c>
      <c r="AC10" s="36" t="str">
        <f>Sheet3!G18</f>
        <v>14.5x</v>
      </c>
      <c r="AD10" s="36" t="str">
        <f>Sheet3!G20</f>
        <v>25.9x</v>
      </c>
      <c r="AE10" s="36" t="str">
        <f>Sheet3!G21</f>
        <v>2.0x</v>
      </c>
      <c r="AF10" s="36" t="str">
        <f>Sheet3!G22</f>
        <v>3.5x</v>
      </c>
      <c r="AG10" s="36" t="str">
        <f>Sheet3!G24</f>
        <v>18.5x</v>
      </c>
      <c r="AH10" s="36" t="str">
        <f>Sheet3!G25</f>
        <v>4.1x</v>
      </c>
      <c r="AI10" s="36">
        <f>Sheet3!G31</f>
        <v>2.73</v>
      </c>
      <c r="AK10" s="36">
        <f>Sheet3!G29</f>
        <v>3.2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0.52692881103242639</v>
      </c>
      <c r="C11" s="31">
        <f>(sheet!H18-sheet!H15)/sheet!H35</f>
        <v>0.49152068579947822</v>
      </c>
      <c r="D11" s="31">
        <f>sheet!H12/sheet!H35</f>
        <v>5.8237048080506892E-2</v>
      </c>
      <c r="E11" s="31">
        <f>Sheet2!H20/sheet!H35</f>
        <v>0.68561311964219163</v>
      </c>
      <c r="F11" s="31">
        <f>sheet!H18/sheet!H35</f>
        <v>0.52692881103242639</v>
      </c>
      <c r="G11" s="29"/>
      <c r="H11" s="32">
        <f>Sheet1!H33/sheet!H51</f>
        <v>0.14516363636363636</v>
      </c>
      <c r="I11" s="32">
        <f>Sheet1!H33/Sheet1!H12</f>
        <v>0.13156391439996484</v>
      </c>
      <c r="J11" s="32">
        <f>Sheet1!H12/sheet!H27</f>
        <v>0.40781692412458337</v>
      </c>
      <c r="K11" s="32">
        <f>Sheet1!H30/sheet!H27</f>
        <v>5.4657539156302642E-2</v>
      </c>
      <c r="L11" s="32">
        <f>Sheet1!H38</f>
        <v>3.2</v>
      </c>
      <c r="M11" s="29"/>
      <c r="N11" s="32">
        <f>sheet!H40/sheet!H27</f>
        <v>0.63038959177090426</v>
      </c>
      <c r="O11" s="32">
        <f>sheet!H51/sheet!H27</f>
        <v>0.36961040822909574</v>
      </c>
      <c r="P11" s="32">
        <f>sheet!H40/sheet!H51</f>
        <v>1.705551515151515</v>
      </c>
      <c r="Q11" s="31">
        <f>Sheet1!H24/Sheet1!H26</f>
        <v>-5.3130890052356019</v>
      </c>
      <c r="R11" s="31">
        <f>ABS(Sheet2!H20/(Sheet1!H26+Sheet2!H30))</f>
        <v>2.0393569844789359</v>
      </c>
      <c r="S11" s="31">
        <f>sheet!H40/Sheet1!H43</f>
        <v>4.1200515343171702</v>
      </c>
      <c r="T11" s="31">
        <f>Sheet2!H20/sheet!H40</f>
        <v>0.2091707649884868</v>
      </c>
      <c r="V11" s="31">
        <f>ABS(Sheet1!H15/sheet!H15)</f>
        <v>34.6</v>
      </c>
      <c r="W11" s="31">
        <f>Sheet1!H12/sheet!H14</f>
        <v>5.9433272394881174</v>
      </c>
      <c r="X11" s="31">
        <f>Sheet1!H12/sheet!H27</f>
        <v>0.40781692412458337</v>
      </c>
      <c r="Y11" s="31">
        <f>Sheet1!H12/(sheet!H18-sheet!H35)</f>
        <v>-4.4823714792200118</v>
      </c>
      <c r="AA11" s="17" t="str">
        <f>Sheet1!H43</f>
        <v>8,538,000</v>
      </c>
      <c r="AB11" s="17" t="str">
        <f>Sheet3!H17</f>
        <v>9.6x</v>
      </c>
      <c r="AC11" s="17" t="str">
        <f>Sheet3!H18</f>
        <v>15.4x</v>
      </c>
      <c r="AD11" s="17" t="str">
        <f>Sheet3!H20</f>
        <v>19.6x</v>
      </c>
      <c r="AE11" s="17" t="str">
        <f>Sheet3!H21</f>
        <v>1.8x</v>
      </c>
      <c r="AF11" s="17" t="str">
        <f>Sheet3!H22</f>
        <v>3.6x</v>
      </c>
      <c r="AG11" s="17" t="str">
        <f>Sheet3!H24</f>
        <v>19.0x</v>
      </c>
      <c r="AH11" s="17" t="str">
        <f>Sheet3!H25</f>
        <v>3.6x</v>
      </c>
      <c r="AI11" s="17">
        <f>Sheet3!H31</f>
        <v>2.87</v>
      </c>
      <c r="AK11" s="17">
        <f>Sheet3!H29</f>
        <v>3.5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0.5554703231374053</v>
      </c>
      <c r="C12" s="34">
        <f>(sheet!I18-sheet!I15)/sheet!I35</f>
        <v>0.51404736791638694</v>
      </c>
      <c r="D12" s="34">
        <f>sheet!I12/sheet!I35</f>
        <v>4.0751749928085147E-2</v>
      </c>
      <c r="E12" s="34">
        <f>Sheet2!I20/sheet!I35</f>
        <v>0.7080256975740723</v>
      </c>
      <c r="F12" s="34">
        <f>sheet!I18/sheet!I35</f>
        <v>0.5554703231374053</v>
      </c>
      <c r="G12" s="29"/>
      <c r="H12" s="35">
        <f>Sheet1!I33/sheet!I51</f>
        <v>0.14157281647252162</v>
      </c>
      <c r="I12" s="35">
        <f>Sheet1!I33/Sheet1!I12</f>
        <v>0.12480824953127663</v>
      </c>
      <c r="J12" s="35">
        <f>Sheet1!I12/sheet!I27</f>
        <v>0.41099824868651491</v>
      </c>
      <c r="K12" s="35">
        <f>Sheet1!I30/sheet!I27</f>
        <v>5.2066549912434326E-2</v>
      </c>
      <c r="L12" s="35">
        <f>Sheet1!I38</f>
        <v>3.1</v>
      </c>
      <c r="M12" s="29"/>
      <c r="N12" s="35">
        <f>sheet!I40/sheet!I27</f>
        <v>0.63767075306479859</v>
      </c>
      <c r="O12" s="35">
        <f>sheet!I51/sheet!I27</f>
        <v>0.36232924693520141</v>
      </c>
      <c r="P12" s="35">
        <f>sheet!I40/sheet!I51</f>
        <v>1.7599207308231428</v>
      </c>
      <c r="Q12" s="34">
        <f>Sheet1!I24/Sheet1!I26</f>
        <v>-4.968</v>
      </c>
      <c r="R12" s="34">
        <f>ABS(Sheet2!I20/(Sheet1!I26+Sheet2!I30))</f>
        <v>1.9876177658142664</v>
      </c>
      <c r="S12" s="34">
        <f>sheet!I40/Sheet1!I43</f>
        <v>4.1569813905697002</v>
      </c>
      <c r="T12" s="34">
        <f>Sheet2!I20/sheet!I40</f>
        <v>0.20279585839444125</v>
      </c>
      <c r="U12" s="12"/>
      <c r="V12" s="34">
        <f>ABS(Sheet1!I15/sheet!I15)</f>
        <v>31.597222222222221</v>
      </c>
      <c r="W12" s="34">
        <f>Sheet1!I12/sheet!I14</f>
        <v>6.0860995850622404</v>
      </c>
      <c r="X12" s="34">
        <f>Sheet1!I12/sheet!I27</f>
        <v>0.41099824868651491</v>
      </c>
      <c r="Y12" s="34">
        <f>Sheet1!I12/(sheet!I18-sheet!I35)</f>
        <v>-5.0621225194132871</v>
      </c>
      <c r="Z12" s="12"/>
      <c r="AA12" s="36" t="str">
        <f>Sheet1!I43</f>
        <v>8,759,000</v>
      </c>
      <c r="AB12" s="36" t="str">
        <f>Sheet3!I17</f>
        <v>8.8x</v>
      </c>
      <c r="AC12" s="36" t="str">
        <f>Sheet3!I18</f>
        <v>14.1x</v>
      </c>
      <c r="AD12" s="36" t="str">
        <f>Sheet3!I20</f>
        <v>36.8x</v>
      </c>
      <c r="AE12" s="36" t="str">
        <f>Sheet3!I21</f>
        <v>1.7x</v>
      </c>
      <c r="AF12" s="36" t="str">
        <f>Sheet3!I22</f>
        <v>3.3x</v>
      </c>
      <c r="AG12" s="36" t="str">
        <f>Sheet3!I24</f>
        <v>17.1x</v>
      </c>
      <c r="AH12" s="36" t="str">
        <f>Sheet3!I25</f>
        <v>2.9x</v>
      </c>
      <c r="AI12" s="36">
        <f>Sheet3!I31</f>
        <v>3.02</v>
      </c>
      <c r="AK12" s="36">
        <f>Sheet3!I29</f>
        <v>3.5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0.56459036514268179</v>
      </c>
      <c r="C13" s="31">
        <f>(sheet!J18-sheet!J15)/sheet!J35</f>
        <v>0.5209164365347243</v>
      </c>
      <c r="D13" s="31">
        <f>sheet!J12/sheet!J35</f>
        <v>1.4830725171320445E-2</v>
      </c>
      <c r="E13" s="31">
        <f>Sheet2!J20/sheet!J35</f>
        <v>0.81395110974736629</v>
      </c>
      <c r="F13" s="31">
        <f>sheet!J18/sheet!J35</f>
        <v>0.56459036514268179</v>
      </c>
      <c r="G13" s="29"/>
      <c r="H13" s="32">
        <f>Sheet1!J33/sheet!J51</f>
        <v>0.14905642750373693</v>
      </c>
      <c r="I13" s="32">
        <f>Sheet1!J33/Sheet1!J12</f>
        <v>0.13411507586264867</v>
      </c>
      <c r="J13" s="32">
        <f>Sheet1!J12/sheet!J27</f>
        <v>0.39558740398363978</v>
      </c>
      <c r="K13" s="32">
        <f>Sheet1!J30/sheet!J27</f>
        <v>5.408505968809231E-2</v>
      </c>
      <c r="L13" s="32">
        <f>Sheet1!J38</f>
        <v>3.34</v>
      </c>
      <c r="M13" s="29"/>
      <c r="N13" s="32">
        <f>sheet!J40/sheet!J27</f>
        <v>0.64406610580919765</v>
      </c>
      <c r="O13" s="32">
        <f>sheet!J51/sheet!J27</f>
        <v>0.3559338941908024</v>
      </c>
      <c r="P13" s="32">
        <f>sheet!J40/sheet!J51</f>
        <v>1.8095104633781764</v>
      </c>
      <c r="Q13" s="31">
        <f>Sheet1!J24/Sheet1!J26</f>
        <v>-4.8693333333333335</v>
      </c>
      <c r="R13" s="31">
        <f>ABS(Sheet2!J20/(Sheet1!J26+Sheet2!J30))</f>
        <v>2.378362223550508</v>
      </c>
      <c r="S13" s="31">
        <f>sheet!J40/Sheet1!J43</f>
        <v>4.5413833528722156</v>
      </c>
      <c r="T13" s="31">
        <f>Sheet2!J20/sheet!J40</f>
        <v>0.20543135938871393</v>
      </c>
      <c r="V13" s="31">
        <f>ABS(Sheet1!J15/sheet!J15)</f>
        <v>31.882903981264636</v>
      </c>
      <c r="W13" s="31">
        <f>Sheet1!J12/sheet!J14</f>
        <v>6.0603667855323486</v>
      </c>
      <c r="X13" s="31">
        <f>Sheet1!J12/sheet!J27</f>
        <v>0.39558740398363978</v>
      </c>
      <c r="Y13" s="31">
        <f>Sheet1!J12/(sheet!J18-sheet!J35)</f>
        <v>-5.5891472868217056</v>
      </c>
      <c r="AA13" s="17" t="str">
        <f>Sheet1!J43</f>
        <v>8,530,000</v>
      </c>
      <c r="AB13" s="17" t="str">
        <f>Sheet3!J17</f>
        <v>9.3x</v>
      </c>
      <c r="AC13" s="17" t="str">
        <f>Sheet3!J18</f>
        <v>15.2x</v>
      </c>
      <c r="AD13" s="17" t="str">
        <f>Sheet3!J20</f>
        <v>21.7x</v>
      </c>
      <c r="AE13" s="17" t="str">
        <f>Sheet3!J21</f>
        <v>1.8x</v>
      </c>
      <c r="AF13" s="17" t="str">
        <f>Sheet3!J22</f>
        <v>3.6x</v>
      </c>
      <c r="AG13" s="17" t="str">
        <f>Sheet3!J24</f>
        <v>18.4x</v>
      </c>
      <c r="AH13" s="17" t="str">
        <f>Sheet3!J25</f>
        <v>3.2x</v>
      </c>
      <c r="AI13" s="17">
        <f>Sheet3!J31</f>
        <v>3.17</v>
      </c>
      <c r="AK13" s="17">
        <f>Sheet3!J29</f>
        <v>3.7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0.68770402611534276</v>
      </c>
      <c r="C14" s="34">
        <f>(sheet!K18-sheet!K15)/sheet!K35</f>
        <v>0.63462701003506228</v>
      </c>
      <c r="D14" s="34">
        <f>sheet!K12/sheet!K35</f>
        <v>2.7082577681054286E-2</v>
      </c>
      <c r="E14" s="34">
        <f>Sheet2!K20/sheet!K35</f>
        <v>0.9374924434772095</v>
      </c>
      <c r="F14" s="34">
        <f>sheet!K18/sheet!K35</f>
        <v>0.68770402611534276</v>
      </c>
      <c r="G14" s="29"/>
      <c r="H14" s="35">
        <f>Sheet1!K33/sheet!K51</f>
        <v>0.12349383468517043</v>
      </c>
      <c r="I14" s="35">
        <f>Sheet1!K33/Sheet1!K12</f>
        <v>0.11510728488397501</v>
      </c>
      <c r="J14" s="35">
        <f>Sheet1!K12/sheet!K27</f>
        <v>0.37720267040303307</v>
      </c>
      <c r="K14" s="35">
        <f>Sheet1!K30/sheet!K27</f>
        <v>4.4490233248166158E-2</v>
      </c>
      <c r="L14" s="35">
        <f>Sheet1!K38</f>
        <v>2.5099999999999998</v>
      </c>
      <c r="M14" s="29"/>
      <c r="N14" s="35">
        <f>sheet!K40/sheet!K27</f>
        <v>0.64841341795104257</v>
      </c>
      <c r="O14" s="35">
        <f>sheet!K51/sheet!K27</f>
        <v>0.35158658204895737</v>
      </c>
      <c r="P14" s="35">
        <f>sheet!K40/sheet!K51</f>
        <v>1.8442496132026818</v>
      </c>
      <c r="Q14" s="34">
        <f>Sheet1!K24/Sheet1!K26</f>
        <v>-3.9414414414414414</v>
      </c>
      <c r="R14" s="34">
        <f>ABS(Sheet2!K20/(Sheet1!K26+Sheet2!K30))</f>
        <v>1.2684442990348437</v>
      </c>
      <c r="S14" s="34">
        <f>sheet!K40/Sheet1!K43</f>
        <v>4.8544983339503887</v>
      </c>
      <c r="T14" s="34">
        <f>Sheet2!K20/sheet!K40</f>
        <v>0.19712222900142362</v>
      </c>
      <c r="U14" s="12"/>
      <c r="V14" s="34">
        <f>ABS(Sheet1!K15/sheet!K15)</f>
        <v>29.797266514806378</v>
      </c>
      <c r="W14" s="34">
        <f>Sheet1!K12/sheet!K14</f>
        <v>6.0745951685691528</v>
      </c>
      <c r="X14" s="34">
        <f>Sheet1!K12/sheet!K27</f>
        <v>0.37720267040303307</v>
      </c>
      <c r="Y14" s="34">
        <f>Sheet1!K12/(sheet!K18-sheet!K35)</f>
        <v>-8.8590785907859075</v>
      </c>
      <c r="Z14" s="12"/>
      <c r="AA14" s="36" t="str">
        <f>Sheet1!K43</f>
        <v>8,103,000</v>
      </c>
      <c r="AB14" s="36" t="str">
        <f>Sheet3!K17</f>
        <v>9.7x</v>
      </c>
      <c r="AC14" s="36" t="str">
        <f>Sheet3!K18</f>
        <v>15.2x</v>
      </c>
      <c r="AD14" s="36" t="str">
        <f>Sheet3!K20</f>
        <v>31.8x</v>
      </c>
      <c r="AE14" s="36" t="str">
        <f>Sheet3!K21</f>
        <v>1.6x</v>
      </c>
      <c r="AF14" s="36" t="str">
        <f>Sheet3!K22</f>
        <v>3.5x</v>
      </c>
      <c r="AG14" s="36" t="str">
        <f>Sheet3!K24</f>
        <v>21.8x</v>
      </c>
      <c r="AH14" s="36" t="str">
        <f>Sheet3!K25</f>
        <v>2.9x</v>
      </c>
      <c r="AI14" s="36">
        <f>Sheet3!K31</f>
        <v>3.33</v>
      </c>
      <c r="AK14" s="36">
        <f>Sheet3!K29</f>
        <v>3.9</v>
      </c>
      <c r="AL14" s="36">
        <f>Sheet3!K30</f>
        <v>7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0.68012729068363875</v>
      </c>
      <c r="C15" s="31">
        <f>(sheet!L18-sheet!L15)/sheet!L35</f>
        <v>0.62723581696477559</v>
      </c>
      <c r="D15" s="31">
        <f>sheet!L12/sheet!L35</f>
        <v>3.171293756172501E-2</v>
      </c>
      <c r="E15" s="31">
        <f>Sheet2!L20/sheet!L35</f>
        <v>0.87874465049928674</v>
      </c>
      <c r="F15" s="31">
        <f>sheet!L18/sheet!L35</f>
        <v>0.68012729068363875</v>
      </c>
      <c r="G15" s="29"/>
      <c r="H15" s="32">
        <f>Sheet1!L33/sheet!L51</f>
        <v>0.12379582407044157</v>
      </c>
      <c r="I15" s="32">
        <f>Sheet1!L33/Sheet1!L12</f>
        <v>0.12111390677640838</v>
      </c>
      <c r="J15" s="32">
        <f>Sheet1!L12/sheet!L27</f>
        <v>0.35122221556527472</v>
      </c>
      <c r="K15" s="32">
        <f>Sheet1!L30/sheet!L27</f>
        <v>4.3316757534000362E-2</v>
      </c>
      <c r="L15" s="32">
        <f>Sheet1!L38</f>
        <v>2.99</v>
      </c>
      <c r="M15" s="29"/>
      <c r="N15" s="32">
        <f>sheet!L40/sheet!L27</f>
        <v>0.65638667545383744</v>
      </c>
      <c r="O15" s="32">
        <f>sheet!L51/sheet!L27</f>
        <v>0.34361332454616261</v>
      </c>
      <c r="P15" s="32">
        <f>sheet!L40/sheet!L51</f>
        <v>1.91024802754893</v>
      </c>
      <c r="Q15" s="31">
        <f>Sheet1!L24/Sheet1!L26</f>
        <v>-4.6377079482439925</v>
      </c>
      <c r="R15" s="31">
        <f>ABS(Sheet2!L20/(Sheet1!L26+Sheet2!L30))</f>
        <v>2.0892251500130445</v>
      </c>
      <c r="S15" s="31">
        <f>sheet!L40/Sheet1!L43</f>
        <v>5.2621277617675313</v>
      </c>
      <c r="T15" s="31">
        <f>Sheet2!L20/sheet!L40</f>
        <v>0.18273509344408187</v>
      </c>
      <c r="V15" s="31">
        <f>ABS(Sheet1!L15/sheet!L15)</f>
        <v>27.724066390041493</v>
      </c>
      <c r="W15" s="31">
        <f>Sheet1!L12/sheet!L14</f>
        <v>5.9334514170040489</v>
      </c>
      <c r="X15" s="31">
        <f>Sheet1!L12/sheet!L27</f>
        <v>0.35122221556527472</v>
      </c>
      <c r="Y15" s="31">
        <f>Sheet1!L12/(sheet!L18-sheet!L35)</f>
        <v>-8.0442538593481991</v>
      </c>
      <c r="AA15" s="17" t="str">
        <f>Sheet1!L43</f>
        <v>8,328,000</v>
      </c>
      <c r="AB15" s="17" t="str">
        <f>Sheet3!L17</f>
        <v>10.9x</v>
      </c>
      <c r="AC15" s="17" t="str">
        <f>Sheet3!L18</f>
        <v>17.2x</v>
      </c>
      <c r="AD15" s="17" t="str">
        <f>Sheet3!L20</f>
        <v>30.4x</v>
      </c>
      <c r="AE15" s="17" t="str">
        <f>Sheet3!L21</f>
        <v>1.7x</v>
      </c>
      <c r="AF15" s="17" t="str">
        <f>Sheet3!L22</f>
        <v>3.9x</v>
      </c>
      <c r="AG15" s="17" t="str">
        <f>Sheet3!L24</f>
        <v>21.7x</v>
      </c>
      <c r="AH15" s="17" t="str">
        <f>Sheet3!L25</f>
        <v>3.1x</v>
      </c>
      <c r="AI15" s="17">
        <f>Sheet3!L31</f>
        <v>3.5</v>
      </c>
      <c r="AK15" s="17">
        <f>Sheet3!L29</f>
        <v>3.9</v>
      </c>
      <c r="AL15" s="17">
        <f>Sheet3!L30</f>
        <v>4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0.56561164879239689</v>
      </c>
      <c r="C16" s="34">
        <f>(sheet!M18-sheet!M15)/sheet!M35</f>
        <v>0.5084139855262011</v>
      </c>
      <c r="D16" s="34">
        <f>sheet!M12/sheet!M35</f>
        <v>1.2991542418693871E-2</v>
      </c>
      <c r="E16" s="34">
        <f>Sheet2!M20/sheet!M35</f>
        <v>0.72935739820385381</v>
      </c>
      <c r="F16" s="34">
        <f>sheet!M18/sheet!M35</f>
        <v>0.56561164879239689</v>
      </c>
      <c r="G16" s="29"/>
      <c r="H16" s="35">
        <f>Sheet1!M33/sheet!M51</f>
        <v>0.127381745502998</v>
      </c>
      <c r="I16" s="35">
        <f>Sheet1!M33/Sheet1!M12</f>
        <v>0.11863986100769422</v>
      </c>
      <c r="J16" s="35">
        <f>Sheet1!M12/sheet!M27</f>
        <v>0.34868525436685949</v>
      </c>
      <c r="K16" s="35">
        <f>Sheet1!M30/sheet!M27</f>
        <v>4.220456086197695E-2</v>
      </c>
      <c r="L16" s="35">
        <f>Sheet1!M38</f>
        <v>2.98</v>
      </c>
      <c r="M16" s="29"/>
      <c r="N16" s="35">
        <f>sheet!M40/sheet!M27</f>
        <v>0.67524412583478777</v>
      </c>
      <c r="O16" s="35">
        <f>sheet!M51/sheet!M27</f>
        <v>0.32475587416521223</v>
      </c>
      <c r="P16" s="35">
        <f>sheet!M40/sheet!M51</f>
        <v>2.0792360648456585</v>
      </c>
      <c r="Q16" s="34">
        <f>Sheet1!M24/Sheet1!M26</f>
        <v>-4.3970331588132634</v>
      </c>
      <c r="R16" s="34">
        <f>ABS(Sheet2!M20/(Sheet1!M26+Sheet2!M30))</f>
        <v>2.6396339539286839</v>
      </c>
      <c r="S16" s="34">
        <f>sheet!M40/Sheet1!M43</f>
        <v>5.4340104468949511</v>
      </c>
      <c r="T16" s="34">
        <f>Sheet2!M20/sheet!M40</f>
        <v>0.17868586320331525</v>
      </c>
      <c r="U16" s="12"/>
      <c r="V16" s="34">
        <f>ABS(Sheet1!M15/sheet!M15)</f>
        <v>20.890243902439025</v>
      </c>
      <c r="W16" s="34">
        <f>Sheet1!M12/sheet!M14</f>
        <v>5.6893386679218638</v>
      </c>
      <c r="X16" s="34">
        <f>Sheet1!M12/sheet!M27</f>
        <v>0.34868525436685949</v>
      </c>
      <c r="Y16" s="34">
        <f>Sheet1!M12/(sheet!M18-sheet!M35)</f>
        <v>-4.8522681653954232</v>
      </c>
      <c r="Z16" s="12"/>
      <c r="AA16" s="36" t="str">
        <f>Sheet1!M43</f>
        <v>8,615,000</v>
      </c>
      <c r="AB16" s="36" t="str">
        <f>Sheet3!M17</f>
        <v>11.1x</v>
      </c>
      <c r="AC16" s="36" t="str">
        <f>Sheet3!M18</f>
        <v>17.3x</v>
      </c>
      <c r="AD16" s="36" t="str">
        <f>Sheet3!M20</f>
        <v>37.9x</v>
      </c>
      <c r="AE16" s="36" t="str">
        <f>Sheet3!M21</f>
        <v>1.8x</v>
      </c>
      <c r="AF16" s="36" t="str">
        <f>Sheet3!M22</f>
        <v>3.9x</v>
      </c>
      <c r="AG16" s="36" t="str">
        <f>Sheet3!M24</f>
        <v>21.9x</v>
      </c>
      <c r="AH16" s="36" t="str">
        <f>Sheet3!M25</f>
        <v>3.2x</v>
      </c>
      <c r="AI16" s="36">
        <f>Sheet3!M31</f>
        <v>3.68</v>
      </c>
      <c r="AK16" s="36">
        <f>Sheet3!M29</f>
        <v>3.6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2023-04-30T14:13:38Z</dcterms:created>
  <dcterms:modified xsi:type="dcterms:W3CDTF">2023-05-06T11:04:44Z</dcterms:modified>
  <cp:category/>
  <dc:identifier/>
  <cp:version/>
</cp:coreProperties>
</file>