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Technology/"/>
    </mc:Choice>
  </mc:AlternateContent>
  <xr:revisionPtr revIDLastSave="48" documentId="8_{D81B1694-8178-40F9-84B2-775CDD307119}" xr6:coauthVersionLast="47" xr6:coauthVersionMax="47" xr10:uidLastSave="{514E6945-5889-459A-A3DD-0A8347F37975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<sst xmlns="http://schemas.openxmlformats.org/spreadsheetml/2006/main" count="934" uniqueCount="546">
  <si>
    <t>Docebo Inc</t>
  </si>
  <si>
    <t>Premium Export</t>
  </si>
  <si>
    <t>Balance Sheet</t>
  </si>
  <si>
    <t/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</si>
  <si>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</si>
  <si>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</si>
  <si>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</si>
  <si>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</si>
  <si>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</si>
  <si>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</si>
  <si>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</si>
  <si>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</si>
  <si>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</si>
  <si>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</si>
  <si>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</si>
  <si>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</si>
  <si>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</si>
  <si>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</si>
  <si>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</si>
  <si>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</si>
  <si>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/>
  </si>
  <si>
    <t>4,225.292</t>
  </si>
  <si>
    <t>5,126.865</t>
  </si>
  <si>
    <t>60,091.52</t>
  </si>
  <si>
    <t>279,497.232</t>
  </si>
  <si>
    <t>272,282.393</t>
  </si>
  <si>
    <t>292,849.907</t>
  </si>
  <si>
    <t>Short Term Investments</t>
  </si>
  <si>
    <t>Accounts Receivable, Net</t>
  </si>
  <si>
    <t>4,631.331</t>
  </si>
  <si>
    <t>8,303.173</t>
  </si>
  <si>
    <t>12,536.921</t>
  </si>
  <si>
    <t>17,133.135</t>
  </si>
  <si>
    <t>32,024.222</t>
  </si>
  <si>
    <t>44,125.23</t>
  </si>
  <si>
    <t>Inventory</t>
  </si>
  <si>
    <t>Prepaid Expenses</t>
  </si>
  <si>
    <t>2,050.2</t>
  </si>
  <si>
    <t>2,412.594</t>
  </si>
  <si>
    <t>3,743.46</t>
  </si>
  <si>
    <t>8,841.594</t>
  </si>
  <si>
    <t>8,635.493</t>
  </si>
  <si>
    <t>Other Current Assets</t>
  </si>
  <si>
    <t>1,493.264</t>
  </si>
  <si>
    <t>4,668.509</t>
  </si>
  <si>
    <t>4,992.364</t>
  </si>
  <si>
    <t>11,270.28</t>
  </si>
  <si>
    <t>Total Current Assets</t>
  </si>
  <si>
    <t>10,570.186</t>
  </si>
  <si>
    <t>15,887.002</t>
  </si>
  <si>
    <t>76,534.299</t>
  </si>
  <si>
    <t>305,042.336</t>
  </si>
  <si>
    <t>318,140.574</t>
  </si>
  <si>
    <t>356,880.911</t>
  </si>
  <si>
    <t>Property Plant And Equipment, Net</t>
  </si>
  <si>
    <t>1,376.16</t>
  </si>
  <si>
    <t>1,755.364</t>
  </si>
  <si>
    <t>5,060.216</t>
  </si>
  <si>
    <t>6,474.073</t>
  </si>
  <si>
    <t>7,212.879</t>
  </si>
  <si>
    <t>6,312.115</t>
  </si>
  <si>
    <t>Real Estate Owned</t>
  </si>
  <si>
    <t>Capitalized / Purchased Software</t>
  </si>
  <si>
    <t>Long-term Investments</t>
  </si>
  <si>
    <t>Goodwill</t>
  </si>
  <si>
    <t>7,125.552</t>
  </si>
  <si>
    <t>6,703.274</t>
  </si>
  <si>
    <t>8,099.329</t>
  </si>
  <si>
    <t>Other Intangibles</t>
  </si>
  <si>
    <t>2,666.992</t>
  </si>
  <si>
    <t>1,992.899</t>
  </si>
  <si>
    <t>1,557.043</t>
  </si>
  <si>
    <t>Other Long-term Assets</t>
  </si>
  <si>
    <t>1,327.057</t>
  </si>
  <si>
    <t>2,196.197</t>
  </si>
  <si>
    <t>5,125.14</t>
  </si>
  <si>
    <t>11,224.246</t>
  </si>
  <si>
    <t>Total Assets</t>
  </si>
  <si>
    <t>11,946.346</t>
  </si>
  <si>
    <t>18,154.234</t>
  </si>
  <si>
    <t>82,921.571</t>
  </si>
  <si>
    <t>323,505.15</t>
  </si>
  <si>
    <t>339,174.766</t>
  </si>
  <si>
    <t>384,073.643</t>
  </si>
  <si>
    <t>Accounts Payable</t>
  </si>
  <si>
    <t>4,812.073</t>
  </si>
  <si>
    <t>9,260.024</t>
  </si>
  <si>
    <t>12,451.221</t>
  </si>
  <si>
    <t>20,512.683</t>
  </si>
  <si>
    <t>28,895.775</t>
  </si>
  <si>
    <t>35,236.549</t>
  </si>
  <si>
    <t>Accrued Expenses</t>
  </si>
  <si>
    <t>Short-term Borrowings</t>
  </si>
  <si>
    <t>Current Portion of LT Debt</t>
  </si>
  <si>
    <t>7,320.388</t>
  </si>
  <si>
    <t>Current Portion of Capital Lease Obligations</t>
  </si>
  <si>
    <t>1,214.088</t>
  </si>
  <si>
    <t>1,603.249</t>
  </si>
  <si>
    <t>1,657.799</t>
  </si>
  <si>
    <t>1,860.327</t>
  </si>
  <si>
    <t>Other Current Liabilities</t>
  </si>
  <si>
    <t>9,574.446</t>
  </si>
  <si>
    <t>17,392.575</t>
  </si>
  <si>
    <t>23,368.925</t>
  </si>
  <si>
    <t>36,048.931</t>
  </si>
  <si>
    <t>57,042.948</t>
  </si>
  <si>
    <t>77,125.054</t>
  </si>
  <si>
    <t>Total Current Liabilities</t>
  </si>
  <si>
    <t>14,412.103</t>
  </si>
  <si>
    <t>33,972.987</t>
  </si>
  <si>
    <t>37,060.203</t>
  </si>
  <si>
    <t>58,183.949</t>
  </si>
  <si>
    <t>87,596.522</t>
  </si>
  <si>
    <t>114,221.93</t>
  </si>
  <si>
    <t>Long-term Debt</t>
  </si>
  <si>
    <t>4,177.183</t>
  </si>
  <si>
    <t>5,480.395</t>
  </si>
  <si>
    <t>Capital Leases</t>
  </si>
  <si>
    <t>3,218.957</t>
  </si>
  <si>
    <t>3,237.036</t>
  </si>
  <si>
    <t>3,401.586</t>
  </si>
  <si>
    <t>2,290.883</t>
  </si>
  <si>
    <t>Other Non-current Liabilities</t>
  </si>
  <si>
    <t>1,095.91</t>
  </si>
  <si>
    <t>1,599.757</t>
  </si>
  <si>
    <t>1,873.721</t>
  </si>
  <si>
    <t>7,210.804</t>
  </si>
  <si>
    <t>7,086.426</t>
  </si>
  <si>
    <t>7,316.746</t>
  </si>
  <si>
    <t>Total Liabilities</t>
  </si>
  <si>
    <t>19,685.197</t>
  </si>
  <si>
    <t>41,053.138</t>
  </si>
  <si>
    <t>42,173.657</t>
  </si>
  <si>
    <t>68,631.79</t>
  </si>
  <si>
    <t>98,084.534</t>
  </si>
  <si>
    <t>123,829.559</t>
  </si>
  <si>
    <t>Common Stock</t>
  </si>
  <si>
    <t>12,523.204</t>
  </si>
  <si>
    <t>41,926.726</t>
  </si>
  <si>
    <t>116,532.985</t>
  </si>
  <si>
    <t>336,373.134</t>
  </si>
  <si>
    <t>336,515.459</t>
  </si>
  <si>
    <t>363,121.266</t>
  </si>
  <si>
    <t>Additional Paid In Capital</t>
  </si>
  <si>
    <t>1,430.936</t>
  </si>
  <si>
    <t>3,228.13</t>
  </si>
  <si>
    <t>5,452.653</t>
  </si>
  <si>
    <t>11,451.709</t>
  </si>
  <si>
    <t>Retained Earnings</t>
  </si>
  <si>
    <t>-18,679.692</t>
  </si>
  <si>
    <t>-65,954.469</t>
  </si>
  <si>
    <t>-78,261.291</t>
  </si>
  <si>
    <t>-86,889.745</t>
  </si>
  <si>
    <t>-103,549.833</t>
  </si>
  <si>
    <t>-101,370.236</t>
  </si>
  <si>
    <t>Treasury Stock</t>
  </si>
  <si>
    <t>Other Common Equity Adj</t>
  </si>
  <si>
    <t>1,045.284</t>
  </si>
  <si>
    <t>2,161.842</t>
  </si>
  <si>
    <t>2,671.952</t>
  </si>
  <si>
    <t>-12,958.655</t>
  </si>
  <si>
    <t>Common Equity</t>
  </si>
  <si>
    <t>-6,413.114</t>
  </si>
  <si>
    <t>-22,898.904</t>
  </si>
  <si>
    <t>40,747.915</t>
  </si>
  <si>
    <t>254,873.361</t>
  </si>
  <si>
    <t>241,090.232</t>
  </si>
  <si>
    <t>260,244.083</t>
  </si>
  <si>
    <t>Total Preferred Equity</t>
  </si>
  <si>
    <t>Minority Interest, Total</t>
  </si>
  <si>
    <t>-1,325.737</t>
  </si>
  <si>
    <t>Other Equity</t>
  </si>
  <si>
    <t>Total Equity</t>
  </si>
  <si>
    <t>-7,738.851</t>
  </si>
  <si>
    <t>Total Liabilities And Equity</t>
  </si>
  <si>
    <t>Cash And Short Term Investments</t>
  </si>
  <si>
    <t>Total Debt</t>
  </si>
  <si>
    <t>4,202.767</t>
  </si>
  <si>
    <t>12,800.782</t>
  </si>
  <si>
    <t>4,479.791</t>
  </si>
  <si>
    <t>4,859.372</t>
  </si>
  <si>
    <t>5,059.385</t>
  </si>
  <si>
    <t>4,151.211</t>
  </si>
  <si>
    <t>Income Statement</t>
  </si>
  <si>
    <t>Revenue</t>
  </si>
  <si>
    <t>13,229.715</t>
  </si>
  <si>
    <t>21,530.813</t>
  </si>
  <si>
    <t>36,955.469</t>
  </si>
  <si>
    <t>53,813.321</t>
  </si>
  <si>
    <t>80,056.849</t>
  </si>
  <si>
    <t>131,817.136</t>
  </si>
  <si>
    <t>193,495.702</t>
  </si>
  <si>
    <t>Revenue Growth (YoY)</t>
  </si>
  <si>
    <t>NM</t>
  </si>
  <si>
    <t>73.8%</t>
  </si>
  <si>
    <t>58.1%</t>
  </si>
  <si>
    <t>53.1%</t>
  </si>
  <si>
    <t>51.8%</t>
  </si>
  <si>
    <t>65.7%</t>
  </si>
  <si>
    <t>37.1%</t>
  </si>
  <si>
    <t>Cost of Revenues</t>
  </si>
  <si>
    <t>-3,535.757</t>
  </si>
  <si>
    <t>-5,473.16</t>
  </si>
  <si>
    <t>-7,712.137</t>
  </si>
  <si>
    <t>-10,861.869</t>
  </si>
  <si>
    <t>-14,682.454</t>
  </si>
  <si>
    <t>-26,284.521</t>
  </si>
  <si>
    <t>-38,151.603</t>
  </si>
  <si>
    <t>Gross Profit</t>
  </si>
  <si>
    <t>9,693.959</t>
  </si>
  <si>
    <t>16,057.653</t>
  </si>
  <si>
    <t>29,243.332</t>
  </si>
  <si>
    <t>42,951.452</t>
  </si>
  <si>
    <t>65,374.395</t>
  </si>
  <si>
    <t>105,532.616</t>
  </si>
  <si>
    <t>155,344.099</t>
  </si>
  <si>
    <t>Gross Profit Margin</t>
  </si>
  <si>
    <t>73.3%</t>
  </si>
  <si>
    <t>74.6%</t>
  </si>
  <si>
    <t>79.1%</t>
  </si>
  <si>
    <t>79.8%</t>
  </si>
  <si>
    <t>81.7%</t>
  </si>
  <si>
    <t>80.1%</t>
  </si>
  <si>
    <t>80.3%</t>
  </si>
  <si>
    <t>R&amp;D Expenses</t>
  </si>
  <si>
    <t>-2,692.376</t>
  </si>
  <si>
    <t>-4,910.995</t>
  </si>
  <si>
    <t>-9,025.248</t>
  </si>
  <si>
    <t>-12,252.552</t>
  </si>
  <si>
    <t>-17,030.069</t>
  </si>
  <si>
    <t>-25,749.624</t>
  </si>
  <si>
    <t>-33,548.173</t>
  </si>
  <si>
    <t>Selling and Marketing Expense</t>
  </si>
  <si>
    <t>-6,014.296</t>
  </si>
  <si>
    <t>-9,841.742</t>
  </si>
  <si>
    <t>-15,874.717</t>
  </si>
  <si>
    <t>-23,420.864</t>
  </si>
  <si>
    <t>-30,563.528</t>
  </si>
  <si>
    <t>-54,812.317</t>
  </si>
  <si>
    <t>-80,768.533</t>
  </si>
  <si>
    <t>General &amp; Admin Expenses</t>
  </si>
  <si>
    <t>-4,659.383</t>
  </si>
  <si>
    <t>-9,145.538</t>
  </si>
  <si>
    <t>-14,932.881</t>
  </si>
  <si>
    <t>-16,782.983</t>
  </si>
  <si>
    <t>-21,628.595</t>
  </si>
  <si>
    <t>-35,967.027</t>
  </si>
  <si>
    <t>-40,866.273</t>
  </si>
  <si>
    <t>Other Inc / (Exp)</t>
  </si>
  <si>
    <t>-2,301.196</t>
  </si>
  <si>
    <t>-4,538.559</t>
  </si>
  <si>
    <t>-4,196.72</t>
  </si>
  <si>
    <t>-5,775.514</t>
  </si>
  <si>
    <t>-5,912.942</t>
  </si>
  <si>
    <t>5,587.752</t>
  </si>
  <si>
    <t>Operating Expenses</t>
  </si>
  <si>
    <t>-13,581.75</t>
  </si>
  <si>
    <t>-26,199.471</t>
  </si>
  <si>
    <t>-44,371.405</t>
  </si>
  <si>
    <t>-56,653.119</t>
  </si>
  <si>
    <t>-74,997.707</t>
  </si>
  <si>
    <t>-122,441.911</t>
  </si>
  <si>
    <t>-149,595.228</t>
  </si>
  <si>
    <t>Operating Income</t>
  </si>
  <si>
    <t>-3,887.792</t>
  </si>
  <si>
    <t>-10,141.818</t>
  </si>
  <si>
    <t>-15,128.073</t>
  </si>
  <si>
    <t>-13,701.666</t>
  </si>
  <si>
    <t>-9,623.312</t>
  </si>
  <si>
    <t>-16,909.295</t>
  </si>
  <si>
    <t>5,748.872</t>
  </si>
  <si>
    <t>Net Interest Expenses</t>
  </si>
  <si>
    <t>4,787.567</t>
  </si>
  <si>
    <t>EBT, Incl. Unusual Items</t>
  </si>
  <si>
    <t>-10,359.1</t>
  </si>
  <si>
    <t>-15,903.382</t>
  </si>
  <si>
    <t>-14,679.429</t>
  </si>
  <si>
    <t>-9,772.186</t>
  </si>
  <si>
    <t>-16,981.373</t>
  </si>
  <si>
    <t>10,536.439</t>
  </si>
  <si>
    <t>Earnings of Discontinued Ops.</t>
  </si>
  <si>
    <t>Income Tax Expense</t>
  </si>
  <si>
    <t>-1,034.418</t>
  </si>
  <si>
    <t>Net Income to Company</t>
  </si>
  <si>
    <t>-15,470.21</t>
  </si>
  <si>
    <t>-10,199.719</t>
  </si>
  <si>
    <t>-17,198.873</t>
  </si>
  <si>
    <t>9,502.021</t>
  </si>
  <si>
    <t>Minority Interest in Earnings</t>
  </si>
  <si>
    <t>1,164.603</t>
  </si>
  <si>
    <t>Net Income to Stockholders</t>
  </si>
  <si>
    <t>-3,698.829</t>
  </si>
  <si>
    <t>-9,194.497</t>
  </si>
  <si>
    <t>-15,386.055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</si>
  <si>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</si>
  <si>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</si>
  <si>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</si>
  <si>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</si>
  <si>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</si>
  <si>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15,210.5</t>
  </si>
  <si>
    <t>17,177.7</t>
  </si>
  <si>
    <t>21,543.1</t>
  </si>
  <si>
    <t>24,363.789</t>
  </si>
  <si>
    <t>28,934.726</t>
  </si>
  <si>
    <t>32,867.801</t>
  </si>
  <si>
    <t>33,067.716</t>
  </si>
  <si>
    <t>Weighted Average Diluted Shares Out.</t>
  </si>
  <si>
    <t>EBITDA</t>
  </si>
  <si>
    <t>-3,884.131</t>
  </si>
  <si>
    <t>-8,032.68</t>
  </si>
  <si>
    <t>-10,934.855</t>
  </si>
  <si>
    <t>-11,379.966</t>
  </si>
  <si>
    <t>-6,854.527</t>
  </si>
  <si>
    <t>-15,085.843</t>
  </si>
  <si>
    <t>-7,582.12</t>
  </si>
  <si>
    <t>EBIT</t>
  </si>
  <si>
    <t>-3,968.067</t>
  </si>
  <si>
    <t>-8,264.294</t>
  </si>
  <si>
    <t>-11,165.536</t>
  </si>
  <si>
    <t>-11,539.681</t>
  </si>
  <si>
    <t>-7,446.202</t>
  </si>
  <si>
    <t>-16,408.541</t>
  </si>
  <si>
    <t>-9,378.812</t>
  </si>
  <si>
    <t>Revenue (Reported)</t>
  </si>
  <si>
    <t>Operating Income (Reported)</t>
  </si>
  <si>
    <t>-3,959.935</t>
  </si>
  <si>
    <t>-8,650.532</t>
  </si>
  <si>
    <t>-12,223.396</t>
  </si>
  <si>
    <t>-12,736.888</t>
  </si>
  <si>
    <t>-9,704.747</t>
  </si>
  <si>
    <t>-17,006.664</t>
  </si>
  <si>
    <t>5,666.281</t>
  </si>
  <si>
    <t>Operating Income (Adjusted)</t>
  </si>
  <si>
    <t>Cash Flow Statement</t>
  </si>
  <si>
    <t>Depreciation &amp; Amortization (CF)</t>
  </si>
  <si>
    <t>1,538.356</t>
  </si>
  <si>
    <t>2,553.086</t>
  </si>
  <si>
    <t>3,158.765</t>
  </si>
  <si>
    <t>Amortization of Deferred Charges (CF)</t>
  </si>
  <si>
    <t>Stock-Based Comp</t>
  </si>
  <si>
    <t>2,590.488</t>
  </si>
  <si>
    <t>2,060.048</t>
  </si>
  <si>
    <t>2,859.102</t>
  </si>
  <si>
    <t>6,381.166</t>
  </si>
  <si>
    <t>Change In Accounts Receivable</t>
  </si>
  <si>
    <t>-2,667.973</t>
  </si>
  <si>
    <t>-2,379.16</t>
  </si>
  <si>
    <t>-5,186.169</t>
  </si>
  <si>
    <t>-5,832.773</t>
  </si>
  <si>
    <t>-15,577.745</t>
  </si>
  <si>
    <t>-12,020.368</t>
  </si>
  <si>
    <t>Change In Inventories</t>
  </si>
  <si>
    <t>Change in Other Net Operating Assets</t>
  </si>
  <si>
    <t>-1,771.744</t>
  </si>
  <si>
    <t>-2,235.642</t>
  </si>
  <si>
    <t>-8,068.966</t>
  </si>
  <si>
    <t>-6,929.516</t>
  </si>
  <si>
    <t>Other Operating Activities</t>
  </si>
  <si>
    <t>1,779.704</t>
  </si>
  <si>
    <t>7,924.813</t>
  </si>
  <si>
    <t>15,817.388</t>
  </si>
  <si>
    <t>11,995.451</t>
  </si>
  <si>
    <t>20,765.894</t>
  </si>
  <si>
    <t>31,318.615</t>
  </si>
  <si>
    <t>3,005.769</t>
  </si>
  <si>
    <t>Cash from Operations</t>
  </si>
  <si>
    <t>-1,392.385</t>
  </si>
  <si>
    <t>-3,749.946</t>
  </si>
  <si>
    <t>-3,139.454</t>
  </si>
  <si>
    <t>-5,949.681</t>
  </si>
  <si>
    <t>6,096.164</t>
  </si>
  <si>
    <t>-4,114.781</t>
  </si>
  <si>
    <t>3,097.838</t>
  </si>
  <si>
    <t>Capital Expenditures</t>
  </si>
  <si>
    <t>-1,375.486</t>
  </si>
  <si>
    <t>-1,447.887</t>
  </si>
  <si>
    <t>-1,463.62</t>
  </si>
  <si>
    <t>Cash Acquisitions</t>
  </si>
  <si>
    <t>-3,117.429</t>
  </si>
  <si>
    <t>-1,450.08</t>
  </si>
  <si>
    <t>Other Investing Activities</t>
  </si>
  <si>
    <t>Cash from Investing</t>
  </si>
  <si>
    <t>-4,492.915</t>
  </si>
  <si>
    <t>-2,913.7</t>
  </si>
  <si>
    <t>Dividends Paid (Ex Special Dividends)</t>
  </si>
  <si>
    <t>Special Dividend Paid</t>
  </si>
  <si>
    <t>Long-Term Debt Issued</t>
  </si>
  <si>
    <t>2,514.38</t>
  </si>
  <si>
    <t>5,405.321</t>
  </si>
  <si>
    <t>12,800.514</t>
  </si>
  <si>
    <t>Long-Term Debt Repaid</t>
  </si>
  <si>
    <t>-19,391.65</t>
  </si>
  <si>
    <t>-1,787.75</t>
  </si>
  <si>
    <t>-1,710.909</t>
  </si>
  <si>
    <t>-1,902.3</t>
  </si>
  <si>
    <t>Repurchase of Common Stock</t>
  </si>
  <si>
    <t>Other Financing Activities</t>
  </si>
  <si>
    <t>4,623.272</t>
  </si>
  <si>
    <t>68,096.711</t>
  </si>
  <si>
    <t>220,987.543</t>
  </si>
  <si>
    <t>2,244.541</t>
  </si>
  <si>
    <t>4,040.187</t>
  </si>
  <si>
    <t>Cash from Financing</t>
  </si>
  <si>
    <t>7,106.417</t>
  </si>
  <si>
    <t>4,490.784</t>
  </si>
  <si>
    <t>61,505.576</t>
  </si>
  <si>
    <t>219,199.793</t>
  </si>
  <si>
    <t>2,137.887</t>
  </si>
  <si>
    <t>Beginning Cash (CF)</t>
  </si>
  <si>
    <t>1,754.2</t>
  </si>
  <si>
    <t>Foreign Exchange Rate Adjustments</t>
  </si>
  <si>
    <t>-1,008.693</t>
  </si>
  <si>
    <t>Additions / Reductions</t>
  </si>
  <si>
    <t>2,378.438</t>
  </si>
  <si>
    <t>1,154.094</t>
  </si>
  <si>
    <t>54,830.911</t>
  </si>
  <si>
    <t>219,596.575</t>
  </si>
  <si>
    <t>-6,762.137</t>
  </si>
  <si>
    <t>21,576.207</t>
  </si>
  <si>
    <t>Ending Cash (CF)</t>
  </si>
  <si>
    <t>Levered Free Cash Flow</t>
  </si>
  <si>
    <t>-1,738.686</t>
  </si>
  <si>
    <t>-4,616.116</t>
  </si>
  <si>
    <t>-3,699.096</t>
  </si>
  <si>
    <t>-6,424.929</t>
  </si>
  <si>
    <t>4,720.678</t>
  </si>
  <si>
    <t>-5,562.667</t>
  </si>
  <si>
    <t>1,634.218</t>
  </si>
  <si>
    <t>Cash Interest Paid</t>
  </si>
  <si>
    <t>Valuation Ratios</t>
  </si>
  <si>
    <t>Price Close (Split Adjusted)</t>
  </si>
  <si>
    <t>Market Cap</t>
  </si>
  <si>
    <t>483,436.858</t>
  </si>
  <si>
    <t>2,697,524.551</t>
  </si>
  <si>
    <t>2,782,401.504</t>
  </si>
  <si>
    <t>1,472,235.199</t>
  </si>
  <si>
    <t>Total Enterprise Value (TEV)</t>
  </si>
  <si>
    <t>490,181.823</t>
  </si>
  <si>
    <t>2,621,404.731</t>
  </si>
  <si>
    <t>2,515,312.608</t>
  </si>
  <si>
    <t>1,184,420.945</t>
  </si>
  <si>
    <t>Enterprise Value (EV)</t>
  </si>
  <si>
    <t>NA</t>
  </si>
  <si>
    <t>1,442,415.304</t>
  </si>
  <si>
    <t>EV/EBITDA</t>
  </si>
  <si>
    <t>-46.1x</t>
  </si>
  <si>
    <t>-305.9x</t>
  </si>
  <si>
    <t>-198.2x</t>
  </si>
  <si>
    <t>-190.2x</t>
  </si>
  <si>
    <t>EV / EBIT</t>
  </si>
  <si>
    <t>-42.8x</t>
  </si>
  <si>
    <t>-292.8x</t>
  </si>
  <si>
    <t>-177.7x</t>
  </si>
  <si>
    <t>-153.8x</t>
  </si>
  <si>
    <t>EV / LTM EBITDA - CAPEX</t>
  </si>
  <si>
    <t>-44.5x</t>
  </si>
  <si>
    <t>-264.6x</t>
  </si>
  <si>
    <t>-178.8x</t>
  </si>
  <si>
    <t>-159.5x</t>
  </si>
  <si>
    <t>EV / Free Cash Flow</t>
  </si>
  <si>
    <t>38.6x</t>
  </si>
  <si>
    <t>-289.0x</t>
  </si>
  <si>
    <t>495.7x</t>
  </si>
  <si>
    <t>-622.6x</t>
  </si>
  <si>
    <t>EV / Invested Capital</t>
  </si>
  <si>
    <t>-44.2x</t>
  </si>
  <si>
    <t>42.3x</t>
  </si>
  <si>
    <t>10.2x</t>
  </si>
  <si>
    <t>5.5x</t>
  </si>
  <si>
    <t>EV / Revenue</t>
  </si>
  <si>
    <t>10.1x</t>
  </si>
  <si>
    <t>36.5x</t>
  </si>
  <si>
    <t>21.3x</t>
  </si>
  <si>
    <t>7.5x</t>
  </si>
  <si>
    <t>P/E Ratio</t>
  </si>
  <si>
    <t>-31.6x</t>
  </si>
  <si>
    <t>-294.0x</t>
  </si>
  <si>
    <t>-135.2x</t>
  </si>
  <si>
    <t>182.2x</t>
  </si>
  <si>
    <t>Price/Book</t>
  </si>
  <si>
    <t>-20.0x</t>
  </si>
  <si>
    <t>47.1x</t>
  </si>
  <si>
    <t>11.5x</t>
  </si>
  <si>
    <t>6.7x</t>
  </si>
  <si>
    <t>Price / Operating Cash Flow</t>
  </si>
  <si>
    <t>-349.3x</t>
  </si>
  <si>
    <t>-393.8x</t>
  </si>
  <si>
    <t>636.3x</t>
  </si>
  <si>
    <t>558.7x</t>
  </si>
  <si>
    <t>Price / LTM Sales</t>
  </si>
  <si>
    <t>10.0x</t>
  </si>
  <si>
    <t>37.5x</t>
  </si>
  <si>
    <t>23.6x</t>
  </si>
  <si>
    <t>8.9x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</si>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</sst>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7CBBF9B3-7554-9337-339A-E2D9F3082F5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56"/>
  <sheetViews>
    <sheetView showGridLines="0" workbookViewId="0">
      <selection activeCell="F28" sqref="F28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3.42578125" style="4" customWidth="1"/>
  </cols>
  <sheetData>
    <row r="1" spans="3:15" ht="13.5" customHeight="1" x14ac:dyDescent="0.2"/>
    <row r="2" spans="3:15" ht="33" customHeight="1" x14ac:dyDescent="0.4">
      <c r="C2" s="36" t="s">
        <v>0</v>
      </c>
      <c r="D2" s="36"/>
      <c r="E2" s="36"/>
      <c r="F2" s="36"/>
      <c r="G2" s="37"/>
      <c r="H2" s="37"/>
    </row>
    <row r="3" spans="3:15" ht="12.75" x14ac:dyDescent="0.2">
      <c r="C3" s="1" t="s">
        <v>1</v>
      </c>
      <c r="D3" s="5"/>
      <c r="E3" s="5"/>
      <c r="F3" s="5"/>
    </row>
    <row r="4" spans="3:15" ht="12.75" x14ac:dyDescent="0.2"/>
    <row r="5" spans="3:15" ht="12.75" x14ac:dyDescent="0.2"/>
    <row r="6" spans="3:15" x14ac:dyDescent="0.25">
      <c r="C6" s="38" t="s">
        <v>2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19</v>
      </c>
      <c r="D12" s="6"/>
      <c r="E12" s="6"/>
      <c r="F12" s="6"/>
      <c r="G12" s="3"/>
      <c r="H12" s="3" t="s">
        <v>21</v>
      </c>
      <c r="I12" s="3" t="s">
        <v>22</v>
      </c>
      <c r="J12" s="3" t="s">
        <v>23</v>
      </c>
      <c r="K12" s="3" t="s">
        <v>24</v>
      </c>
      <c r="L12" s="3" t="s">
        <v>25</v>
      </c>
      <c r="M12" s="3" t="s">
        <v>26</v>
      </c>
    </row>
    <row r="13" spans="3:15" ht="12.75" x14ac:dyDescent="0.2">
      <c r="C13" s="3" t="s">
        <v>27</v>
      </c>
      <c r="D13" s="6"/>
      <c r="E13" s="6"/>
      <c r="F13" s="6"/>
      <c r="G13" s="3"/>
      <c r="H13" s="3" t="s">
        <v>20</v>
      </c>
      <c r="I13" s="3" t="s">
        <v>20</v>
      </c>
      <c r="J13" s="3" t="s">
        <v>20</v>
      </c>
      <c r="K13" s="3" t="s">
        <v>20</v>
      </c>
      <c r="L13" s="3" t="s">
        <v>20</v>
      </c>
      <c r="M13" s="3" t="s">
        <v>20</v>
      </c>
    </row>
    <row r="14" spans="3:15" ht="12.75" x14ac:dyDescent="0.2">
      <c r="C14" s="3" t="s">
        <v>28</v>
      </c>
      <c r="D14" s="6"/>
      <c r="E14" s="6"/>
      <c r="F14" s="6"/>
      <c r="G14" s="3"/>
      <c r="H14" s="3" t="s">
        <v>29</v>
      </c>
      <c r="I14" s="3" t="s">
        <v>30</v>
      </c>
      <c r="J14" s="3" t="s">
        <v>31</v>
      </c>
      <c r="K14" s="3" t="s">
        <v>32</v>
      </c>
      <c r="L14" s="3" t="s">
        <v>33</v>
      </c>
      <c r="M14" s="3" t="s">
        <v>34</v>
      </c>
    </row>
    <row r="15" spans="3:15" ht="12.75" x14ac:dyDescent="0.2">
      <c r="C15" s="3" t="s">
        <v>35</v>
      </c>
      <c r="D15" s="6"/>
      <c r="E15" s="6"/>
      <c r="F15" s="6"/>
      <c r="G15" s="3"/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</row>
    <row r="16" spans="3:15" ht="12.75" x14ac:dyDescent="0.2">
      <c r="C16" s="3" t="s">
        <v>36</v>
      </c>
      <c r="D16" s="6"/>
      <c r="E16" s="6"/>
      <c r="F16" s="6"/>
      <c r="G16" s="3"/>
      <c r="H16" s="3">
        <v>803.05499999999995</v>
      </c>
      <c r="I16" s="3" t="s">
        <v>37</v>
      </c>
      <c r="J16" s="3" t="s">
        <v>38</v>
      </c>
      <c r="K16" s="3" t="s">
        <v>39</v>
      </c>
      <c r="L16" s="3" t="s">
        <v>40</v>
      </c>
      <c r="M16" s="3" t="s">
        <v>41</v>
      </c>
    </row>
    <row r="17" spans="3:13" ht="12.75" x14ac:dyDescent="0.2">
      <c r="C17" s="3" t="s">
        <v>42</v>
      </c>
      <c r="D17" s="6"/>
      <c r="E17" s="6"/>
      <c r="F17" s="6"/>
      <c r="G17" s="3"/>
      <c r="H17" s="3">
        <v>910.50699999999995</v>
      </c>
      <c r="I17" s="3">
        <v>406.76400000000001</v>
      </c>
      <c r="J17" s="3" t="s">
        <v>43</v>
      </c>
      <c r="K17" s="3" t="s">
        <v>44</v>
      </c>
      <c r="L17" s="3" t="s">
        <v>45</v>
      </c>
      <c r="M17" s="3" t="s">
        <v>46</v>
      </c>
    </row>
    <row r="18" spans="3:13" ht="12.75" x14ac:dyDescent="0.2">
      <c r="C18" s="3" t="s">
        <v>47</v>
      </c>
      <c r="D18" s="6"/>
      <c r="E18" s="6"/>
      <c r="F18" s="6"/>
      <c r="G18" s="3"/>
      <c r="H18" s="3" t="s">
        <v>48</v>
      </c>
      <c r="I18" s="3" t="s">
        <v>49</v>
      </c>
      <c r="J18" s="3" t="s">
        <v>50</v>
      </c>
      <c r="K18" s="3" t="s">
        <v>51</v>
      </c>
      <c r="L18" s="3" t="s">
        <v>52</v>
      </c>
      <c r="M18" s="3" t="s">
        <v>53</v>
      </c>
    </row>
    <row r="19" spans="3:13" ht="12.75" x14ac:dyDescent="0.2">
      <c r="G19" s="3"/>
    </row>
    <row r="20" spans="3:13" ht="12.75" x14ac:dyDescent="0.2">
      <c r="C20" s="3" t="s">
        <v>54</v>
      </c>
      <c r="D20" s="6"/>
      <c r="E20" s="6"/>
      <c r="F20" s="6"/>
      <c r="G20" s="3"/>
      <c r="H20" s="3" t="s">
        <v>55</v>
      </c>
      <c r="I20" s="3" t="s">
        <v>56</v>
      </c>
      <c r="J20" s="3" t="s">
        <v>57</v>
      </c>
      <c r="K20" s="3" t="s">
        <v>58</v>
      </c>
      <c r="L20" s="3" t="s">
        <v>59</v>
      </c>
      <c r="M20" s="3" t="s">
        <v>60</v>
      </c>
    </row>
    <row r="21" spans="3:13" ht="12.75" x14ac:dyDescent="0.2">
      <c r="C21" s="3" t="s">
        <v>61</v>
      </c>
      <c r="D21" s="6"/>
      <c r="E21" s="6"/>
      <c r="F21" s="6"/>
      <c r="G21" s="3"/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</row>
    <row r="22" spans="3:13" ht="12.75" x14ac:dyDescent="0.2">
      <c r="C22" s="3" t="s">
        <v>62</v>
      </c>
      <c r="D22" s="6"/>
      <c r="E22" s="6"/>
      <c r="F22" s="6"/>
      <c r="G22" s="3"/>
      <c r="H22" s="3" t="s">
        <v>20</v>
      </c>
      <c r="I22" s="3" t="s">
        <v>20</v>
      </c>
      <c r="J22" s="3" t="s">
        <v>20</v>
      </c>
      <c r="K22" s="3" t="s">
        <v>20</v>
      </c>
      <c r="L22" s="3" t="s">
        <v>20</v>
      </c>
      <c r="M22" s="3" t="s">
        <v>20</v>
      </c>
    </row>
    <row r="23" spans="3:13" ht="12.75" x14ac:dyDescent="0.2">
      <c r="C23" s="3" t="s">
        <v>63</v>
      </c>
      <c r="D23" s="6"/>
      <c r="E23" s="6"/>
      <c r="F23" s="6"/>
      <c r="G23" s="3"/>
      <c r="H23" s="3" t="s">
        <v>20</v>
      </c>
      <c r="I23" s="3" t="s">
        <v>20</v>
      </c>
      <c r="J23" s="3" t="s">
        <v>20</v>
      </c>
      <c r="K23" s="3" t="s">
        <v>20</v>
      </c>
      <c r="L23" s="3" t="s">
        <v>20</v>
      </c>
      <c r="M23" s="3" t="s">
        <v>20</v>
      </c>
    </row>
    <row r="24" spans="3:13" ht="12.75" x14ac:dyDescent="0.2">
      <c r="C24" s="3" t="s">
        <v>64</v>
      </c>
      <c r="D24" s="6"/>
      <c r="E24" s="6"/>
      <c r="F24" s="6"/>
      <c r="G24" s="3"/>
      <c r="H24" s="3" t="s">
        <v>20</v>
      </c>
      <c r="I24" s="3" t="s">
        <v>20</v>
      </c>
      <c r="J24" s="3" t="s">
        <v>20</v>
      </c>
      <c r="K24" s="3" t="s">
        <v>65</v>
      </c>
      <c r="L24" s="3" t="s">
        <v>66</v>
      </c>
      <c r="M24" s="3" t="s">
        <v>67</v>
      </c>
    </row>
    <row r="25" spans="3:13" ht="12.75" x14ac:dyDescent="0.2">
      <c r="C25" s="3" t="s">
        <v>68</v>
      </c>
      <c r="D25" s="6"/>
      <c r="E25" s="6"/>
      <c r="F25" s="6"/>
      <c r="G25" s="3"/>
      <c r="H25" s="3" t="s">
        <v>20</v>
      </c>
      <c r="I25" s="3" t="s">
        <v>20</v>
      </c>
      <c r="J25" s="3" t="s">
        <v>20</v>
      </c>
      <c r="K25" s="3" t="s">
        <v>69</v>
      </c>
      <c r="L25" s="3" t="s">
        <v>70</v>
      </c>
      <c r="M25" s="3" t="s">
        <v>71</v>
      </c>
    </row>
    <row r="26" spans="3:13" ht="12.75" x14ac:dyDescent="0.2">
      <c r="C26" s="3" t="s">
        <v>72</v>
      </c>
      <c r="D26" s="6"/>
      <c r="E26" s="6"/>
      <c r="F26" s="6"/>
      <c r="G26" s="3"/>
      <c r="H26" s="3">
        <v>0</v>
      </c>
      <c r="I26" s="3">
        <v>511.86799999999999</v>
      </c>
      <c r="J26" s="3" t="s">
        <v>73</v>
      </c>
      <c r="K26" s="3" t="s">
        <v>74</v>
      </c>
      <c r="L26" s="3" t="s">
        <v>75</v>
      </c>
      <c r="M26" s="3" t="s">
        <v>76</v>
      </c>
    </row>
    <row r="27" spans="3:13" ht="12.75" x14ac:dyDescent="0.2">
      <c r="C27" s="3" t="s">
        <v>77</v>
      </c>
      <c r="D27" s="6"/>
      <c r="E27" s="6"/>
      <c r="F27" s="6"/>
      <c r="G27" s="3"/>
      <c r="H27" s="3" t="s">
        <v>78</v>
      </c>
      <c r="I27" s="3" t="s">
        <v>79</v>
      </c>
      <c r="J27" s="3" t="s">
        <v>80</v>
      </c>
      <c r="K27" s="3" t="s">
        <v>81</v>
      </c>
      <c r="L27" s="3" t="s">
        <v>82</v>
      </c>
      <c r="M27" s="3" t="s">
        <v>83</v>
      </c>
    </row>
    <row r="28" spans="3:13" ht="12.75" x14ac:dyDescent="0.2">
      <c r="G28" s="3"/>
    </row>
    <row r="29" spans="3:13" ht="12.75" x14ac:dyDescent="0.2">
      <c r="C29" s="3" t="s">
        <v>84</v>
      </c>
      <c r="D29" s="6"/>
      <c r="E29" s="6"/>
      <c r="F29" s="6"/>
      <c r="G29" s="3"/>
      <c r="H29" s="3" t="s">
        <v>85</v>
      </c>
      <c r="I29" s="3" t="s">
        <v>86</v>
      </c>
      <c r="J29" s="3" t="s">
        <v>87</v>
      </c>
      <c r="K29" s="3" t="s">
        <v>88</v>
      </c>
      <c r="L29" s="3" t="s">
        <v>89</v>
      </c>
      <c r="M29" s="3" t="s">
        <v>90</v>
      </c>
    </row>
    <row r="30" spans="3:13" ht="12.75" x14ac:dyDescent="0.2">
      <c r="C30" s="3" t="s">
        <v>91</v>
      </c>
      <c r="D30" s="6"/>
      <c r="E30" s="6"/>
      <c r="F30" s="6"/>
      <c r="G30" s="3"/>
      <c r="H30" s="3" t="s">
        <v>20</v>
      </c>
      <c r="I30" s="3" t="s">
        <v>20</v>
      </c>
      <c r="J30" s="3" t="s">
        <v>20</v>
      </c>
      <c r="K30" s="3" t="s">
        <v>20</v>
      </c>
      <c r="L30" s="3" t="s">
        <v>20</v>
      </c>
      <c r="M30" s="3" t="s">
        <v>20</v>
      </c>
    </row>
    <row r="31" spans="3:13" ht="12.75" x14ac:dyDescent="0.2">
      <c r="C31" s="3" t="s">
        <v>92</v>
      </c>
      <c r="D31" s="6"/>
      <c r="E31" s="6"/>
      <c r="F31" s="6"/>
      <c r="G31" s="3"/>
      <c r="H31" s="3" t="s">
        <v>20</v>
      </c>
      <c r="I31" s="3" t="s">
        <v>20</v>
      </c>
      <c r="J31" s="3" t="s">
        <v>20</v>
      </c>
      <c r="K31" s="3" t="s">
        <v>20</v>
      </c>
      <c r="L31" s="3" t="s">
        <v>20</v>
      </c>
      <c r="M31" s="3" t="s">
        <v>20</v>
      </c>
    </row>
    <row r="32" spans="3:13" ht="12.75" x14ac:dyDescent="0.2">
      <c r="C32" s="3" t="s">
        <v>93</v>
      </c>
      <c r="D32" s="6"/>
      <c r="E32" s="6"/>
      <c r="F32" s="6"/>
      <c r="G32" s="3"/>
      <c r="H32" s="3">
        <v>25.584</v>
      </c>
      <c r="I32" s="3" t="s">
        <v>94</v>
      </c>
      <c r="J32" s="3">
        <v>25.97</v>
      </c>
      <c r="K32" s="3">
        <v>19.085999999999999</v>
      </c>
      <c r="L32" s="3" t="s">
        <v>20</v>
      </c>
      <c r="M32" s="3" t="s">
        <v>20</v>
      </c>
    </row>
    <row r="33" spans="3:13" ht="12.75" x14ac:dyDescent="0.2">
      <c r="C33" s="3" t="s">
        <v>95</v>
      </c>
      <c r="D33" s="6"/>
      <c r="E33" s="6"/>
      <c r="F33" s="6"/>
      <c r="G33" s="3"/>
      <c r="H33" s="3" t="s">
        <v>20</v>
      </c>
      <c r="I33" s="3" t="s">
        <v>20</v>
      </c>
      <c r="J33" s="3" t="s">
        <v>96</v>
      </c>
      <c r="K33" s="3" t="s">
        <v>97</v>
      </c>
      <c r="L33" s="3" t="s">
        <v>98</v>
      </c>
      <c r="M33" s="3" t="s">
        <v>99</v>
      </c>
    </row>
    <row r="34" spans="3:13" ht="12.75" x14ac:dyDescent="0.2">
      <c r="C34" s="3" t="s">
        <v>100</v>
      </c>
      <c r="D34" s="6"/>
      <c r="E34" s="6"/>
      <c r="F34" s="6"/>
      <c r="G34" s="3"/>
      <c r="H34" s="3" t="s">
        <v>101</v>
      </c>
      <c r="I34" s="3" t="s">
        <v>102</v>
      </c>
      <c r="J34" s="3" t="s">
        <v>103</v>
      </c>
      <c r="K34" s="3" t="s">
        <v>104</v>
      </c>
      <c r="L34" s="3" t="s">
        <v>105</v>
      </c>
      <c r="M34" s="3" t="s">
        <v>106</v>
      </c>
    </row>
    <row r="35" spans="3:13" ht="12.75" x14ac:dyDescent="0.2">
      <c r="C35" s="3" t="s">
        <v>107</v>
      </c>
      <c r="D35" s="6"/>
      <c r="E35" s="6"/>
      <c r="F35" s="6"/>
      <c r="G35" s="3"/>
      <c r="H35" s="3" t="s">
        <v>108</v>
      </c>
      <c r="I35" s="3" t="s">
        <v>109</v>
      </c>
      <c r="J35" s="3" t="s">
        <v>110</v>
      </c>
      <c r="K35" s="3" t="s">
        <v>111</v>
      </c>
      <c r="L35" s="3" t="s">
        <v>112</v>
      </c>
      <c r="M35" s="3" t="s">
        <v>113</v>
      </c>
    </row>
    <row r="36" spans="3:13" ht="12.75" x14ac:dyDescent="0.2">
      <c r="G36" s="3"/>
    </row>
    <row r="37" spans="3:13" ht="12.75" x14ac:dyDescent="0.2">
      <c r="C37" s="3" t="s">
        <v>114</v>
      </c>
      <c r="D37" s="6"/>
      <c r="E37" s="6"/>
      <c r="F37" s="6"/>
      <c r="G37" s="3"/>
      <c r="H37" s="3" t="s">
        <v>115</v>
      </c>
      <c r="I37" s="3" t="s">
        <v>116</v>
      </c>
      <c r="J37" s="3">
        <v>20.776</v>
      </c>
      <c r="K37" s="3" t="s">
        <v>20</v>
      </c>
      <c r="L37" s="3" t="s">
        <v>20</v>
      </c>
      <c r="M37" s="3" t="s">
        <v>20</v>
      </c>
    </row>
    <row r="38" spans="3:13" ht="12.75" x14ac:dyDescent="0.2">
      <c r="C38" s="3" t="s">
        <v>117</v>
      </c>
      <c r="D38" s="6"/>
      <c r="E38" s="6"/>
      <c r="F38" s="6"/>
      <c r="G38" s="3"/>
      <c r="H38" s="3" t="s">
        <v>20</v>
      </c>
      <c r="I38" s="3" t="s">
        <v>20</v>
      </c>
      <c r="J38" s="3" t="s">
        <v>118</v>
      </c>
      <c r="K38" s="3" t="s">
        <v>119</v>
      </c>
      <c r="L38" s="3" t="s">
        <v>120</v>
      </c>
      <c r="M38" s="3" t="s">
        <v>121</v>
      </c>
    </row>
    <row r="39" spans="3:13" ht="12.75" x14ac:dyDescent="0.2">
      <c r="C39" s="3" t="s">
        <v>122</v>
      </c>
      <c r="D39" s="6"/>
      <c r="E39" s="6"/>
      <c r="F39" s="6"/>
      <c r="G39" s="3"/>
      <c r="H39" s="3" t="s">
        <v>123</v>
      </c>
      <c r="I39" s="3" t="s">
        <v>124</v>
      </c>
      <c r="J39" s="3" t="s">
        <v>125</v>
      </c>
      <c r="K39" s="3" t="s">
        <v>126</v>
      </c>
      <c r="L39" s="3" t="s">
        <v>127</v>
      </c>
      <c r="M39" s="3" t="s">
        <v>128</v>
      </c>
    </row>
    <row r="40" spans="3:13" ht="12.75" x14ac:dyDescent="0.2">
      <c r="C40" s="3" t="s">
        <v>129</v>
      </c>
      <c r="D40" s="6"/>
      <c r="E40" s="6"/>
      <c r="F40" s="6"/>
      <c r="G40" s="3"/>
      <c r="H40" s="3" t="s">
        <v>130</v>
      </c>
      <c r="I40" s="3" t="s">
        <v>131</v>
      </c>
      <c r="J40" s="3" t="s">
        <v>132</v>
      </c>
      <c r="K40" s="3" t="s">
        <v>133</v>
      </c>
      <c r="L40" s="3" t="s">
        <v>134</v>
      </c>
      <c r="M40" s="3" t="s">
        <v>135</v>
      </c>
    </row>
    <row r="41" spans="3:13" ht="12.75" x14ac:dyDescent="0.2">
      <c r="G41" s="3"/>
    </row>
    <row r="42" spans="3:13" ht="12.75" x14ac:dyDescent="0.2">
      <c r="C42" s="3" t="s">
        <v>136</v>
      </c>
      <c r="D42" s="6"/>
      <c r="E42" s="6"/>
      <c r="F42" s="6"/>
      <c r="G42" s="3"/>
      <c r="H42" s="3" t="s">
        <v>137</v>
      </c>
      <c r="I42" s="3" t="s">
        <v>138</v>
      </c>
      <c r="J42" s="3" t="s">
        <v>139</v>
      </c>
      <c r="K42" s="3" t="s">
        <v>140</v>
      </c>
      <c r="L42" s="3" t="s">
        <v>141</v>
      </c>
      <c r="M42" s="3" t="s">
        <v>142</v>
      </c>
    </row>
    <row r="43" spans="3:13" ht="12.75" x14ac:dyDescent="0.2">
      <c r="C43" s="3" t="s">
        <v>143</v>
      </c>
      <c r="D43" s="6"/>
      <c r="E43" s="6"/>
      <c r="F43" s="6"/>
      <c r="G43" s="3"/>
      <c r="H43" s="3">
        <v>390.57100000000003</v>
      </c>
      <c r="I43" s="3">
        <v>769.84900000000005</v>
      </c>
      <c r="J43" s="3" t="s">
        <v>144</v>
      </c>
      <c r="K43" s="3" t="s">
        <v>145</v>
      </c>
      <c r="L43" s="3" t="s">
        <v>146</v>
      </c>
      <c r="M43" s="3" t="s">
        <v>147</v>
      </c>
    </row>
    <row r="44" spans="3:13" ht="12.75" x14ac:dyDescent="0.2">
      <c r="C44" s="3" t="s">
        <v>148</v>
      </c>
      <c r="D44" s="6"/>
      <c r="E44" s="6"/>
      <c r="F44" s="6"/>
      <c r="G44" s="3"/>
      <c r="H44" s="3" t="s">
        <v>149</v>
      </c>
      <c r="I44" s="3" t="s">
        <v>150</v>
      </c>
      <c r="J44" s="3" t="s">
        <v>151</v>
      </c>
      <c r="K44" s="3" t="s">
        <v>152</v>
      </c>
      <c r="L44" s="3" t="s">
        <v>153</v>
      </c>
      <c r="M44" s="3" t="s">
        <v>154</v>
      </c>
    </row>
    <row r="45" spans="3:13" ht="12.75" x14ac:dyDescent="0.2">
      <c r="C45" s="3" t="s">
        <v>155</v>
      </c>
      <c r="D45" s="6"/>
      <c r="E45" s="6"/>
      <c r="F45" s="6"/>
      <c r="G45" s="3"/>
      <c r="H45" s="3" t="s">
        <v>20</v>
      </c>
      <c r="I45" s="3" t="s">
        <v>20</v>
      </c>
      <c r="J45" s="3" t="s">
        <v>20</v>
      </c>
      <c r="K45" s="3" t="s">
        <v>20</v>
      </c>
      <c r="L45" s="3" t="s">
        <v>20</v>
      </c>
      <c r="M45" s="3" t="s">
        <v>20</v>
      </c>
    </row>
    <row r="46" spans="3:13" ht="12.75" x14ac:dyDescent="0.2">
      <c r="C46" s="3" t="s">
        <v>156</v>
      </c>
      <c r="D46" s="6"/>
      <c r="E46" s="6"/>
      <c r="F46" s="6"/>
      <c r="G46" s="3"/>
      <c r="H46" s="3">
        <v>-647.19600000000003</v>
      </c>
      <c r="I46" s="3">
        <v>358.99</v>
      </c>
      <c r="J46" s="3" t="s">
        <v>157</v>
      </c>
      <c r="K46" s="3" t="s">
        <v>158</v>
      </c>
      <c r="L46" s="3" t="s">
        <v>159</v>
      </c>
      <c r="M46" s="3" t="s">
        <v>160</v>
      </c>
    </row>
    <row r="47" spans="3:13" ht="12.75" x14ac:dyDescent="0.2">
      <c r="C47" s="3" t="s">
        <v>161</v>
      </c>
      <c r="D47" s="6"/>
      <c r="E47" s="6"/>
      <c r="F47" s="6"/>
      <c r="G47" s="3"/>
      <c r="H47" s="3" t="s">
        <v>162</v>
      </c>
      <c r="I47" s="3" t="s">
        <v>163</v>
      </c>
      <c r="J47" s="3" t="s">
        <v>164</v>
      </c>
      <c r="K47" s="3" t="s">
        <v>165</v>
      </c>
      <c r="L47" s="3" t="s">
        <v>166</v>
      </c>
      <c r="M47" s="3" t="s">
        <v>167</v>
      </c>
    </row>
    <row r="48" spans="3:13" ht="12.75" x14ac:dyDescent="0.2">
      <c r="C48" s="3" t="s">
        <v>168</v>
      </c>
      <c r="D48" s="6"/>
      <c r="E48" s="6"/>
      <c r="F48" s="6"/>
      <c r="G48" s="3"/>
      <c r="H48" s="3" t="s">
        <v>20</v>
      </c>
      <c r="I48" s="3" t="s">
        <v>20</v>
      </c>
      <c r="J48" s="3" t="s">
        <v>20</v>
      </c>
      <c r="K48" s="3" t="s">
        <v>20</v>
      </c>
      <c r="L48" s="3" t="s">
        <v>20</v>
      </c>
      <c r="M48" s="3" t="s">
        <v>20</v>
      </c>
    </row>
    <row r="49" spans="3:13" ht="12.75" x14ac:dyDescent="0.2">
      <c r="C49" s="3" t="s">
        <v>169</v>
      </c>
      <c r="D49" s="6"/>
      <c r="E49" s="6"/>
      <c r="F49" s="6"/>
      <c r="G49" s="3"/>
      <c r="H49" s="3" t="s">
        <v>170</v>
      </c>
      <c r="I49" s="3" t="s">
        <v>20</v>
      </c>
      <c r="J49" s="3" t="s">
        <v>20</v>
      </c>
      <c r="K49" s="3" t="s">
        <v>20</v>
      </c>
      <c r="L49" s="3" t="s">
        <v>20</v>
      </c>
      <c r="M49" s="3" t="s">
        <v>20</v>
      </c>
    </row>
    <row r="50" spans="3:13" ht="12.75" x14ac:dyDescent="0.2">
      <c r="C50" s="3" t="s">
        <v>171</v>
      </c>
      <c r="D50" s="6"/>
      <c r="E50" s="6"/>
      <c r="F50" s="6"/>
      <c r="G50" s="3"/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172</v>
      </c>
      <c r="D51" s="6"/>
      <c r="E51" s="6"/>
      <c r="F51" s="6"/>
      <c r="G51" s="3"/>
      <c r="H51" s="3" t="s">
        <v>173</v>
      </c>
      <c r="I51" s="3" t="s">
        <v>163</v>
      </c>
      <c r="J51" s="3" t="s">
        <v>164</v>
      </c>
      <c r="K51" s="3" t="s">
        <v>165</v>
      </c>
      <c r="L51" s="3" t="s">
        <v>166</v>
      </c>
      <c r="M51" s="3" t="s">
        <v>167</v>
      </c>
    </row>
    <row r="52" spans="3:13" ht="12.75" x14ac:dyDescent="0.2">
      <c r="G52" s="3"/>
    </row>
    <row r="53" spans="3:13" ht="12.75" x14ac:dyDescent="0.2">
      <c r="C53" s="3" t="s">
        <v>174</v>
      </c>
      <c r="D53" s="6"/>
      <c r="E53" s="6"/>
      <c r="F53" s="6"/>
      <c r="G53" s="3"/>
      <c r="H53" s="3" t="s">
        <v>78</v>
      </c>
      <c r="I53" s="3" t="s">
        <v>79</v>
      </c>
      <c r="J53" s="3" t="s">
        <v>80</v>
      </c>
      <c r="K53" s="3" t="s">
        <v>81</v>
      </c>
      <c r="L53" s="3" t="s">
        <v>82</v>
      </c>
      <c r="M53" s="3" t="s">
        <v>83</v>
      </c>
    </row>
    <row r="54" spans="3:13" ht="12.75" x14ac:dyDescent="0.2">
      <c r="G54" s="3"/>
    </row>
    <row r="55" spans="3:13" ht="12.75" x14ac:dyDescent="0.2">
      <c r="C55" s="3" t="s">
        <v>175</v>
      </c>
      <c r="D55" s="6"/>
      <c r="E55" s="6"/>
      <c r="F55" s="6"/>
      <c r="G55" s="3"/>
      <c r="H55" s="3" t="s">
        <v>21</v>
      </c>
      <c r="I55" s="3" t="s">
        <v>22</v>
      </c>
      <c r="J55" s="3" t="s">
        <v>23</v>
      </c>
      <c r="K55" s="3" t="s">
        <v>24</v>
      </c>
      <c r="L55" s="3" t="s">
        <v>25</v>
      </c>
      <c r="M55" s="3" t="s">
        <v>26</v>
      </c>
    </row>
    <row r="56" spans="3:13" ht="12.75" x14ac:dyDescent="0.2">
      <c r="C56" s="3" t="s">
        <v>176</v>
      </c>
      <c r="D56" s="6"/>
      <c r="E56" s="6"/>
      <c r="F56" s="6"/>
      <c r="G56" s="3"/>
      <c r="H56" s="3" t="s">
        <v>177</v>
      </c>
      <c r="I56" s="3" t="s">
        <v>178</v>
      </c>
      <c r="J56" s="3" t="s">
        <v>179</v>
      </c>
      <c r="K56" s="3" t="s">
        <v>180</v>
      </c>
      <c r="L56" s="3" t="s">
        <v>181</v>
      </c>
      <c r="M56" s="3" t="s">
        <v>182</v>
      </c>
    </row>
  </sheetData>
  <mergeCells count="2">
    <mergeCell ref="C2:H2"/>
    <mergeCell ref="C6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E752-3B59-4B85-87F1-B92E12270D59}">
  <dimension ref="C1:O48"/>
  <sheetViews>
    <sheetView workbookViewId="0">
      <selection activeCell="F1" sqref="D1:F1048576"/>
    </sheetView>
  </sheetViews>
  <sheetFormatPr defaultColWidth="15" defaultRowHeight="12.75" x14ac:dyDescent="0.2"/>
  <cols>
    <col min="1" max="2" width="2" customWidth="1"/>
    <col min="3" max="3" width="25" customWidth="1"/>
    <col min="4" max="6" width="13.140625" style="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x14ac:dyDescent="0.2">
      <c r="C3" s="1" t="s">
        <v>1</v>
      </c>
      <c r="D3" s="5"/>
      <c r="E3" s="5"/>
      <c r="F3" s="5"/>
    </row>
    <row r="6" spans="3:15" ht="15" x14ac:dyDescent="0.25">
      <c r="C6" s="38" t="s">
        <v>183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184</v>
      </c>
      <c r="D12" s="6"/>
      <c r="E12" s="6"/>
      <c r="F12" s="6"/>
      <c r="G12" s="3" t="s">
        <v>185</v>
      </c>
      <c r="H12" s="3" t="s">
        <v>186</v>
      </c>
      <c r="I12" s="3" t="s">
        <v>187</v>
      </c>
      <c r="J12" s="3" t="s">
        <v>188</v>
      </c>
      <c r="K12" s="3" t="s">
        <v>189</v>
      </c>
      <c r="L12" s="3" t="s">
        <v>190</v>
      </c>
      <c r="M12" s="3" t="s">
        <v>191</v>
      </c>
    </row>
    <row r="13" spans="3:15" x14ac:dyDescent="0.2">
      <c r="C13" s="3" t="s">
        <v>192</v>
      </c>
      <c r="D13" s="6"/>
      <c r="E13" s="6"/>
      <c r="F13" s="6"/>
      <c r="G13" s="3" t="s">
        <v>193</v>
      </c>
      <c r="H13" s="3" t="s">
        <v>194</v>
      </c>
      <c r="I13" s="3" t="s">
        <v>195</v>
      </c>
      <c r="J13" s="3" t="s">
        <v>196</v>
      </c>
      <c r="K13" s="3" t="s">
        <v>197</v>
      </c>
      <c r="L13" s="3" t="s">
        <v>198</v>
      </c>
      <c r="M13" s="3" t="s">
        <v>199</v>
      </c>
    </row>
    <row r="15" spans="3:15" x14ac:dyDescent="0.2">
      <c r="C15" s="3" t="s">
        <v>200</v>
      </c>
      <c r="D15" s="6"/>
      <c r="E15" s="6"/>
      <c r="F15" s="6"/>
      <c r="G15" s="3" t="s">
        <v>201</v>
      </c>
      <c r="H15" s="3" t="s">
        <v>202</v>
      </c>
      <c r="I15" s="3" t="s">
        <v>203</v>
      </c>
      <c r="J15" s="3" t="s">
        <v>204</v>
      </c>
      <c r="K15" s="3" t="s">
        <v>205</v>
      </c>
      <c r="L15" s="3" t="s">
        <v>206</v>
      </c>
      <c r="M15" s="3" t="s">
        <v>207</v>
      </c>
    </row>
    <row r="16" spans="3:15" x14ac:dyDescent="0.2">
      <c r="C16" s="3" t="s">
        <v>208</v>
      </c>
      <c r="D16" s="6"/>
      <c r="E16" s="6"/>
      <c r="F16" s="6"/>
      <c r="G16" s="3" t="s">
        <v>209</v>
      </c>
      <c r="H16" s="3" t="s">
        <v>210</v>
      </c>
      <c r="I16" s="3" t="s">
        <v>211</v>
      </c>
      <c r="J16" s="3" t="s">
        <v>212</v>
      </c>
      <c r="K16" s="3" t="s">
        <v>213</v>
      </c>
      <c r="L16" s="3" t="s">
        <v>214</v>
      </c>
      <c r="M16" s="3" t="s">
        <v>215</v>
      </c>
    </row>
    <row r="17" spans="3:13" x14ac:dyDescent="0.2">
      <c r="C17" s="3" t="s">
        <v>216</v>
      </c>
      <c r="D17" s="6"/>
      <c r="E17" s="6"/>
      <c r="F17" s="6"/>
      <c r="G17" s="3" t="s">
        <v>217</v>
      </c>
      <c r="H17" s="3" t="s">
        <v>218</v>
      </c>
      <c r="I17" s="3" t="s">
        <v>219</v>
      </c>
      <c r="J17" s="3" t="s">
        <v>220</v>
      </c>
      <c r="K17" s="3" t="s">
        <v>221</v>
      </c>
      <c r="L17" s="3" t="s">
        <v>222</v>
      </c>
      <c r="M17" s="3" t="s">
        <v>223</v>
      </c>
    </row>
    <row r="19" spans="3:13" x14ac:dyDescent="0.2">
      <c r="C19" s="3" t="s">
        <v>224</v>
      </c>
      <c r="D19" s="6"/>
      <c r="E19" s="6"/>
      <c r="F19" s="6"/>
      <c r="G19" s="3" t="s">
        <v>225</v>
      </c>
      <c r="H19" s="3" t="s">
        <v>226</v>
      </c>
      <c r="I19" s="3" t="s">
        <v>227</v>
      </c>
      <c r="J19" s="3" t="s">
        <v>228</v>
      </c>
      <c r="K19" s="3" t="s">
        <v>229</v>
      </c>
      <c r="L19" s="3" t="s">
        <v>230</v>
      </c>
      <c r="M19" s="3" t="s">
        <v>231</v>
      </c>
    </row>
    <row r="20" spans="3:13" x14ac:dyDescent="0.2">
      <c r="C20" s="3" t="s">
        <v>232</v>
      </c>
      <c r="D20" s="6"/>
      <c r="E20" s="6"/>
      <c r="F20" s="6"/>
      <c r="G20" s="3" t="s">
        <v>233</v>
      </c>
      <c r="H20" s="3" t="s">
        <v>234</v>
      </c>
      <c r="I20" s="3" t="s">
        <v>235</v>
      </c>
      <c r="J20" s="3" t="s">
        <v>236</v>
      </c>
      <c r="K20" s="3" t="s">
        <v>237</v>
      </c>
      <c r="L20" s="3" t="s">
        <v>238</v>
      </c>
      <c r="M20" s="3" t="s">
        <v>239</v>
      </c>
    </row>
    <row r="21" spans="3:13" x14ac:dyDescent="0.2">
      <c r="C21" s="3" t="s">
        <v>240</v>
      </c>
      <c r="D21" s="6"/>
      <c r="E21" s="6"/>
      <c r="F21" s="6"/>
      <c r="G21" s="3" t="s">
        <v>241</v>
      </c>
      <c r="H21" s="3" t="s">
        <v>242</v>
      </c>
      <c r="I21" s="3" t="s">
        <v>243</v>
      </c>
      <c r="J21" s="3" t="s">
        <v>244</v>
      </c>
      <c r="K21" s="3" t="s">
        <v>245</v>
      </c>
      <c r="L21" s="3" t="s">
        <v>246</v>
      </c>
      <c r="M21" s="3" t="s">
        <v>247</v>
      </c>
    </row>
    <row r="22" spans="3:13" x14ac:dyDescent="0.2">
      <c r="C22" s="3" t="s">
        <v>248</v>
      </c>
      <c r="D22" s="6"/>
      <c r="E22" s="6"/>
      <c r="F22" s="6"/>
      <c r="G22" s="3">
        <v>-215.696</v>
      </c>
      <c r="H22" s="3" t="s">
        <v>249</v>
      </c>
      <c r="I22" s="3" t="s">
        <v>250</v>
      </c>
      <c r="J22" s="3" t="s">
        <v>251</v>
      </c>
      <c r="K22" s="3" t="s">
        <v>252</v>
      </c>
      <c r="L22" s="3" t="s">
        <v>253</v>
      </c>
      <c r="M22" s="3" t="s">
        <v>254</v>
      </c>
    </row>
    <row r="23" spans="3:13" x14ac:dyDescent="0.2">
      <c r="C23" s="3" t="s">
        <v>255</v>
      </c>
      <c r="D23" s="6"/>
      <c r="E23" s="6"/>
      <c r="F23" s="6"/>
      <c r="G23" s="3" t="s">
        <v>256</v>
      </c>
      <c r="H23" s="3" t="s">
        <v>257</v>
      </c>
      <c r="I23" s="3" t="s">
        <v>258</v>
      </c>
      <c r="J23" s="3" t="s">
        <v>259</v>
      </c>
      <c r="K23" s="3" t="s">
        <v>260</v>
      </c>
      <c r="L23" s="3" t="s">
        <v>261</v>
      </c>
      <c r="M23" s="3" t="s">
        <v>262</v>
      </c>
    </row>
    <row r="24" spans="3:13" x14ac:dyDescent="0.2">
      <c r="C24" s="3" t="s">
        <v>263</v>
      </c>
      <c r="D24" s="6"/>
      <c r="E24" s="6"/>
      <c r="F24" s="6"/>
      <c r="G24" s="3" t="s">
        <v>264</v>
      </c>
      <c r="H24" s="3" t="s">
        <v>265</v>
      </c>
      <c r="I24" s="3" t="s">
        <v>266</v>
      </c>
      <c r="J24" s="3" t="s">
        <v>267</v>
      </c>
      <c r="K24" s="3" t="s">
        <v>268</v>
      </c>
      <c r="L24" s="3" t="s">
        <v>269</v>
      </c>
      <c r="M24" s="3" t="s">
        <v>270</v>
      </c>
    </row>
    <row r="26" spans="3:13" x14ac:dyDescent="0.2">
      <c r="C26" s="3" t="s">
        <v>271</v>
      </c>
      <c r="D26" s="6"/>
      <c r="E26" s="6"/>
      <c r="F26" s="6"/>
      <c r="G26" s="3" t="s">
        <v>3</v>
      </c>
      <c r="H26" s="3">
        <v>-217.28100000000001</v>
      </c>
      <c r="I26" s="3">
        <v>-775.30899999999997</v>
      </c>
      <c r="J26" s="3">
        <v>-977.76300000000003</v>
      </c>
      <c r="K26" s="3">
        <v>-148.87299999999999</v>
      </c>
      <c r="L26" s="3">
        <v>-72.078000000000003</v>
      </c>
      <c r="M26" s="3" t="s">
        <v>272</v>
      </c>
    </row>
    <row r="27" spans="3:13" x14ac:dyDescent="0.2">
      <c r="C27" s="3" t="s">
        <v>273</v>
      </c>
      <c r="D27" s="6"/>
      <c r="E27" s="6"/>
      <c r="F27" s="6"/>
      <c r="G27" s="3" t="s">
        <v>264</v>
      </c>
      <c r="H27" s="3" t="s">
        <v>274</v>
      </c>
      <c r="I27" s="3" t="s">
        <v>275</v>
      </c>
      <c r="J27" s="3" t="s">
        <v>276</v>
      </c>
      <c r="K27" s="3" t="s">
        <v>277</v>
      </c>
      <c r="L27" s="3" t="s">
        <v>278</v>
      </c>
      <c r="M27" s="3" t="s">
        <v>279</v>
      </c>
    </row>
    <row r="28" spans="3:13" x14ac:dyDescent="0.2">
      <c r="C28" s="3" t="s">
        <v>280</v>
      </c>
      <c r="D28" s="6"/>
      <c r="E28" s="6"/>
      <c r="F28" s="6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281</v>
      </c>
      <c r="D29" s="6"/>
      <c r="E29" s="6"/>
      <c r="F29" s="6"/>
      <c r="G29" s="3">
        <v>0</v>
      </c>
      <c r="H29" s="3">
        <v>0</v>
      </c>
      <c r="I29" s="3">
        <v>0</v>
      </c>
      <c r="J29" s="3">
        <v>-790.78</v>
      </c>
      <c r="K29" s="3">
        <v>-427.53300000000002</v>
      </c>
      <c r="L29" s="3">
        <v>-217.499</v>
      </c>
      <c r="M29" s="3" t="s">
        <v>282</v>
      </c>
    </row>
    <row r="30" spans="3:13" x14ac:dyDescent="0.2">
      <c r="C30" s="3" t="s">
        <v>283</v>
      </c>
      <c r="D30" s="6"/>
      <c r="E30" s="6"/>
      <c r="F30" s="6"/>
      <c r="G30" s="3" t="s">
        <v>264</v>
      </c>
      <c r="H30" s="3" t="s">
        <v>274</v>
      </c>
      <c r="I30" s="3" t="s">
        <v>275</v>
      </c>
      <c r="J30" s="3" t="s">
        <v>284</v>
      </c>
      <c r="K30" s="3" t="s">
        <v>285</v>
      </c>
      <c r="L30" s="3" t="s">
        <v>286</v>
      </c>
      <c r="M30" s="3" t="s">
        <v>287</v>
      </c>
    </row>
    <row r="32" spans="3:13" x14ac:dyDescent="0.2">
      <c r="C32" s="3" t="s">
        <v>288</v>
      </c>
      <c r="D32" s="6"/>
      <c r="E32" s="6"/>
      <c r="F32" s="6"/>
      <c r="G32" s="3">
        <v>188.96299999999999</v>
      </c>
      <c r="H32" s="3" t="s">
        <v>289</v>
      </c>
      <c r="I32" s="3">
        <v>517.327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290</v>
      </c>
      <c r="D33" s="6"/>
      <c r="E33" s="6"/>
      <c r="F33" s="6"/>
      <c r="G33" s="3" t="s">
        <v>291</v>
      </c>
      <c r="H33" s="3" t="s">
        <v>292</v>
      </c>
      <c r="I33" s="3" t="s">
        <v>293</v>
      </c>
      <c r="J33" s="3" t="s">
        <v>284</v>
      </c>
      <c r="K33" s="3" t="s">
        <v>285</v>
      </c>
      <c r="L33" s="3" t="s">
        <v>286</v>
      </c>
      <c r="M33" s="3" t="s">
        <v>287</v>
      </c>
    </row>
    <row r="35" spans="3:13" x14ac:dyDescent="0.2">
      <c r="C35" s="3" t="s">
        <v>294</v>
      </c>
      <c r="D35" s="6"/>
      <c r="E35" s="6"/>
      <c r="F35" s="6"/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295</v>
      </c>
      <c r="D36" s="6"/>
      <c r="E36" s="6"/>
      <c r="F36" s="6"/>
      <c r="G36" s="3" t="s">
        <v>291</v>
      </c>
      <c r="H36" s="3" t="s">
        <v>292</v>
      </c>
      <c r="I36" s="3" t="s">
        <v>293</v>
      </c>
      <c r="J36" s="3" t="s">
        <v>284</v>
      </c>
      <c r="K36" s="3" t="s">
        <v>285</v>
      </c>
      <c r="L36" s="3" t="s">
        <v>286</v>
      </c>
      <c r="M36" s="3" t="s">
        <v>287</v>
      </c>
    </row>
    <row r="38" spans="3:13" x14ac:dyDescent="0.2">
      <c r="C38" s="3" t="s">
        <v>296</v>
      </c>
      <c r="D38" s="6"/>
      <c r="E38" s="6"/>
      <c r="F38" s="6"/>
      <c r="G38" s="3">
        <v>-0.24</v>
      </c>
      <c r="H38" s="3">
        <v>-0.54</v>
      </c>
      <c r="I38" s="3">
        <v>-0.71</v>
      </c>
      <c r="J38" s="3">
        <v>-0.63</v>
      </c>
      <c r="K38" s="3">
        <v>-0.35</v>
      </c>
      <c r="L38" s="3">
        <v>-0.52</v>
      </c>
      <c r="M38" s="3">
        <v>0.28999999999999998</v>
      </c>
    </row>
    <row r="39" spans="3:13" x14ac:dyDescent="0.2">
      <c r="C39" s="3" t="s">
        <v>297</v>
      </c>
      <c r="D39" s="6"/>
      <c r="E39" s="6"/>
      <c r="F39" s="6"/>
      <c r="G39" s="3">
        <v>-0.24</v>
      </c>
      <c r="H39" s="3">
        <v>-0.54</v>
      </c>
      <c r="I39" s="3">
        <v>-0.71</v>
      </c>
      <c r="J39" s="3">
        <v>-0.63</v>
      </c>
      <c r="K39" s="3">
        <v>-0.35</v>
      </c>
      <c r="L39" s="3">
        <v>-0.52</v>
      </c>
      <c r="M39" s="3">
        <v>0.28000000000000003</v>
      </c>
    </row>
    <row r="40" spans="3:13" x14ac:dyDescent="0.2">
      <c r="C40" s="3" t="s">
        <v>298</v>
      </c>
      <c r="D40" s="6"/>
      <c r="E40" s="6"/>
      <c r="F40" s="6"/>
      <c r="G40" s="3" t="s">
        <v>299</v>
      </c>
      <c r="H40" s="3" t="s">
        <v>300</v>
      </c>
      <c r="I40" s="3" t="s">
        <v>301</v>
      </c>
      <c r="J40" s="3" t="s">
        <v>302</v>
      </c>
      <c r="K40" s="3" t="s">
        <v>303</v>
      </c>
      <c r="L40" s="3" t="s">
        <v>304</v>
      </c>
      <c r="M40" s="3" t="s">
        <v>305</v>
      </c>
    </row>
    <row r="41" spans="3:13" x14ac:dyDescent="0.2">
      <c r="C41" s="3" t="s">
        <v>306</v>
      </c>
      <c r="D41" s="6"/>
      <c r="E41" s="6"/>
      <c r="F41" s="6"/>
      <c r="G41" s="3" t="s">
        <v>299</v>
      </c>
      <c r="H41" s="3" t="s">
        <v>300</v>
      </c>
      <c r="I41" s="3" t="s">
        <v>301</v>
      </c>
      <c r="J41" s="3" t="s">
        <v>302</v>
      </c>
      <c r="K41" s="3" t="s">
        <v>303</v>
      </c>
      <c r="L41" s="3" t="s">
        <v>304</v>
      </c>
      <c r="M41" s="3" t="s">
        <v>305</v>
      </c>
    </row>
    <row r="43" spans="3:13" x14ac:dyDescent="0.2">
      <c r="C43" s="3" t="s">
        <v>307</v>
      </c>
      <c r="D43" s="6"/>
      <c r="E43" s="6"/>
      <c r="F43" s="6"/>
      <c r="G43" s="3" t="s">
        <v>308</v>
      </c>
      <c r="H43" s="3" t="s">
        <v>309</v>
      </c>
      <c r="I43" s="3" t="s">
        <v>310</v>
      </c>
      <c r="J43" s="3" t="s">
        <v>311</v>
      </c>
      <c r="K43" s="3" t="s">
        <v>312</v>
      </c>
      <c r="L43" s="3" t="s">
        <v>313</v>
      </c>
      <c r="M43" s="3" t="s">
        <v>314</v>
      </c>
    </row>
    <row r="44" spans="3:13" x14ac:dyDescent="0.2">
      <c r="C44" s="3" t="s">
        <v>315</v>
      </c>
      <c r="D44" s="6"/>
      <c r="E44" s="6"/>
      <c r="F44" s="6"/>
      <c r="G44" s="3" t="s">
        <v>316</v>
      </c>
      <c r="H44" s="3" t="s">
        <v>317</v>
      </c>
      <c r="I44" s="3" t="s">
        <v>318</v>
      </c>
      <c r="J44" s="3" t="s">
        <v>319</v>
      </c>
      <c r="K44" s="3" t="s">
        <v>320</v>
      </c>
      <c r="L44" s="3" t="s">
        <v>321</v>
      </c>
      <c r="M44" s="3" t="s">
        <v>322</v>
      </c>
    </row>
    <row r="46" spans="3:13" x14ac:dyDescent="0.2">
      <c r="C46" s="3" t="s">
        <v>323</v>
      </c>
      <c r="D46" s="6"/>
      <c r="E46" s="6"/>
      <c r="F46" s="6"/>
      <c r="G46" s="3" t="s">
        <v>185</v>
      </c>
      <c r="H46" s="3" t="s">
        <v>186</v>
      </c>
      <c r="I46" s="3" t="s">
        <v>187</v>
      </c>
      <c r="J46" s="3" t="s">
        <v>188</v>
      </c>
      <c r="K46" s="3" t="s">
        <v>189</v>
      </c>
      <c r="L46" s="3" t="s">
        <v>190</v>
      </c>
      <c r="M46" s="3" t="s">
        <v>191</v>
      </c>
    </row>
    <row r="47" spans="3:13" x14ac:dyDescent="0.2">
      <c r="C47" s="3" t="s">
        <v>324</v>
      </c>
      <c r="D47" s="6"/>
      <c r="E47" s="6"/>
      <c r="F47" s="6"/>
      <c r="G47" s="3" t="s">
        <v>325</v>
      </c>
      <c r="H47" s="3" t="s">
        <v>326</v>
      </c>
      <c r="I47" s="3" t="s">
        <v>327</v>
      </c>
      <c r="J47" s="3" t="s">
        <v>328</v>
      </c>
      <c r="K47" s="3" t="s">
        <v>329</v>
      </c>
      <c r="L47" s="3" t="s">
        <v>330</v>
      </c>
      <c r="M47" s="3" t="s">
        <v>331</v>
      </c>
    </row>
    <row r="48" spans="3:13" x14ac:dyDescent="0.2">
      <c r="C48" s="3" t="s">
        <v>332</v>
      </c>
      <c r="D48" s="6"/>
      <c r="E48" s="6"/>
      <c r="F48" s="6"/>
      <c r="G48" s="3" t="s">
        <v>316</v>
      </c>
      <c r="H48" s="3" t="s">
        <v>317</v>
      </c>
      <c r="I48" s="3" t="s">
        <v>318</v>
      </c>
      <c r="J48" s="3" t="s">
        <v>319</v>
      </c>
      <c r="K48" s="3" t="s">
        <v>320</v>
      </c>
      <c r="L48" s="3" t="s">
        <v>321</v>
      </c>
      <c r="M48" s="3" t="s">
        <v>322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5B0C-4067-472D-874F-3FBD8B01CC22}">
  <dimension ref="C1:O41"/>
  <sheetViews>
    <sheetView workbookViewId="0">
      <selection activeCell="F1" sqref="D1:F1048576"/>
    </sheetView>
  </sheetViews>
  <sheetFormatPr defaultColWidth="15" defaultRowHeight="12.75" x14ac:dyDescent="0.2"/>
  <cols>
    <col min="1" max="2" width="2" customWidth="1"/>
    <col min="3" max="3" width="25" customWidth="1"/>
    <col min="4" max="6" width="14.28515625" style="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x14ac:dyDescent="0.2">
      <c r="C3" s="1" t="s">
        <v>1</v>
      </c>
      <c r="D3" s="5"/>
      <c r="E3" s="5"/>
      <c r="F3" s="5"/>
    </row>
    <row r="6" spans="3:15" ht="15" x14ac:dyDescent="0.25">
      <c r="C6" s="38" t="s">
        <v>333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10" spans="3:1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2" spans="3:15" x14ac:dyDescent="0.2">
      <c r="C12" s="3" t="s">
        <v>290</v>
      </c>
      <c r="D12" s="6"/>
      <c r="E12" s="6"/>
      <c r="F12" s="6"/>
      <c r="G12" s="3" t="s">
        <v>291</v>
      </c>
      <c r="H12" s="3" t="s">
        <v>292</v>
      </c>
      <c r="I12" s="3" t="s">
        <v>293</v>
      </c>
      <c r="J12" s="3" t="s">
        <v>284</v>
      </c>
      <c r="K12" s="3" t="s">
        <v>285</v>
      </c>
      <c r="L12" s="3" t="s">
        <v>286</v>
      </c>
      <c r="M12" s="3" t="s">
        <v>287</v>
      </c>
    </row>
    <row r="13" spans="3:15" x14ac:dyDescent="0.2">
      <c r="C13" s="3" t="s">
        <v>334</v>
      </c>
      <c r="D13" s="6"/>
      <c r="E13" s="6"/>
      <c r="F13" s="6"/>
      <c r="G13" s="3">
        <v>83.936000000000007</v>
      </c>
      <c r="H13" s="3">
        <v>231.61500000000001</v>
      </c>
      <c r="I13" s="3">
        <v>230.68199999999999</v>
      </c>
      <c r="J13" s="3">
        <v>899.85400000000004</v>
      </c>
      <c r="K13" s="3" t="s">
        <v>335</v>
      </c>
      <c r="L13" s="3" t="s">
        <v>336</v>
      </c>
      <c r="M13" s="3" t="s">
        <v>337</v>
      </c>
    </row>
    <row r="14" spans="3:15" x14ac:dyDescent="0.2">
      <c r="C14" s="3" t="s">
        <v>338</v>
      </c>
      <c r="D14" s="6"/>
      <c r="E14" s="6"/>
      <c r="F14" s="6"/>
      <c r="G14" s="3" t="s">
        <v>3</v>
      </c>
      <c r="H14" s="3" t="s">
        <v>3</v>
      </c>
      <c r="I14" s="3">
        <v>4.0949999999999998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5" x14ac:dyDescent="0.2">
      <c r="C15" s="3" t="s">
        <v>339</v>
      </c>
      <c r="D15" s="6"/>
      <c r="E15" s="6"/>
      <c r="F15" s="6"/>
      <c r="G15" s="3">
        <v>212.035</v>
      </c>
      <c r="H15" s="3">
        <v>192.05699999999999</v>
      </c>
      <c r="I15" s="3">
        <v>345.34</v>
      </c>
      <c r="J15" s="3" t="s">
        <v>340</v>
      </c>
      <c r="K15" s="3" t="s">
        <v>341</v>
      </c>
      <c r="L15" s="3" t="s">
        <v>342</v>
      </c>
      <c r="M15" s="3" t="s">
        <v>343</v>
      </c>
    </row>
    <row r="16" spans="3:15" x14ac:dyDescent="0.2">
      <c r="C16" s="3" t="s">
        <v>344</v>
      </c>
      <c r="D16" s="6"/>
      <c r="E16" s="6"/>
      <c r="F16" s="6"/>
      <c r="G16" s="3">
        <v>-117.517</v>
      </c>
      <c r="H16" s="3" t="s">
        <v>345</v>
      </c>
      <c r="I16" s="3" t="s">
        <v>346</v>
      </c>
      <c r="J16" s="3" t="s">
        <v>347</v>
      </c>
      <c r="K16" s="3" t="s">
        <v>348</v>
      </c>
      <c r="L16" s="3" t="s">
        <v>349</v>
      </c>
      <c r="M16" s="3" t="s">
        <v>350</v>
      </c>
    </row>
    <row r="17" spans="3:13" x14ac:dyDescent="0.2">
      <c r="C17" s="3" t="s">
        <v>351</v>
      </c>
      <c r="D17" s="6"/>
      <c r="E17" s="6"/>
      <c r="F17" s="6"/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352</v>
      </c>
      <c r="D18" s="6"/>
      <c r="E18" s="6"/>
      <c r="F18" s="6"/>
      <c r="G18" s="3">
        <v>348.286</v>
      </c>
      <c r="H18" s="3">
        <v>-235.96100000000001</v>
      </c>
      <c r="I18" s="3" t="s">
        <v>353</v>
      </c>
      <c r="J18" s="3">
        <v>-779.09400000000005</v>
      </c>
      <c r="K18" s="3" t="s">
        <v>354</v>
      </c>
      <c r="L18" s="3" t="s">
        <v>355</v>
      </c>
      <c r="M18" s="3" t="s">
        <v>356</v>
      </c>
    </row>
    <row r="19" spans="3:13" x14ac:dyDescent="0.2">
      <c r="C19" s="3" t="s">
        <v>357</v>
      </c>
      <c r="D19" s="6"/>
      <c r="E19" s="6"/>
      <c r="F19" s="6"/>
      <c r="G19" s="3" t="s">
        <v>358</v>
      </c>
      <c r="H19" s="3" t="s">
        <v>359</v>
      </c>
      <c r="I19" s="3" t="s">
        <v>360</v>
      </c>
      <c r="J19" s="3" t="s">
        <v>361</v>
      </c>
      <c r="K19" s="3" t="s">
        <v>362</v>
      </c>
      <c r="L19" s="3" t="s">
        <v>363</v>
      </c>
      <c r="M19" s="3" t="s">
        <v>364</v>
      </c>
    </row>
    <row r="20" spans="3:13" x14ac:dyDescent="0.2">
      <c r="C20" s="3" t="s">
        <v>365</v>
      </c>
      <c r="D20" s="6"/>
      <c r="E20" s="6"/>
      <c r="F20" s="6"/>
      <c r="G20" s="3" t="s">
        <v>366</v>
      </c>
      <c r="H20" s="3" t="s">
        <v>367</v>
      </c>
      <c r="I20" s="3" t="s">
        <v>368</v>
      </c>
      <c r="J20" s="3" t="s">
        <v>369</v>
      </c>
      <c r="K20" s="3" t="s">
        <v>370</v>
      </c>
      <c r="L20" s="3" t="s">
        <v>371</v>
      </c>
      <c r="M20" s="3" t="s">
        <v>372</v>
      </c>
    </row>
    <row r="22" spans="3:13" x14ac:dyDescent="0.2">
      <c r="C22" s="3" t="s">
        <v>373</v>
      </c>
      <c r="D22" s="6"/>
      <c r="E22" s="6"/>
      <c r="F22" s="6"/>
      <c r="G22" s="3">
        <v>-346.30099999999999</v>
      </c>
      <c r="H22" s="3">
        <v>-866.17</v>
      </c>
      <c r="I22" s="3">
        <v>-559.64200000000005</v>
      </c>
      <c r="J22" s="3">
        <v>-475.24700000000001</v>
      </c>
      <c r="K22" s="3" t="s">
        <v>374</v>
      </c>
      <c r="L22" s="3" t="s">
        <v>375</v>
      </c>
      <c r="M22" s="3" t="s">
        <v>376</v>
      </c>
    </row>
    <row r="23" spans="3:13" x14ac:dyDescent="0.2">
      <c r="C23" s="3" t="s">
        <v>377</v>
      </c>
      <c r="D23" s="6"/>
      <c r="E23" s="6"/>
      <c r="F23" s="6"/>
      <c r="G23" s="3" t="s">
        <v>3</v>
      </c>
      <c r="H23" s="3" t="s">
        <v>3</v>
      </c>
      <c r="I23" s="3" t="s">
        <v>3</v>
      </c>
      <c r="J23" s="3" t="s">
        <v>3</v>
      </c>
      <c r="K23" s="3" t="s">
        <v>378</v>
      </c>
      <c r="L23" s="3" t="s">
        <v>3</v>
      </c>
      <c r="M23" s="3" t="s">
        <v>379</v>
      </c>
    </row>
    <row r="24" spans="3:13" x14ac:dyDescent="0.2">
      <c r="C24" s="3" t="s">
        <v>380</v>
      </c>
      <c r="D24" s="6"/>
      <c r="E24" s="6"/>
      <c r="F24" s="6"/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</row>
    <row r="25" spans="3:13" x14ac:dyDescent="0.2">
      <c r="C25" s="3" t="s">
        <v>381</v>
      </c>
      <c r="D25" s="6"/>
      <c r="E25" s="6"/>
      <c r="F25" s="6"/>
      <c r="G25" s="3">
        <v>-346.30099999999999</v>
      </c>
      <c r="H25" s="3">
        <v>-866.17</v>
      </c>
      <c r="I25" s="3">
        <v>-559.64200000000005</v>
      </c>
      <c r="J25" s="3">
        <v>-475.24700000000001</v>
      </c>
      <c r="K25" s="3" t="s">
        <v>382</v>
      </c>
      <c r="L25" s="3" t="s">
        <v>375</v>
      </c>
      <c r="M25" s="3" t="s">
        <v>383</v>
      </c>
    </row>
    <row r="27" spans="3:13" x14ac:dyDescent="0.2">
      <c r="C27" s="3" t="s">
        <v>384</v>
      </c>
      <c r="D27" s="6"/>
      <c r="E27" s="6"/>
      <c r="F27" s="6"/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</row>
    <row r="28" spans="3:13" x14ac:dyDescent="0.2">
      <c r="C28" s="3" t="s">
        <v>385</v>
      </c>
      <c r="D28" s="6"/>
      <c r="E28" s="6"/>
      <c r="F28" s="6"/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386</v>
      </c>
      <c r="D29" s="6"/>
      <c r="E29" s="6"/>
      <c r="F29" s="6"/>
      <c r="G29" s="3" t="s">
        <v>3</v>
      </c>
      <c r="H29" s="3" t="s">
        <v>387</v>
      </c>
      <c r="I29" s="3" t="s">
        <v>388</v>
      </c>
      <c r="J29" s="3" t="s">
        <v>389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390</v>
      </c>
      <c r="D30" s="6"/>
      <c r="E30" s="6"/>
      <c r="F30" s="6"/>
      <c r="G30" s="3">
        <v>-54.063000000000002</v>
      </c>
      <c r="H30" s="3">
        <v>-31.234999999999999</v>
      </c>
      <c r="I30" s="3">
        <v>-28.664999999999999</v>
      </c>
      <c r="J30" s="3" t="s">
        <v>391</v>
      </c>
      <c r="K30" s="3" t="s">
        <v>392</v>
      </c>
      <c r="L30" s="3" t="s">
        <v>393</v>
      </c>
      <c r="M30" s="3" t="s">
        <v>394</v>
      </c>
    </row>
    <row r="31" spans="3:13" x14ac:dyDescent="0.2">
      <c r="C31" s="3" t="s">
        <v>395</v>
      </c>
      <c r="D31" s="6"/>
      <c r="E31" s="6"/>
      <c r="F31" s="6"/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x14ac:dyDescent="0.2">
      <c r="C32" s="3" t="s">
        <v>396</v>
      </c>
      <c r="D32" s="6"/>
      <c r="E32" s="6"/>
      <c r="F32" s="6"/>
      <c r="G32" s="3">
        <v>0</v>
      </c>
      <c r="H32" s="3" t="s">
        <v>397</v>
      </c>
      <c r="I32" s="3">
        <v>-885.87199999999996</v>
      </c>
      <c r="J32" s="3" t="s">
        <v>398</v>
      </c>
      <c r="K32" s="3" t="s">
        <v>399</v>
      </c>
      <c r="L32" s="3" t="s">
        <v>400</v>
      </c>
      <c r="M32" s="3" t="s">
        <v>401</v>
      </c>
    </row>
    <row r="33" spans="3:13" x14ac:dyDescent="0.2">
      <c r="C33" s="3" t="s">
        <v>402</v>
      </c>
      <c r="D33" s="6"/>
      <c r="E33" s="6"/>
      <c r="F33" s="6"/>
      <c r="G33" s="3">
        <v>-54.063000000000002</v>
      </c>
      <c r="H33" s="3" t="s">
        <v>403</v>
      </c>
      <c r="I33" s="3" t="s">
        <v>404</v>
      </c>
      <c r="J33" s="3" t="s">
        <v>405</v>
      </c>
      <c r="K33" s="3" t="s">
        <v>406</v>
      </c>
      <c r="L33" s="3">
        <v>533.63199999999995</v>
      </c>
      <c r="M33" s="3" t="s">
        <v>407</v>
      </c>
    </row>
    <row r="35" spans="3:13" x14ac:dyDescent="0.2">
      <c r="C35" s="3" t="s">
        <v>408</v>
      </c>
      <c r="D35" s="6"/>
      <c r="E35" s="6"/>
      <c r="F35" s="6"/>
      <c r="G35" s="3" t="s">
        <v>3</v>
      </c>
      <c r="H35" s="3" t="s">
        <v>409</v>
      </c>
      <c r="I35" s="3" t="s">
        <v>21</v>
      </c>
      <c r="J35" s="3" t="s">
        <v>22</v>
      </c>
      <c r="K35" s="3" t="s">
        <v>23</v>
      </c>
      <c r="L35" s="3" t="s">
        <v>24</v>
      </c>
      <c r="M35" s="3" t="s">
        <v>25</v>
      </c>
    </row>
    <row r="36" spans="3:13" x14ac:dyDescent="0.2">
      <c r="C36" s="3" t="s">
        <v>410</v>
      </c>
      <c r="D36" s="6"/>
      <c r="E36" s="6"/>
      <c r="F36" s="6"/>
      <c r="G36" s="3">
        <v>352.512</v>
      </c>
      <c r="H36" s="3">
        <v>92.655000000000001</v>
      </c>
      <c r="I36" s="3">
        <v>-252.52099999999999</v>
      </c>
      <c r="J36" s="3">
        <v>133.744</v>
      </c>
      <c r="K36" s="3">
        <v>-190.863</v>
      </c>
      <c r="L36" s="3">
        <v>-452.702</v>
      </c>
      <c r="M36" s="3" t="s">
        <v>411</v>
      </c>
    </row>
    <row r="37" spans="3:13" x14ac:dyDescent="0.2">
      <c r="C37" s="3" t="s">
        <v>412</v>
      </c>
      <c r="D37" s="6"/>
      <c r="E37" s="6"/>
      <c r="F37" s="6"/>
      <c r="G37" s="3" t="s">
        <v>3</v>
      </c>
      <c r="H37" s="3" t="s">
        <v>413</v>
      </c>
      <c r="I37" s="3" t="s">
        <v>414</v>
      </c>
      <c r="J37" s="3" t="s">
        <v>415</v>
      </c>
      <c r="K37" s="3" t="s">
        <v>416</v>
      </c>
      <c r="L37" s="3" t="s">
        <v>417</v>
      </c>
      <c r="M37" s="3" t="s">
        <v>418</v>
      </c>
    </row>
    <row r="38" spans="3:13" x14ac:dyDescent="0.2">
      <c r="C38" s="3" t="s">
        <v>419</v>
      </c>
      <c r="D38" s="6"/>
      <c r="E38" s="6"/>
      <c r="F38" s="6"/>
      <c r="G38" s="3" t="s">
        <v>409</v>
      </c>
      <c r="H38" s="3" t="s">
        <v>21</v>
      </c>
      <c r="I38" s="3" t="s">
        <v>22</v>
      </c>
      <c r="J38" s="3" t="s">
        <v>23</v>
      </c>
      <c r="K38" s="3" t="s">
        <v>24</v>
      </c>
      <c r="L38" s="3" t="s">
        <v>25</v>
      </c>
      <c r="M38" s="3" t="s">
        <v>26</v>
      </c>
    </row>
    <row r="40" spans="3:13" x14ac:dyDescent="0.2">
      <c r="C40" s="3" t="s">
        <v>420</v>
      </c>
      <c r="D40" s="6"/>
      <c r="E40" s="6"/>
      <c r="F40" s="6"/>
      <c r="G40" s="3" t="s">
        <v>421</v>
      </c>
      <c r="H40" s="3" t="s">
        <v>422</v>
      </c>
      <c r="I40" s="3" t="s">
        <v>423</v>
      </c>
      <c r="J40" s="3" t="s">
        <v>424</v>
      </c>
      <c r="K40" s="3" t="s">
        <v>425</v>
      </c>
      <c r="L40" s="3" t="s">
        <v>426</v>
      </c>
      <c r="M40" s="3" t="s">
        <v>427</v>
      </c>
    </row>
    <row r="41" spans="3:13" x14ac:dyDescent="0.2">
      <c r="C41" s="3" t="s">
        <v>428</v>
      </c>
      <c r="D41" s="6"/>
      <c r="E41" s="6"/>
      <c r="F41" s="6"/>
      <c r="G41" s="3" t="s">
        <v>3</v>
      </c>
      <c r="H41" s="3" t="s">
        <v>3</v>
      </c>
      <c r="I41" s="3">
        <v>885.87199999999996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0695F-120B-4222-8516-C3A5D4CD653A}">
  <dimension ref="C1:O32"/>
  <sheetViews>
    <sheetView workbookViewId="0">
      <selection activeCell="F1" sqref="D1:F1048576"/>
    </sheetView>
  </sheetViews>
  <sheetFormatPr defaultColWidth="15" defaultRowHeight="15" customHeight="1" x14ac:dyDescent="0.2"/>
  <cols>
    <col min="1" max="2" width="2" customWidth="1"/>
    <col min="3" max="3" width="25" customWidth="1"/>
    <col min="4" max="6" width="11" style="4" customWidth="1"/>
  </cols>
  <sheetData>
    <row r="1" spans="3:15" ht="13.5" customHeight="1" x14ac:dyDescent="0.2"/>
    <row r="2" spans="3:15" ht="26.25" x14ac:dyDescent="0.4">
      <c r="C2" s="36" t="s">
        <v>0</v>
      </c>
      <c r="D2" s="36"/>
      <c r="E2" s="36"/>
      <c r="F2" s="36"/>
      <c r="G2" s="37"/>
      <c r="H2" s="37"/>
    </row>
    <row r="3" spans="3:15" ht="12.75" x14ac:dyDescent="0.2">
      <c r="C3" s="1" t="s">
        <v>1</v>
      </c>
      <c r="D3" s="5"/>
      <c r="E3" s="5"/>
      <c r="F3" s="5"/>
    </row>
    <row r="4" spans="3:15" ht="12.75" x14ac:dyDescent="0.2"/>
    <row r="5" spans="3:15" ht="12.75" x14ac:dyDescent="0.2"/>
    <row r="6" spans="3:15" x14ac:dyDescent="0.25">
      <c r="C6" s="38" t="s">
        <v>429</v>
      </c>
      <c r="D6" s="38"/>
      <c r="E6" s="38"/>
      <c r="F6" s="38"/>
      <c r="G6" s="39"/>
      <c r="H6" s="2"/>
      <c r="I6" s="2"/>
      <c r="J6" s="2"/>
      <c r="K6" s="2"/>
      <c r="L6" s="2"/>
      <c r="M6" s="2"/>
      <c r="N6" s="2"/>
      <c r="O6" s="2"/>
    </row>
    <row r="7" spans="3:15" ht="12.75" x14ac:dyDescent="0.2"/>
    <row r="8" spans="3:15" ht="33" customHeight="1" x14ac:dyDescent="0.2">
      <c r="C8" s="3" t="s">
        <v>3</v>
      </c>
      <c r="D8" s="6"/>
      <c r="E8" s="6"/>
      <c r="F8" s="6"/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  <c r="L8" s="3" t="s">
        <v>9</v>
      </c>
      <c r="M8" s="3" t="s">
        <v>10</v>
      </c>
    </row>
    <row r="9" spans="3:15" ht="12.75" x14ac:dyDescent="0.2"/>
    <row r="10" spans="3:15" ht="12.75" x14ac:dyDescent="0.2">
      <c r="C10" s="3" t="s">
        <v>11</v>
      </c>
      <c r="D10" s="6">
        <v>2013</v>
      </c>
      <c r="E10" s="6">
        <v>2014</v>
      </c>
      <c r="F10" s="6">
        <v>2015</v>
      </c>
      <c r="G10" s="3" t="s">
        <v>12</v>
      </c>
      <c r="H10" s="3" t="s">
        <v>13</v>
      </c>
      <c r="I10" s="3" t="s">
        <v>14</v>
      </c>
      <c r="J10" s="3" t="s">
        <v>15</v>
      </c>
      <c r="K10" s="3" t="s">
        <v>16</v>
      </c>
      <c r="L10" s="3" t="s">
        <v>17</v>
      </c>
      <c r="M10" s="3" t="s">
        <v>18</v>
      </c>
    </row>
    <row r="11" spans="3:15" ht="12.75" x14ac:dyDescent="0.2"/>
    <row r="12" spans="3:15" ht="12.75" x14ac:dyDescent="0.2">
      <c r="C12" s="3" t="s">
        <v>430</v>
      </c>
      <c r="D12" s="6"/>
      <c r="E12" s="6"/>
      <c r="F12" s="6"/>
      <c r="G12" s="3" t="s">
        <v>3</v>
      </c>
      <c r="H12" s="3" t="s">
        <v>3</v>
      </c>
      <c r="I12" s="3" t="s">
        <v>3</v>
      </c>
      <c r="J12" s="3">
        <v>16.989999999999998</v>
      </c>
      <c r="K12" s="3">
        <v>82.75</v>
      </c>
      <c r="L12" s="3">
        <v>84.87</v>
      </c>
      <c r="M12" s="3">
        <v>44.74</v>
      </c>
    </row>
    <row r="13" spans="3:15" ht="12.75" x14ac:dyDescent="0.2">
      <c r="C13" s="3" t="s">
        <v>431</v>
      </c>
      <c r="D13" s="6"/>
      <c r="E13" s="6"/>
      <c r="F13" s="6"/>
      <c r="G13" s="3" t="s">
        <v>3</v>
      </c>
      <c r="H13" s="3" t="s">
        <v>3</v>
      </c>
      <c r="I13" s="3" t="s">
        <v>3</v>
      </c>
      <c r="J13" s="3" t="s">
        <v>432</v>
      </c>
      <c r="K13" s="3" t="s">
        <v>433</v>
      </c>
      <c r="L13" s="3" t="s">
        <v>434</v>
      </c>
      <c r="M13" s="3" t="s">
        <v>435</v>
      </c>
    </row>
    <row r="14" spans="3:15" ht="12.75" x14ac:dyDescent="0.2"/>
    <row r="15" spans="3:15" ht="12.75" x14ac:dyDescent="0.2">
      <c r="C15" s="3" t="s">
        <v>436</v>
      </c>
      <c r="D15" s="6"/>
      <c r="E15" s="6"/>
      <c r="F15" s="6"/>
      <c r="G15" s="3" t="s">
        <v>3</v>
      </c>
      <c r="H15" s="3" t="s">
        <v>3</v>
      </c>
      <c r="I15" s="3" t="s">
        <v>3</v>
      </c>
      <c r="J15" s="3" t="s">
        <v>437</v>
      </c>
      <c r="K15" s="3" t="s">
        <v>438</v>
      </c>
      <c r="L15" s="3" t="s">
        <v>439</v>
      </c>
      <c r="M15" s="3" t="s">
        <v>440</v>
      </c>
    </row>
    <row r="16" spans="3:15" ht="12.75" x14ac:dyDescent="0.2">
      <c r="C16" s="3" t="s">
        <v>441</v>
      </c>
      <c r="D16" s="6"/>
      <c r="E16" s="6"/>
      <c r="F16" s="6"/>
      <c r="G16" s="3" t="s">
        <v>442</v>
      </c>
      <c r="H16" s="3" t="s">
        <v>442</v>
      </c>
      <c r="I16" s="3" t="s">
        <v>442</v>
      </c>
      <c r="J16" s="3" t="s">
        <v>437</v>
      </c>
      <c r="K16" s="3" t="s">
        <v>438</v>
      </c>
      <c r="L16" s="3" t="s">
        <v>439</v>
      </c>
      <c r="M16" s="3" t="s">
        <v>443</v>
      </c>
    </row>
    <row r="17" spans="3:13" ht="12.75" x14ac:dyDescent="0.2">
      <c r="C17" s="3" t="s">
        <v>444</v>
      </c>
      <c r="D17" s="6"/>
      <c r="E17" s="6"/>
      <c r="F17" s="6"/>
      <c r="G17" s="3" t="s">
        <v>442</v>
      </c>
      <c r="H17" s="3" t="s">
        <v>442</v>
      </c>
      <c r="I17" s="3" t="s">
        <v>442</v>
      </c>
      <c r="J17" s="3" t="s">
        <v>445</v>
      </c>
      <c r="K17" s="3" t="s">
        <v>446</v>
      </c>
      <c r="L17" s="3" t="s">
        <v>447</v>
      </c>
      <c r="M17" s="3" t="s">
        <v>448</v>
      </c>
    </row>
    <row r="18" spans="3:13" ht="12.75" x14ac:dyDescent="0.2">
      <c r="C18" s="3" t="s">
        <v>449</v>
      </c>
      <c r="D18" s="6"/>
      <c r="E18" s="6"/>
      <c r="F18" s="6"/>
      <c r="G18" s="3" t="s">
        <v>442</v>
      </c>
      <c r="H18" s="3" t="s">
        <v>442</v>
      </c>
      <c r="I18" s="3" t="s">
        <v>442</v>
      </c>
      <c r="J18" s="3" t="s">
        <v>450</v>
      </c>
      <c r="K18" s="3" t="s">
        <v>451</v>
      </c>
      <c r="L18" s="3" t="s">
        <v>452</v>
      </c>
      <c r="M18" s="3" t="s">
        <v>453</v>
      </c>
    </row>
    <row r="19" spans="3:13" ht="12.75" x14ac:dyDescent="0.2">
      <c r="C19" s="3" t="s">
        <v>454</v>
      </c>
      <c r="D19" s="6"/>
      <c r="E19" s="6"/>
      <c r="F19" s="6"/>
      <c r="G19" s="3" t="s">
        <v>442</v>
      </c>
      <c r="H19" s="3" t="s">
        <v>442</v>
      </c>
      <c r="I19" s="3" t="s">
        <v>442</v>
      </c>
      <c r="J19" s="3" t="s">
        <v>455</v>
      </c>
      <c r="K19" s="3" t="s">
        <v>456</v>
      </c>
      <c r="L19" s="3" t="s">
        <v>457</v>
      </c>
      <c r="M19" s="3" t="s">
        <v>458</v>
      </c>
    </row>
    <row r="20" spans="3:13" ht="12.75" x14ac:dyDescent="0.2">
      <c r="C20" s="3" t="s">
        <v>459</v>
      </c>
      <c r="D20" s="6"/>
      <c r="E20" s="6"/>
      <c r="F20" s="6"/>
      <c r="G20" s="3" t="s">
        <v>193</v>
      </c>
      <c r="H20" s="3" t="s">
        <v>193</v>
      </c>
      <c r="I20" s="3" t="s">
        <v>193</v>
      </c>
      <c r="J20" s="3" t="s">
        <v>460</v>
      </c>
      <c r="K20" s="3" t="s">
        <v>461</v>
      </c>
      <c r="L20" s="3" t="s">
        <v>462</v>
      </c>
      <c r="M20" s="3" t="s">
        <v>463</v>
      </c>
    </row>
    <row r="21" spans="3:13" ht="12.75" x14ac:dyDescent="0.2">
      <c r="C21" s="3" t="s">
        <v>464</v>
      </c>
      <c r="D21" s="6"/>
      <c r="E21" s="6"/>
      <c r="F21" s="6"/>
      <c r="G21" s="3" t="s">
        <v>193</v>
      </c>
      <c r="H21" s="3" t="s">
        <v>193</v>
      </c>
      <c r="I21" s="3" t="s">
        <v>193</v>
      </c>
      <c r="J21" s="3" t="s">
        <v>465</v>
      </c>
      <c r="K21" s="3" t="s">
        <v>466</v>
      </c>
      <c r="L21" s="3" t="s">
        <v>467</v>
      </c>
      <c r="M21" s="3" t="s">
        <v>468</v>
      </c>
    </row>
    <row r="22" spans="3:13" ht="12.75" x14ac:dyDescent="0.2">
      <c r="C22" s="3" t="s">
        <v>469</v>
      </c>
      <c r="D22" s="6"/>
      <c r="E22" s="6"/>
      <c r="F22" s="6"/>
      <c r="G22" s="3" t="s">
        <v>442</v>
      </c>
      <c r="H22" s="3" t="s">
        <v>442</v>
      </c>
      <c r="I22" s="3" t="s">
        <v>442</v>
      </c>
      <c r="J22" s="3" t="s">
        <v>470</v>
      </c>
      <c r="K22" s="3" t="s">
        <v>471</v>
      </c>
      <c r="L22" s="3" t="s">
        <v>472</v>
      </c>
      <c r="M22" s="3" t="s">
        <v>473</v>
      </c>
    </row>
    <row r="23" spans="3:13" ht="12.75" x14ac:dyDescent="0.2"/>
    <row r="24" spans="3:13" ht="12.75" x14ac:dyDescent="0.2">
      <c r="C24" s="3" t="s">
        <v>474</v>
      </c>
      <c r="D24" s="6"/>
      <c r="E24" s="6"/>
      <c r="F24" s="6"/>
      <c r="G24" s="3" t="s">
        <v>442</v>
      </c>
      <c r="H24" s="3" t="s">
        <v>442</v>
      </c>
      <c r="I24" s="3" t="s">
        <v>442</v>
      </c>
      <c r="J24" s="3" t="s">
        <v>475</v>
      </c>
      <c r="K24" s="3" t="s">
        <v>476</v>
      </c>
      <c r="L24" s="3" t="s">
        <v>477</v>
      </c>
      <c r="M24" s="3" t="s">
        <v>478</v>
      </c>
    </row>
    <row r="25" spans="3:13" ht="12.75" x14ac:dyDescent="0.2">
      <c r="C25" s="3" t="s">
        <v>479</v>
      </c>
      <c r="D25" s="6"/>
      <c r="E25" s="6"/>
      <c r="F25" s="6"/>
      <c r="G25" s="3" t="s">
        <v>442</v>
      </c>
      <c r="H25" s="3" t="s">
        <v>442</v>
      </c>
      <c r="I25" s="3" t="s">
        <v>442</v>
      </c>
      <c r="J25" s="3" t="s">
        <v>480</v>
      </c>
      <c r="K25" s="3" t="s">
        <v>481</v>
      </c>
      <c r="L25" s="3" t="s">
        <v>482</v>
      </c>
      <c r="M25" s="3" t="s">
        <v>483</v>
      </c>
    </row>
    <row r="26" spans="3:13" ht="12.75" x14ac:dyDescent="0.2">
      <c r="C26" s="3" t="s">
        <v>484</v>
      </c>
      <c r="D26" s="6"/>
      <c r="E26" s="6"/>
      <c r="F26" s="6"/>
      <c r="G26" s="3" t="s">
        <v>442</v>
      </c>
      <c r="H26" s="3" t="s">
        <v>442</v>
      </c>
      <c r="I26" s="3" t="s">
        <v>442</v>
      </c>
      <c r="J26" s="3" t="s">
        <v>485</v>
      </c>
      <c r="K26" s="3" t="s">
        <v>486</v>
      </c>
      <c r="L26" s="3" t="s">
        <v>487</v>
      </c>
      <c r="M26" s="3" t="s">
        <v>488</v>
      </c>
    </row>
    <row r="27" spans="3:13" ht="12.75" x14ac:dyDescent="0.2">
      <c r="C27" s="3" t="s">
        <v>489</v>
      </c>
      <c r="D27" s="6"/>
      <c r="E27" s="6"/>
      <c r="F27" s="6"/>
      <c r="G27" s="3" t="s">
        <v>442</v>
      </c>
      <c r="H27" s="3" t="s">
        <v>442</v>
      </c>
      <c r="I27" s="3" t="s">
        <v>442</v>
      </c>
      <c r="J27" s="3" t="s">
        <v>490</v>
      </c>
      <c r="K27" s="3" t="s">
        <v>491</v>
      </c>
      <c r="L27" s="3" t="s">
        <v>492</v>
      </c>
      <c r="M27" s="3" t="s">
        <v>493</v>
      </c>
    </row>
    <row r="28" spans="3:13" ht="12.75" x14ac:dyDescent="0.2"/>
    <row r="29" spans="3:13" ht="12.75" x14ac:dyDescent="0.2">
      <c r="C29" s="3" t="s">
        <v>494</v>
      </c>
      <c r="D29" s="6"/>
      <c r="E29" s="6"/>
      <c r="F29" s="6"/>
      <c r="G29" s="3" t="s">
        <v>442</v>
      </c>
      <c r="H29" s="3" t="s">
        <v>442</v>
      </c>
      <c r="I29" s="3">
        <v>-19.8</v>
      </c>
      <c r="J29" s="3">
        <v>3.4</v>
      </c>
      <c r="K29" s="3">
        <v>11.2</v>
      </c>
      <c r="L29" s="3">
        <v>9.1</v>
      </c>
      <c r="M29" s="3">
        <v>8.6999999999999993</v>
      </c>
    </row>
    <row r="30" spans="3:13" ht="12.75" x14ac:dyDescent="0.2">
      <c r="C30" s="3" t="s">
        <v>495</v>
      </c>
      <c r="D30" s="6"/>
      <c r="E30" s="6"/>
      <c r="F30" s="6"/>
      <c r="G30" s="3">
        <v>1</v>
      </c>
      <c r="H30" s="3">
        <v>2</v>
      </c>
      <c r="I30" s="3">
        <v>2</v>
      </c>
      <c r="J30" s="3">
        <v>5</v>
      </c>
      <c r="K30" s="3">
        <v>6</v>
      </c>
      <c r="L30" s="3">
        <v>3</v>
      </c>
      <c r="M30" s="3">
        <v>7</v>
      </c>
    </row>
    <row r="31" spans="3:13" ht="12.75" x14ac:dyDescent="0.2">
      <c r="C31" s="3" t="s">
        <v>496</v>
      </c>
      <c r="D31" s="6"/>
      <c r="E31" s="6"/>
      <c r="F31" s="6"/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</row>
    <row r="32" spans="3:13" ht="12.75" x14ac:dyDescent="0.2">
      <c r="C32" s="3" t="s">
        <v>497</v>
      </c>
      <c r="D32" s="6"/>
      <c r="E32" s="6"/>
      <c r="F32" s="6"/>
      <c r="G32" s="3" t="s">
        <v>3</v>
      </c>
      <c r="H32" s="3" t="s">
        <v>3</v>
      </c>
      <c r="I32" s="3" t="s">
        <v>3</v>
      </c>
      <c r="J32" s="3" t="s">
        <v>498</v>
      </c>
      <c r="K32" s="3" t="s">
        <v>498</v>
      </c>
      <c r="L32" s="3" t="s">
        <v>498</v>
      </c>
      <c r="M32" s="3" t="s">
        <v>498</v>
      </c>
    </row>
  </sheetData>
  <mergeCells count="2">
    <mergeCell ref="C2:H2"/>
    <mergeCell ref="C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8410A-8BC8-4D05-A82F-8F5EB043F471}">
  <dimension ref="A3:BJ22"/>
  <sheetViews>
    <sheetView showGridLines="0" tabSelected="1" topLeftCell="W1" workbookViewId="0">
      <selection activeCell="B7" sqref="B7:AL16"/>
    </sheetView>
  </sheetViews>
  <sheetFormatPr defaultRowHeight="15.75" x14ac:dyDescent="0.2"/>
  <cols>
    <col min="1" max="1" width="21.42578125" style="7" customWidth="1"/>
    <col min="2" max="2" width="32.7109375" style="7" customWidth="1"/>
    <col min="3" max="3" width="32.7109375" style="25" customWidth="1"/>
    <col min="4" max="6" width="32.7109375" style="8" customWidth="1"/>
    <col min="7" max="7" width="10" style="8" customWidth="1"/>
    <col min="8" max="12" width="31.28515625" style="8" customWidth="1"/>
    <col min="13" max="13" width="8.5703125" style="8" customWidth="1"/>
    <col min="14" max="17" width="19.28515625" style="9" customWidth="1"/>
    <col min="18" max="20" width="19.5703125" style="9" customWidth="1"/>
    <col min="21" max="21" width="9.140625" style="9"/>
    <col min="22" max="25" width="21.28515625" style="9" customWidth="1"/>
    <col min="26" max="26" width="9.140625" style="9"/>
    <col min="27" max="35" width="16.140625" style="9" customWidth="1"/>
    <col min="36" max="36" width="2.85546875" style="9" customWidth="1"/>
    <col min="37" max="38" width="16.140625" style="9" customWidth="1"/>
    <col min="39" max="41" width="9.140625" style="9"/>
    <col min="42" max="16384" width="9.140625" style="10"/>
  </cols>
  <sheetData>
    <row r="3" spans="1:62" ht="18" x14ac:dyDescent="0.2">
      <c r="B3" s="40" t="s">
        <v>499</v>
      </c>
      <c r="C3" s="40"/>
      <c r="D3" s="40"/>
      <c r="E3" s="40"/>
      <c r="F3" s="40"/>
      <c r="H3" s="40" t="s">
        <v>500</v>
      </c>
      <c r="I3" s="40"/>
      <c r="J3" s="40"/>
      <c r="K3" s="40"/>
      <c r="L3" s="40"/>
      <c r="N3" s="41" t="s">
        <v>501</v>
      </c>
      <c r="O3" s="41"/>
      <c r="P3" s="41"/>
      <c r="Q3" s="41"/>
      <c r="R3" s="41"/>
      <c r="S3" s="41"/>
      <c r="T3" s="41"/>
      <c r="V3" s="40" t="s">
        <v>502</v>
      </c>
      <c r="W3" s="40"/>
      <c r="X3" s="40"/>
      <c r="Y3" s="40"/>
      <c r="AA3" s="40" t="s">
        <v>503</v>
      </c>
      <c r="AB3" s="40"/>
      <c r="AC3" s="40"/>
      <c r="AD3" s="40"/>
      <c r="AE3" s="40"/>
      <c r="AF3" s="40"/>
      <c r="AG3" s="40"/>
      <c r="AH3" s="40"/>
      <c r="AI3" s="40"/>
      <c r="AJ3" s="40"/>
      <c r="AK3" s="40"/>
      <c r="AL3" s="40"/>
    </row>
    <row r="4" spans="1:62" ht="47.25" x14ac:dyDescent="0.2">
      <c r="B4" s="11" t="s">
        <v>504</v>
      </c>
      <c r="C4" s="12" t="s">
        <v>505</v>
      </c>
      <c r="D4" s="11" t="s">
        <v>506</v>
      </c>
      <c r="E4" s="12" t="s">
        <v>507</v>
      </c>
      <c r="F4" s="11" t="s">
        <v>508</v>
      </c>
      <c r="H4" s="13" t="s">
        <v>509</v>
      </c>
      <c r="I4" s="14" t="s">
        <v>510</v>
      </c>
      <c r="J4" s="13" t="s">
        <v>511</v>
      </c>
      <c r="K4" s="14" t="s">
        <v>512</v>
      </c>
      <c r="L4" s="13" t="s">
        <v>513</v>
      </c>
      <c r="N4" s="15" t="s">
        <v>514</v>
      </c>
      <c r="O4" s="16" t="s">
        <v>515</v>
      </c>
      <c r="P4" s="15" t="s">
        <v>516</v>
      </c>
      <c r="Q4" s="16" t="s">
        <v>517</v>
      </c>
      <c r="R4" s="15" t="s">
        <v>518</v>
      </c>
      <c r="S4" s="16" t="s">
        <v>519</v>
      </c>
      <c r="T4" s="15" t="s">
        <v>520</v>
      </c>
      <c r="V4" s="16" t="s">
        <v>521</v>
      </c>
      <c r="W4" s="15" t="s">
        <v>522</v>
      </c>
      <c r="X4" s="16" t="s">
        <v>523</v>
      </c>
      <c r="Y4" s="15" t="s">
        <v>524</v>
      </c>
      <c r="AA4" s="17" t="s">
        <v>307</v>
      </c>
      <c r="AB4" s="18" t="s">
        <v>444</v>
      </c>
      <c r="AC4" s="17" t="s">
        <v>449</v>
      </c>
      <c r="AD4" s="18" t="s">
        <v>459</v>
      </c>
      <c r="AE4" s="17" t="s">
        <v>464</v>
      </c>
      <c r="AF4" s="18" t="s">
        <v>469</v>
      </c>
      <c r="AG4" s="17" t="s">
        <v>474</v>
      </c>
      <c r="AH4" s="18" t="s">
        <v>479</v>
      </c>
      <c r="AI4" s="17" t="s">
        <v>496</v>
      </c>
      <c r="AJ4" s="19"/>
      <c r="AK4" s="18" t="s">
        <v>494</v>
      </c>
      <c r="AL4" s="17" t="s">
        <v>495</v>
      </c>
    </row>
    <row r="5" spans="1:62" ht="63" x14ac:dyDescent="0.2">
      <c r="A5" s="20" t="s">
        <v>525</v>
      </c>
      <c r="B5" s="15" t="s">
        <v>526</v>
      </c>
      <c r="C5" s="21" t="s">
        <v>527</v>
      </c>
      <c r="D5" s="22" t="s">
        <v>528</v>
      </c>
      <c r="E5" s="16" t="s">
        <v>529</v>
      </c>
      <c r="F5" s="15" t="s">
        <v>526</v>
      </c>
      <c r="H5" s="16" t="s">
        <v>530</v>
      </c>
      <c r="I5" s="15" t="s">
        <v>531</v>
      </c>
      <c r="J5" s="16" t="s">
        <v>532</v>
      </c>
      <c r="K5" s="15" t="s">
        <v>533</v>
      </c>
      <c r="L5" s="16" t="s">
        <v>534</v>
      </c>
      <c r="N5" s="15" t="s">
        <v>535</v>
      </c>
      <c r="O5" s="16" t="s">
        <v>536</v>
      </c>
      <c r="P5" s="15" t="s">
        <v>537</v>
      </c>
      <c r="Q5" s="16" t="s">
        <v>538</v>
      </c>
      <c r="R5" s="15" t="s">
        <v>539</v>
      </c>
      <c r="S5" s="16" t="s">
        <v>540</v>
      </c>
      <c r="T5" s="15" t="s">
        <v>541</v>
      </c>
      <c r="V5" s="16" t="s">
        <v>542</v>
      </c>
      <c r="W5" s="15" t="s">
        <v>543</v>
      </c>
      <c r="X5" s="16" t="s">
        <v>544</v>
      </c>
      <c r="Y5" s="15" t="s">
        <v>545</v>
      </c>
      <c r="AA5" s="23"/>
      <c r="AB5" s="24"/>
      <c r="AC5" s="23"/>
      <c r="AD5" s="24"/>
      <c r="AE5" s="23"/>
      <c r="AF5" s="24"/>
      <c r="AG5" s="23"/>
      <c r="AH5" s="24"/>
      <c r="AI5" s="23"/>
      <c r="AK5" s="24"/>
      <c r="AL5" s="23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</row>
    <row r="6" spans="1:62" x14ac:dyDescent="0.2">
      <c r="G6" s="26"/>
      <c r="H6" s="26"/>
      <c r="I6" s="26"/>
      <c r="J6" s="26"/>
      <c r="K6" s="26"/>
      <c r="L6" s="26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</row>
    <row r="7" spans="1:62" ht="18" x14ac:dyDescent="0.2">
      <c r="A7" s="27">
        <v>2013</v>
      </c>
      <c r="B7" s="28" t="e">
        <f>sheet!D18/sheet!D35</f>
        <v>#DIV/0!</v>
      </c>
      <c r="C7" s="28" t="e">
        <f>(sheet!D18-sheet!D15)/sheet!D35</f>
        <v>#DIV/0!</v>
      </c>
      <c r="D7" s="28" t="e">
        <f>sheet!D12/sheet!D35</f>
        <v>#DIV/0!</v>
      </c>
      <c r="E7" s="28" t="e">
        <f>Sheet2!D20/sheet!D35</f>
        <v>#DIV/0!</v>
      </c>
      <c r="F7" s="28" t="e">
        <f>sheet!D18/sheet!D35</f>
        <v>#DIV/0!</v>
      </c>
      <c r="G7" s="26"/>
      <c r="H7" s="29" t="e">
        <f>Sheet1!D33/sheet!D51</f>
        <v>#DIV/0!</v>
      </c>
      <c r="I7" s="29" t="e">
        <f>Sheet1!D33/Sheet1!D12</f>
        <v>#DIV/0!</v>
      </c>
      <c r="J7" s="29" t="e">
        <f>Sheet1!D12/sheet!D27</f>
        <v>#DIV/0!</v>
      </c>
      <c r="K7" s="29" t="e">
        <f>Sheet1!D30/sheet!D27</f>
        <v>#DIV/0!</v>
      </c>
      <c r="L7" s="29">
        <f>Sheet1!D38</f>
        <v>0</v>
      </c>
      <c r="M7" s="26"/>
      <c r="N7" s="29" t="e">
        <f>sheet!D40/sheet!D27</f>
        <v>#DIV/0!</v>
      </c>
      <c r="O7" s="29" t="e">
        <f>sheet!D51/sheet!D27</f>
        <v>#DIV/0!</v>
      </c>
      <c r="P7" s="29" t="e">
        <f>sheet!D40/sheet!D51</f>
        <v>#DIV/0!</v>
      </c>
      <c r="Q7" s="28" t="e">
        <f>Sheet1!D24/Sheet1!D26</f>
        <v>#DIV/0!</v>
      </c>
      <c r="R7" s="28" t="e">
        <f>ABS(Sheet2!D20/(Sheet1!D26+Sheet2!D30))</f>
        <v>#DIV/0!</v>
      </c>
      <c r="S7" s="28" t="e">
        <f>sheet!D40/Sheet1!D43</f>
        <v>#DIV/0!</v>
      </c>
      <c r="T7" s="28" t="e">
        <f>Sheet2!D20/sheet!D40</f>
        <v>#DIV/0!</v>
      </c>
      <c r="V7" s="28" t="e">
        <f>ABS(Sheet1!D15/sheet!D15)</f>
        <v>#DIV/0!</v>
      </c>
      <c r="W7" s="28" t="e">
        <f>Sheet1!D12/sheet!D14</f>
        <v>#DIV/0!</v>
      </c>
      <c r="X7" s="28" t="e">
        <f>Sheet1!D12/sheet!D27</f>
        <v>#DIV/0!</v>
      </c>
      <c r="Y7" s="28" t="e">
        <f>Sheet1!D12/(sheet!D18-sheet!D35)</f>
        <v>#DIV/0!</v>
      </c>
      <c r="AA7" s="14">
        <f>Sheet1!D43</f>
        <v>0</v>
      </c>
      <c r="AB7" s="14">
        <f>Sheet3!D17</f>
        <v>0</v>
      </c>
      <c r="AC7" s="14">
        <f>Sheet3!D18</f>
        <v>0</v>
      </c>
      <c r="AD7" s="14">
        <f>Sheet3!D20</f>
        <v>0</v>
      </c>
      <c r="AE7" s="14">
        <f>Sheet3!D21</f>
        <v>0</v>
      </c>
      <c r="AF7" s="14">
        <f>Sheet3!D22</f>
        <v>0</v>
      </c>
      <c r="AG7" s="14">
        <f>Sheet3!D24</f>
        <v>0</v>
      </c>
      <c r="AH7" s="14">
        <f>Sheet3!D25</f>
        <v>0</v>
      </c>
      <c r="AI7" s="14">
        <f>Sheet3!D31</f>
        <v>0</v>
      </c>
      <c r="AK7" s="14">
        <f>Sheet3!D29</f>
        <v>0</v>
      </c>
      <c r="AL7" s="14">
        <f>Sheet3!D30</f>
        <v>0</v>
      </c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</row>
    <row r="8" spans="1:62" s="34" customFormat="1" ht="18" x14ac:dyDescent="0.2">
      <c r="A8" s="30">
        <v>2014</v>
      </c>
      <c r="B8" s="31" t="e">
        <f>sheet!E18/sheet!E35</f>
        <v>#DIV/0!</v>
      </c>
      <c r="C8" s="31" t="e">
        <f>(sheet!E18-sheet!E15)/sheet!E35</f>
        <v>#DIV/0!</v>
      </c>
      <c r="D8" s="31" t="e">
        <f>sheet!E12/sheet!E35</f>
        <v>#DIV/0!</v>
      </c>
      <c r="E8" s="31" t="e">
        <f>Sheet2!E20/sheet!E35</f>
        <v>#DIV/0!</v>
      </c>
      <c r="F8" s="31" t="e">
        <f>sheet!E18/sheet!E35</f>
        <v>#DIV/0!</v>
      </c>
      <c r="G8" s="26"/>
      <c r="H8" s="32" t="e">
        <f>Sheet1!E33/sheet!E51</f>
        <v>#DIV/0!</v>
      </c>
      <c r="I8" s="32" t="e">
        <f>Sheet1!E33/Sheet1!E12</f>
        <v>#DIV/0!</v>
      </c>
      <c r="J8" s="32" t="e">
        <f>Sheet1!E12/sheet!E27</f>
        <v>#DIV/0!</v>
      </c>
      <c r="K8" s="32" t="e">
        <f>Sheet1!E30/sheet!E27</f>
        <v>#DIV/0!</v>
      </c>
      <c r="L8" s="32">
        <f>Sheet1!E38</f>
        <v>0</v>
      </c>
      <c r="M8" s="26"/>
      <c r="N8" s="32" t="e">
        <f>sheet!E40/sheet!E27</f>
        <v>#DIV/0!</v>
      </c>
      <c r="O8" s="32" t="e">
        <f>sheet!E51/sheet!E27</f>
        <v>#DIV/0!</v>
      </c>
      <c r="P8" s="32" t="e">
        <f>sheet!E40/sheet!E51</f>
        <v>#DIV/0!</v>
      </c>
      <c r="Q8" s="31" t="e">
        <f>Sheet1!E24/Sheet1!E26</f>
        <v>#DIV/0!</v>
      </c>
      <c r="R8" s="31" t="e">
        <f>ABS(Sheet2!E20/(Sheet1!E26+Sheet2!E30))</f>
        <v>#DIV/0!</v>
      </c>
      <c r="S8" s="31" t="e">
        <f>sheet!E40/Sheet1!E43</f>
        <v>#DIV/0!</v>
      </c>
      <c r="T8" s="31" t="e">
        <f>Sheet2!E20/sheet!E40</f>
        <v>#DIV/0!</v>
      </c>
      <c r="U8" s="9"/>
      <c r="V8" s="31" t="e">
        <f>ABS(Sheet1!E15/sheet!E15)</f>
        <v>#DIV/0!</v>
      </c>
      <c r="W8" s="31" t="e">
        <f>Sheet1!E12/sheet!E14</f>
        <v>#DIV/0!</v>
      </c>
      <c r="X8" s="31" t="e">
        <f>Sheet1!E12/sheet!E27</f>
        <v>#DIV/0!</v>
      </c>
      <c r="Y8" s="31" t="e">
        <f>Sheet1!E12/(sheet!E18-sheet!E35)</f>
        <v>#DIV/0!</v>
      </c>
      <c r="Z8" s="9"/>
      <c r="AA8" s="33">
        <f>Sheet1!E43</f>
        <v>0</v>
      </c>
      <c r="AB8" s="33">
        <f>Sheet3!E17</f>
        <v>0</v>
      </c>
      <c r="AC8" s="33">
        <f>Sheet3!E18</f>
        <v>0</v>
      </c>
      <c r="AD8" s="33">
        <f>Sheet3!E20</f>
        <v>0</v>
      </c>
      <c r="AE8" s="33">
        <f>Sheet3!E21</f>
        <v>0</v>
      </c>
      <c r="AF8" s="33">
        <f>Sheet3!E22</f>
        <v>0</v>
      </c>
      <c r="AG8" s="33">
        <f>Sheet3!E24</f>
        <v>0</v>
      </c>
      <c r="AH8" s="33">
        <f>Sheet3!E25</f>
        <v>0</v>
      </c>
      <c r="AI8" s="33">
        <f>Sheet3!E31</f>
        <v>0</v>
      </c>
      <c r="AK8" s="33">
        <f>Sheet3!E29</f>
        <v>0</v>
      </c>
      <c r="AL8" s="33">
        <f>Sheet3!E30</f>
        <v>0</v>
      </c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</row>
    <row r="9" spans="1:62" ht="18" x14ac:dyDescent="0.2">
      <c r="A9" s="27">
        <v>2015</v>
      </c>
      <c r="B9" s="28" t="e">
        <f>sheet!F18/sheet!F35</f>
        <v>#DIV/0!</v>
      </c>
      <c r="C9" s="28" t="e">
        <f>(sheet!F18-sheet!F15)/sheet!F35</f>
        <v>#DIV/0!</v>
      </c>
      <c r="D9" s="28" t="e">
        <f>sheet!F12/sheet!F35</f>
        <v>#DIV/0!</v>
      </c>
      <c r="E9" s="28" t="e">
        <f>Sheet2!F20/sheet!F35</f>
        <v>#DIV/0!</v>
      </c>
      <c r="F9" s="28" t="e">
        <f>sheet!F18/sheet!F35</f>
        <v>#DIV/0!</v>
      </c>
      <c r="G9" s="26"/>
      <c r="H9" s="29" t="e">
        <f>Sheet1!F33/sheet!F51</f>
        <v>#DIV/0!</v>
      </c>
      <c r="I9" s="29" t="e">
        <f>Sheet1!F33/Sheet1!F12</f>
        <v>#DIV/0!</v>
      </c>
      <c r="J9" s="29" t="e">
        <f>Sheet1!F12/sheet!F27</f>
        <v>#DIV/0!</v>
      </c>
      <c r="K9" s="29" t="e">
        <f>Sheet1!F30/sheet!F27</f>
        <v>#DIV/0!</v>
      </c>
      <c r="L9" s="29">
        <f>Sheet1!F38</f>
        <v>0</v>
      </c>
      <c r="M9" s="26"/>
      <c r="N9" s="29" t="e">
        <f>sheet!F40/sheet!F27</f>
        <v>#DIV/0!</v>
      </c>
      <c r="O9" s="29" t="e">
        <f>sheet!F51/sheet!F27</f>
        <v>#DIV/0!</v>
      </c>
      <c r="P9" s="29" t="e">
        <f>sheet!F40/sheet!F51</f>
        <v>#DIV/0!</v>
      </c>
      <c r="Q9" s="28" t="e">
        <f>Sheet1!F24/Sheet1!F26</f>
        <v>#DIV/0!</v>
      </c>
      <c r="R9" s="28" t="e">
        <f>ABS(Sheet2!F20/(Sheet1!F26+Sheet2!F30))</f>
        <v>#DIV/0!</v>
      </c>
      <c r="S9" s="28" t="e">
        <f>sheet!F40/Sheet1!F43</f>
        <v>#DIV/0!</v>
      </c>
      <c r="T9" s="28" t="e">
        <f>Sheet2!F20/sheet!F40</f>
        <v>#DIV/0!</v>
      </c>
      <c r="V9" s="28" t="e">
        <f>ABS(Sheet1!F15/sheet!F15)</f>
        <v>#DIV/0!</v>
      </c>
      <c r="W9" s="28" t="e">
        <f>Sheet1!F12/sheet!F14</f>
        <v>#DIV/0!</v>
      </c>
      <c r="X9" s="28" t="e">
        <f>Sheet1!F12/sheet!F27</f>
        <v>#DIV/0!</v>
      </c>
      <c r="Y9" s="28" t="e">
        <f>Sheet1!F12/(sheet!F18-sheet!F35)</f>
        <v>#DIV/0!</v>
      </c>
      <c r="AA9" s="14">
        <f>Sheet1!F43</f>
        <v>0</v>
      </c>
      <c r="AB9" s="14">
        <f>Sheet3!F17</f>
        <v>0</v>
      </c>
      <c r="AC9" s="14">
        <f>Sheet3!F18</f>
        <v>0</v>
      </c>
      <c r="AD9" s="14">
        <f>Sheet3!F20</f>
        <v>0</v>
      </c>
      <c r="AE9" s="14">
        <f>Sheet3!F21</f>
        <v>0</v>
      </c>
      <c r="AF9" s="14">
        <f>Sheet3!F22</f>
        <v>0</v>
      </c>
      <c r="AG9" s="14">
        <f>Sheet3!F24</f>
        <v>0</v>
      </c>
      <c r="AH9" s="14">
        <f>Sheet3!F25</f>
        <v>0</v>
      </c>
      <c r="AI9" s="14">
        <f>Sheet3!F31</f>
        <v>0</v>
      </c>
      <c r="AK9" s="14">
        <f>Sheet3!F29</f>
        <v>0</v>
      </c>
      <c r="AL9" s="14">
        <f>Sheet3!F30</f>
        <v>0</v>
      </c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</row>
    <row r="10" spans="1:62" s="34" customFormat="1" ht="18" x14ac:dyDescent="0.2">
      <c r="A10" s="30">
        <v>2016</v>
      </c>
      <c r="B10" s="31" t="e">
        <f>sheet!G18/sheet!G35</f>
        <v>#DIV/0!</v>
      </c>
      <c r="C10" s="31" t="e">
        <f>(sheet!G18-sheet!G15)/sheet!G35</f>
        <v>#DIV/0!</v>
      </c>
      <c r="D10" s="31" t="e">
        <f>sheet!G12/sheet!G35</f>
        <v>#DIV/0!</v>
      </c>
      <c r="E10" s="31" t="e">
        <f>Sheet2!G20/sheet!G35</f>
        <v>#DIV/0!</v>
      </c>
      <c r="F10" s="31" t="e">
        <f>sheet!G18/sheet!G35</f>
        <v>#DIV/0!</v>
      </c>
      <c r="G10" s="26"/>
      <c r="H10" s="32" t="e">
        <f>Sheet1!G33/sheet!G51</f>
        <v>#DIV/0!</v>
      </c>
      <c r="I10" s="32">
        <f>Sheet1!G33/Sheet1!G12</f>
        <v>-0.27958493436933451</v>
      </c>
      <c r="J10" s="32" t="e">
        <f>Sheet1!G12/sheet!G27</f>
        <v>#DIV/0!</v>
      </c>
      <c r="K10" s="32" t="e">
        <f>Sheet1!G30/sheet!G27</f>
        <v>#DIV/0!</v>
      </c>
      <c r="L10" s="32">
        <f>Sheet1!G38</f>
        <v>-0.24</v>
      </c>
      <c r="M10" s="26"/>
      <c r="N10" s="32" t="e">
        <f>sheet!G40/sheet!G27</f>
        <v>#DIV/0!</v>
      </c>
      <c r="O10" s="32" t="e">
        <f>sheet!G51/sheet!G27</f>
        <v>#DIV/0!</v>
      </c>
      <c r="P10" s="32" t="e">
        <f>sheet!G40/sheet!G51</f>
        <v>#DIV/0!</v>
      </c>
      <c r="Q10" s="31" t="e">
        <f>Sheet1!G24/Sheet1!G26</f>
        <v>#VALUE!</v>
      </c>
      <c r="R10" s="31" t="e">
        <f>ABS(Sheet2!G20/(Sheet1!G26+Sheet2!G30))</f>
        <v>#VALUE!</v>
      </c>
      <c r="S10" s="31">
        <f>sheet!G40/Sheet1!G43</f>
        <v>0</v>
      </c>
      <c r="T10" s="31" t="e">
        <f>Sheet2!G20/sheet!G40</f>
        <v>#DIV/0!</v>
      </c>
      <c r="U10" s="9"/>
      <c r="V10" s="31" t="e">
        <f>ABS(Sheet1!G15/sheet!G15)</f>
        <v>#DIV/0!</v>
      </c>
      <c r="W10" s="31" t="e">
        <f>Sheet1!G12/sheet!G14</f>
        <v>#DIV/0!</v>
      </c>
      <c r="X10" s="31" t="e">
        <f>Sheet1!G12/sheet!G27</f>
        <v>#DIV/0!</v>
      </c>
      <c r="Y10" s="31" t="e">
        <f>Sheet1!G12/(sheet!G18-sheet!G35)</f>
        <v>#DIV/0!</v>
      </c>
      <c r="Z10" s="9"/>
      <c r="AA10" s="33" t="str">
        <f>Sheet1!G43</f>
        <v>-3,884.131</v>
      </c>
      <c r="AB10" s="33" t="str">
        <f>Sheet3!G17</f>
        <v>NA</v>
      </c>
      <c r="AC10" s="33" t="str">
        <f>Sheet3!G18</f>
        <v>NA</v>
      </c>
      <c r="AD10" s="33" t="str">
        <f>Sheet3!G20</f>
        <v>NM</v>
      </c>
      <c r="AE10" s="33" t="str">
        <f>Sheet3!G21</f>
        <v>NM</v>
      </c>
      <c r="AF10" s="33" t="str">
        <f>Sheet3!G22</f>
        <v>NA</v>
      </c>
      <c r="AG10" s="33" t="str">
        <f>Sheet3!G24</f>
        <v>NA</v>
      </c>
      <c r="AH10" s="33" t="str">
        <f>Sheet3!G25</f>
        <v>NA</v>
      </c>
      <c r="AI10" s="33" t="str">
        <f>Sheet3!G31</f>
        <v/>
      </c>
      <c r="AK10" s="33" t="str">
        <f>Sheet3!G29</f>
        <v>NA</v>
      </c>
      <c r="AL10" s="33">
        <f>Sheet3!G30</f>
        <v>1</v>
      </c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</row>
    <row r="11" spans="1:62" ht="18" x14ac:dyDescent="0.2">
      <c r="A11" s="27">
        <v>2017</v>
      </c>
      <c r="B11" s="28">
        <f>sheet!H18/sheet!H35</f>
        <v>0.73342426153906892</v>
      </c>
      <c r="C11" s="28">
        <f>(sheet!H18-sheet!H15)/sheet!H35</f>
        <v>0.73342426153906892</v>
      </c>
      <c r="D11" s="28">
        <f>sheet!H12/sheet!H35</f>
        <v>0.29317664465761872</v>
      </c>
      <c r="E11" s="28">
        <f>Sheet2!H20/sheet!H35</f>
        <v>-0.26019422703265443</v>
      </c>
      <c r="F11" s="28">
        <f>sheet!H18/sheet!H35</f>
        <v>0.73342426153906892</v>
      </c>
      <c r="G11" s="26"/>
      <c r="H11" s="29">
        <f>Sheet1!H33/sheet!H51</f>
        <v>1.1880958814170217</v>
      </c>
      <c r="I11" s="29">
        <f>Sheet1!H33/Sheet1!H12</f>
        <v>-0.42703900684103291</v>
      </c>
      <c r="J11" s="29">
        <f>Sheet1!H12/sheet!H27</f>
        <v>1.8022927680145877</v>
      </c>
      <c r="K11" s="29">
        <f>Sheet1!H30/sheet!H27</f>
        <v>-0.86713544040997981</v>
      </c>
      <c r="L11" s="29">
        <f>Sheet1!H38</f>
        <v>-0.54</v>
      </c>
      <c r="M11" s="26"/>
      <c r="N11" s="29">
        <f>sheet!H40/sheet!H27</f>
        <v>1.6478006747837373</v>
      </c>
      <c r="O11" s="29">
        <f>sheet!H51/sheet!H27</f>
        <v>-0.64780067478373726</v>
      </c>
      <c r="P11" s="29">
        <f>sheet!H40/sheet!H51</f>
        <v>-2.5436847149531632</v>
      </c>
      <c r="Q11" s="28">
        <f>Sheet1!H24/Sheet1!H26</f>
        <v>46.676046225854996</v>
      </c>
      <c r="R11" s="28">
        <f>ABS(Sheet2!H20/(Sheet1!H26+Sheet2!H30))</f>
        <v>15.089354407764489</v>
      </c>
      <c r="S11" s="28">
        <f>sheet!H40/Sheet1!H43</f>
        <v>-2.4506387656423509</v>
      </c>
      <c r="T11" s="28">
        <f>Sheet2!H20/sheet!H40</f>
        <v>-0.19049573138638135</v>
      </c>
      <c r="V11" s="28" t="e">
        <f>ABS(Sheet1!H15/sheet!H15)</f>
        <v>#DIV/0!</v>
      </c>
      <c r="W11" s="28">
        <f>Sheet1!H12/sheet!H14</f>
        <v>4.6489471385223808</v>
      </c>
      <c r="X11" s="28">
        <f>Sheet1!H12/sheet!H27</f>
        <v>1.8022927680145877</v>
      </c>
      <c r="Y11" s="28">
        <f>Sheet1!H12/(sheet!H18-sheet!H35)</f>
        <v>-5.6041848379337713</v>
      </c>
      <c r="AA11" s="14" t="str">
        <f>Sheet1!H43</f>
        <v>-8,032.68</v>
      </c>
      <c r="AB11" s="14" t="str">
        <f>Sheet3!H17</f>
        <v>NA</v>
      </c>
      <c r="AC11" s="14" t="str">
        <f>Sheet3!H18</f>
        <v>NA</v>
      </c>
      <c r="AD11" s="14" t="str">
        <f>Sheet3!H20</f>
        <v>NM</v>
      </c>
      <c r="AE11" s="14" t="str">
        <f>Sheet3!H21</f>
        <v>NM</v>
      </c>
      <c r="AF11" s="14" t="str">
        <f>Sheet3!H22</f>
        <v>NA</v>
      </c>
      <c r="AG11" s="14" t="str">
        <f>Sheet3!H24</f>
        <v>NA</v>
      </c>
      <c r="AH11" s="14" t="str">
        <f>Sheet3!H25</f>
        <v>NA</v>
      </c>
      <c r="AI11" s="14" t="str">
        <f>Sheet3!H31</f>
        <v/>
      </c>
      <c r="AK11" s="14" t="str">
        <f>Sheet3!H29</f>
        <v>NA</v>
      </c>
      <c r="AL11" s="14">
        <f>Sheet3!H30</f>
        <v>2</v>
      </c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</row>
    <row r="12" spans="1:62" s="34" customFormat="1" ht="18" x14ac:dyDescent="0.2">
      <c r="A12" s="30">
        <v>2018</v>
      </c>
      <c r="B12" s="31">
        <f>sheet!I18/sheet!I35</f>
        <v>0.46763630174762083</v>
      </c>
      <c r="C12" s="31">
        <f>(sheet!I18-sheet!I15)/sheet!I35</f>
        <v>0.46763630174762083</v>
      </c>
      <c r="D12" s="31">
        <f>sheet!I12/sheet!I35</f>
        <v>0.15091004508964725</v>
      </c>
      <c r="E12" s="31">
        <f>Sheet2!I20/sheet!I35</f>
        <v>-9.2410302338148842E-2</v>
      </c>
      <c r="F12" s="31">
        <f>sheet!I18/sheet!I35</f>
        <v>0.46763630174762083</v>
      </c>
      <c r="G12" s="26"/>
      <c r="H12" s="32">
        <f>Sheet1!I33/sheet!I51</f>
        <v>0.67191228890256061</v>
      </c>
      <c r="I12" s="32">
        <f>Sheet1!I33/Sheet1!I12</f>
        <v>-0.41634040688267282</v>
      </c>
      <c r="J12" s="32">
        <f>Sheet1!I12/sheet!I27</f>
        <v>2.035639124184474</v>
      </c>
      <c r="K12" s="32">
        <f>Sheet1!I30/sheet!I27</f>
        <v>-0.87601503869565633</v>
      </c>
      <c r="L12" s="32">
        <f>Sheet1!I38</f>
        <v>-0.71</v>
      </c>
      <c r="M12" s="26"/>
      <c r="N12" s="32">
        <f>sheet!I40/sheet!I27</f>
        <v>2.2613533570185336</v>
      </c>
      <c r="O12" s="32">
        <f>sheet!I51/sheet!I27</f>
        <v>-1.2613533570185333</v>
      </c>
      <c r="P12" s="32">
        <f>sheet!I40/sheet!I51</f>
        <v>-1.792799253623667</v>
      </c>
      <c r="Q12" s="31">
        <f>Sheet1!I24/Sheet1!I26</f>
        <v>19.512314444950338</v>
      </c>
      <c r="R12" s="31">
        <f>ABS(Sheet2!I20/(Sheet1!I26+Sheet2!I30))</f>
        <v>3.9049198108396546</v>
      </c>
      <c r="S12" s="31">
        <f>sheet!I40/Sheet1!I43</f>
        <v>-3.754337666114457</v>
      </c>
      <c r="T12" s="31">
        <f>Sheet2!I20/sheet!I40</f>
        <v>-7.6472936124882832E-2</v>
      </c>
      <c r="U12" s="9"/>
      <c r="V12" s="31" t="e">
        <f>ABS(Sheet1!I15/sheet!I15)</f>
        <v>#DIV/0!</v>
      </c>
      <c r="W12" s="31">
        <f>Sheet1!I12/sheet!I14</f>
        <v>4.4507646655079922</v>
      </c>
      <c r="X12" s="31">
        <f>Sheet1!I12/sheet!I27</f>
        <v>2.035639124184474</v>
      </c>
      <c r="Y12" s="31">
        <f>Sheet1!I12/(sheet!I18-sheet!I35)</f>
        <v>-2.0433207812568681</v>
      </c>
      <c r="Z12" s="9"/>
      <c r="AA12" s="33" t="str">
        <f>Sheet1!I43</f>
        <v>-10,934.855</v>
      </c>
      <c r="AB12" s="33" t="str">
        <f>Sheet3!I17</f>
        <v>NA</v>
      </c>
      <c r="AC12" s="33" t="str">
        <f>Sheet3!I18</f>
        <v>NA</v>
      </c>
      <c r="AD12" s="33" t="str">
        <f>Sheet3!I20</f>
        <v>NM</v>
      </c>
      <c r="AE12" s="33" t="str">
        <f>Sheet3!I21</f>
        <v>NM</v>
      </c>
      <c r="AF12" s="33" t="str">
        <f>Sheet3!I22</f>
        <v>NA</v>
      </c>
      <c r="AG12" s="33" t="str">
        <f>Sheet3!I24</f>
        <v>NA</v>
      </c>
      <c r="AH12" s="33" t="str">
        <f>Sheet3!I25</f>
        <v>NA</v>
      </c>
      <c r="AI12" s="33" t="str">
        <f>Sheet3!I31</f>
        <v/>
      </c>
      <c r="AK12" s="33">
        <f>Sheet3!I29</f>
        <v>-19.8</v>
      </c>
      <c r="AL12" s="33">
        <f>Sheet3!I30</f>
        <v>2</v>
      </c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</row>
    <row r="13" spans="1:62" ht="18" x14ac:dyDescent="0.2">
      <c r="A13" s="27">
        <v>2019</v>
      </c>
      <c r="B13" s="28">
        <f>sheet!J18/sheet!J35</f>
        <v>2.0651343706886873</v>
      </c>
      <c r="C13" s="28">
        <f>(sheet!J18-sheet!J15)/sheet!J35</f>
        <v>2.0651343706886873</v>
      </c>
      <c r="D13" s="28">
        <f>sheet!J12/sheet!J35</f>
        <v>1.6214568495482875</v>
      </c>
      <c r="E13" s="28">
        <f>Sheet2!J20/sheet!J35</f>
        <v>-0.16054097167249728</v>
      </c>
      <c r="F13" s="28">
        <f>sheet!J18/sheet!J35</f>
        <v>2.0651343706886873</v>
      </c>
      <c r="G13" s="26"/>
      <c r="H13" s="29">
        <f>Sheet1!J33/sheet!J51</f>
        <v>-0.37965648058311691</v>
      </c>
      <c r="I13" s="29">
        <f>Sheet1!J33/Sheet1!J12</f>
        <v>-0.28747919125823879</v>
      </c>
      <c r="J13" s="29">
        <f>Sheet1!J12/sheet!J27</f>
        <v>0.64896649148145069</v>
      </c>
      <c r="K13" s="29">
        <f>Sheet1!J30/sheet!J27</f>
        <v>-0.18656436212478414</v>
      </c>
      <c r="L13" s="29">
        <f>Sheet1!J38</f>
        <v>-0.63</v>
      </c>
      <c r="M13" s="26"/>
      <c r="N13" s="29">
        <f>sheet!J40/sheet!J27</f>
        <v>0.50859693673676298</v>
      </c>
      <c r="O13" s="29">
        <f>sheet!J51/sheet!J27</f>
        <v>0.49140307532282523</v>
      </c>
      <c r="P13" s="29">
        <f>sheet!J40/sheet!J51</f>
        <v>1.0349893239936325</v>
      </c>
      <c r="Q13" s="28">
        <f>Sheet1!J24/Sheet1!J26</f>
        <v>14.013279291607475</v>
      </c>
      <c r="R13" s="28">
        <f>ABS(Sheet2!J20/(Sheet1!J26+Sheet2!J30))</f>
        <v>0.29208897674174505</v>
      </c>
      <c r="S13" s="28">
        <f>sheet!J40/Sheet1!J43</f>
        <v>-3.7059563271102918</v>
      </c>
      <c r="T13" s="28">
        <f>Sheet2!J20/sheet!J40</f>
        <v>-0.14107576679916564</v>
      </c>
      <c r="V13" s="28" t="e">
        <f>ABS(Sheet1!J15/sheet!J15)</f>
        <v>#DIV/0!</v>
      </c>
      <c r="W13" s="28">
        <f>Sheet1!J12/sheet!J14</f>
        <v>4.2923873413575793</v>
      </c>
      <c r="X13" s="28">
        <f>Sheet1!J12/sheet!J27</f>
        <v>0.64896649148145069</v>
      </c>
      <c r="Y13" s="28">
        <f>Sheet1!J12/(sheet!J18-sheet!J35)</f>
        <v>1.3632565771740537</v>
      </c>
      <c r="AA13" s="14" t="str">
        <f>Sheet1!J43</f>
        <v>-11,379.966</v>
      </c>
      <c r="AB13" s="14" t="str">
        <f>Sheet3!J17</f>
        <v>-46.1x</v>
      </c>
      <c r="AC13" s="14" t="str">
        <f>Sheet3!J18</f>
        <v>-42.8x</v>
      </c>
      <c r="AD13" s="14" t="str">
        <f>Sheet3!J20</f>
        <v>38.6x</v>
      </c>
      <c r="AE13" s="14" t="str">
        <f>Sheet3!J21</f>
        <v>-44.2x</v>
      </c>
      <c r="AF13" s="14" t="str">
        <f>Sheet3!J22</f>
        <v>10.1x</v>
      </c>
      <c r="AG13" s="14" t="str">
        <f>Sheet3!J24</f>
        <v>-31.6x</v>
      </c>
      <c r="AH13" s="14" t="str">
        <f>Sheet3!J25</f>
        <v>-20.0x</v>
      </c>
      <c r="AI13" s="14" t="str">
        <f>Sheet3!J31</f>
        <v/>
      </c>
      <c r="AK13" s="14">
        <f>Sheet3!J29</f>
        <v>3.4</v>
      </c>
      <c r="AL13" s="14">
        <f>Sheet3!J30</f>
        <v>5</v>
      </c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</row>
    <row r="14" spans="1:62" s="34" customFormat="1" ht="18" x14ac:dyDescent="0.2">
      <c r="A14" s="30">
        <v>2020</v>
      </c>
      <c r="B14" s="31">
        <f>sheet!K18/sheet!K35</f>
        <v>5.2427231434566259</v>
      </c>
      <c r="C14" s="31">
        <f>(sheet!K18-sheet!K15)/sheet!K35</f>
        <v>5.2427231434566259</v>
      </c>
      <c r="D14" s="31">
        <f>sheet!K12/sheet!K35</f>
        <v>4.8036827476251229</v>
      </c>
      <c r="E14" s="31">
        <f>Sheet2!K20/sheet!K35</f>
        <v>0.10477398156663446</v>
      </c>
      <c r="F14" s="31">
        <f>sheet!K18/sheet!K35</f>
        <v>5.2427231434566259</v>
      </c>
      <c r="G14" s="26"/>
      <c r="H14" s="32">
        <f>Sheet1!K33/sheet!K51</f>
        <v>-4.0018772303159603E-2</v>
      </c>
      <c r="I14" s="32">
        <f>Sheet1!K33/Sheet1!K12</f>
        <v>-0.12740595123847553</v>
      </c>
      <c r="J14" s="32">
        <f>Sheet1!K12/sheet!K27</f>
        <v>0.24746700013894676</v>
      </c>
      <c r="K14" s="32">
        <f>Sheet1!K30/sheet!K27</f>
        <v>-3.1528768552834471E-2</v>
      </c>
      <c r="L14" s="32">
        <f>Sheet1!K38</f>
        <v>-0.35</v>
      </c>
      <c r="M14" s="26"/>
      <c r="N14" s="32">
        <f>sheet!K40/sheet!K27</f>
        <v>0.21215053299769723</v>
      </c>
      <c r="O14" s="32">
        <f>sheet!K51/sheet!K27</f>
        <v>0.78784947009344364</v>
      </c>
      <c r="P14" s="32">
        <f>sheet!K40/sheet!K51</f>
        <v>0.26927800430269366</v>
      </c>
      <c r="Q14" s="31">
        <f>Sheet1!K24/Sheet1!K26</f>
        <v>64.641083339490706</v>
      </c>
      <c r="R14" s="31">
        <f>ABS(Sheet2!K20/(Sheet1!K26+Sheet2!K30))</f>
        <v>3.1478320767645536</v>
      </c>
      <c r="S14" s="31">
        <f>sheet!K40/Sheet1!K43</f>
        <v>-10.012622315150264</v>
      </c>
      <c r="T14" s="31">
        <f>Sheet2!K20/sheet!K40</f>
        <v>8.8824202312077244E-2</v>
      </c>
      <c r="U14" s="9"/>
      <c r="V14" s="31" t="e">
        <f>ABS(Sheet1!K15/sheet!K15)</f>
        <v>#DIV/0!</v>
      </c>
      <c r="W14" s="31">
        <f>Sheet1!K12/sheet!K14</f>
        <v>4.6726328252243396</v>
      </c>
      <c r="X14" s="31">
        <f>Sheet1!K12/sheet!K27</f>
        <v>0.24746700013894676</v>
      </c>
      <c r="Y14" s="31">
        <f>Sheet1!K12/(sheet!K18-sheet!K35)</f>
        <v>0.32430273069879534</v>
      </c>
      <c r="Z14" s="9"/>
      <c r="AA14" s="33" t="str">
        <f>Sheet1!K43</f>
        <v>-6,854.527</v>
      </c>
      <c r="AB14" s="33" t="str">
        <f>Sheet3!K17</f>
        <v>-305.9x</v>
      </c>
      <c r="AC14" s="33" t="str">
        <f>Sheet3!K18</f>
        <v>-292.8x</v>
      </c>
      <c r="AD14" s="33" t="str">
        <f>Sheet3!K20</f>
        <v>-289.0x</v>
      </c>
      <c r="AE14" s="33" t="str">
        <f>Sheet3!K21</f>
        <v>42.3x</v>
      </c>
      <c r="AF14" s="33" t="str">
        <f>Sheet3!K22</f>
        <v>36.5x</v>
      </c>
      <c r="AG14" s="33" t="str">
        <f>Sheet3!K24</f>
        <v>-294.0x</v>
      </c>
      <c r="AH14" s="33" t="str">
        <f>Sheet3!K25</f>
        <v>47.1x</v>
      </c>
      <c r="AI14" s="33" t="str">
        <f>Sheet3!K31</f>
        <v/>
      </c>
      <c r="AK14" s="33">
        <f>Sheet3!K29</f>
        <v>11.2</v>
      </c>
      <c r="AL14" s="33">
        <f>Sheet3!K30</f>
        <v>6</v>
      </c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</row>
    <row r="15" spans="1:62" ht="18" x14ac:dyDescent="0.2">
      <c r="A15" s="27">
        <v>2021</v>
      </c>
      <c r="B15" s="28">
        <f>sheet!L18/sheet!L35</f>
        <v>3.6318859098081546</v>
      </c>
      <c r="C15" s="28">
        <f>(sheet!L18-sheet!L15)/sheet!L35</f>
        <v>3.6318859098081546</v>
      </c>
      <c r="D15" s="28">
        <f>sheet!L12/sheet!L35</f>
        <v>3.1083699076545526</v>
      </c>
      <c r="E15" s="28">
        <f>Sheet2!L20/sheet!L35</f>
        <v>-4.6974250872654513E-2</v>
      </c>
      <c r="F15" s="28">
        <f>sheet!L18/sheet!L35</f>
        <v>3.6318859098081546</v>
      </c>
      <c r="G15" s="26"/>
      <c r="H15" s="29">
        <f>Sheet1!L33/sheet!L51</f>
        <v>-7.1337908870567596E-2</v>
      </c>
      <c r="I15" s="29">
        <f>Sheet1!L33/Sheet1!L12</f>
        <v>-0.13047524412910927</v>
      </c>
      <c r="J15" s="29">
        <f>Sheet1!L12/sheet!L27</f>
        <v>0.38864075165308731</v>
      </c>
      <c r="K15" s="29">
        <f>Sheet1!L30/sheet!L27</f>
        <v>-5.07079969504571E-2</v>
      </c>
      <c r="L15" s="29">
        <f>Sheet1!L38</f>
        <v>-0.52</v>
      </c>
      <c r="M15" s="26"/>
      <c r="N15" s="29">
        <f>sheet!L40/sheet!L27</f>
        <v>0.28918582345244398</v>
      </c>
      <c r="O15" s="29">
        <f>sheet!L51/sheet!L27</f>
        <v>0.71081417654755596</v>
      </c>
      <c r="P15" s="29">
        <f>sheet!L40/sheet!L51</f>
        <v>0.4068374449944534</v>
      </c>
      <c r="Q15" s="28">
        <f>Sheet1!L24/Sheet1!L26</f>
        <v>234.59717250756123</v>
      </c>
      <c r="R15" s="28">
        <f>ABS(Sheet2!L20/(Sheet1!L26+Sheet2!L30))</f>
        <v>2.3078020198689053</v>
      </c>
      <c r="S15" s="28">
        <f>sheet!L40/Sheet1!L43</f>
        <v>-6.5017602264586731</v>
      </c>
      <c r="T15" s="28">
        <f>Sheet2!L20/sheet!L40</f>
        <v>-4.195137431146892E-2</v>
      </c>
      <c r="V15" s="28" t="e">
        <f>ABS(Sheet1!L15/sheet!L15)</f>
        <v>#DIV/0!</v>
      </c>
      <c r="W15" s="28">
        <f>Sheet1!L12/sheet!L14</f>
        <v>4.1161698167093643</v>
      </c>
      <c r="X15" s="28">
        <f>Sheet1!L12/sheet!L27</f>
        <v>0.38864075165308731</v>
      </c>
      <c r="Y15" s="28">
        <f>Sheet1!L12/(sheet!L18-sheet!L35)</f>
        <v>0.57176550362704648</v>
      </c>
      <c r="AA15" s="14" t="str">
        <f>Sheet1!L43</f>
        <v>-15,085.843</v>
      </c>
      <c r="AB15" s="14" t="str">
        <f>Sheet3!L17</f>
        <v>-198.2x</v>
      </c>
      <c r="AC15" s="14" t="str">
        <f>Sheet3!L18</f>
        <v>-177.7x</v>
      </c>
      <c r="AD15" s="14" t="str">
        <f>Sheet3!L20</f>
        <v>495.7x</v>
      </c>
      <c r="AE15" s="14" t="str">
        <f>Sheet3!L21</f>
        <v>10.2x</v>
      </c>
      <c r="AF15" s="14" t="str">
        <f>Sheet3!L22</f>
        <v>21.3x</v>
      </c>
      <c r="AG15" s="14" t="str">
        <f>Sheet3!L24</f>
        <v>-135.2x</v>
      </c>
      <c r="AH15" s="14" t="str">
        <f>Sheet3!L25</f>
        <v>11.5x</v>
      </c>
      <c r="AI15" s="14" t="str">
        <f>Sheet3!L31</f>
        <v/>
      </c>
      <c r="AK15" s="14">
        <f>Sheet3!L29</f>
        <v>9.1</v>
      </c>
      <c r="AL15" s="14">
        <f>Sheet3!L30</f>
        <v>3</v>
      </c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</row>
    <row r="16" spans="1:62" s="34" customFormat="1" ht="18" x14ac:dyDescent="0.2">
      <c r="A16" s="30">
        <v>2022</v>
      </c>
      <c r="B16" s="31">
        <f>sheet!M18/sheet!M35</f>
        <v>3.1244517668367191</v>
      </c>
      <c r="C16" s="31">
        <f>(sheet!M18-sheet!M15)/sheet!M35</f>
        <v>3.1244517668367191</v>
      </c>
      <c r="D16" s="31">
        <f>sheet!M12/sheet!M35</f>
        <v>2.5638676128130564</v>
      </c>
      <c r="E16" s="31">
        <f>Sheet2!M20/sheet!M35</f>
        <v>2.7121219191445989E-2</v>
      </c>
      <c r="F16" s="31">
        <f>sheet!M18/sheet!M35</f>
        <v>3.1244517668367191</v>
      </c>
      <c r="G16" s="26"/>
      <c r="H16" s="32">
        <f>Sheet1!M33/sheet!M51</f>
        <v>3.6511957891469139E-2</v>
      </c>
      <c r="I16" s="32">
        <f>Sheet1!M33/Sheet1!M12</f>
        <v>4.9107142441851249E-2</v>
      </c>
      <c r="J16" s="32">
        <f>Sheet1!M12/sheet!M27</f>
        <v>0.5037984395091647</v>
      </c>
      <c r="K16" s="32">
        <f>Sheet1!M30/sheet!M27</f>
        <v>2.4740101730958926E-2</v>
      </c>
      <c r="L16" s="32">
        <f>Sheet1!M38</f>
        <v>0.28999999999999998</v>
      </c>
      <c r="M16" s="26"/>
      <c r="N16" s="32">
        <f>sheet!M40/sheet!M27</f>
        <v>0.3224109783550026</v>
      </c>
      <c r="O16" s="32">
        <f>sheet!M51/sheet!M27</f>
        <v>0.67758901904133007</v>
      </c>
      <c r="P16" s="32">
        <f>sheet!M40/sheet!M51</f>
        <v>0.47582084315822848</v>
      </c>
      <c r="Q16" s="31">
        <f>Sheet1!M24/Sheet1!M26</f>
        <v>1.2007919680288548</v>
      </c>
      <c r="R16" s="31">
        <f>ABS(Sheet2!M20/(Sheet1!M26+Sheet2!M30))</f>
        <v>1.0736746373905779</v>
      </c>
      <c r="S16" s="31">
        <f>sheet!M40/Sheet1!M43</f>
        <v>-16.331785701096791</v>
      </c>
      <c r="T16" s="31">
        <f>Sheet2!M20/sheet!M40</f>
        <v>2.5016950920417964E-2</v>
      </c>
      <c r="U16" s="9"/>
      <c r="V16" s="31" t="e">
        <f>ABS(Sheet1!M15/sheet!M15)</f>
        <v>#DIV/0!</v>
      </c>
      <c r="W16" s="31">
        <f>Sheet1!M12/sheet!M14</f>
        <v>4.3851488592807328</v>
      </c>
      <c r="X16" s="31">
        <f>Sheet1!M12/sheet!M27</f>
        <v>0.5037984395091647</v>
      </c>
      <c r="Y16" s="31">
        <f>Sheet1!M12/(sheet!M18-sheet!M35)</f>
        <v>0.79739765329353285</v>
      </c>
      <c r="Z16" s="9"/>
      <c r="AA16" s="33" t="str">
        <f>Sheet1!M43</f>
        <v>-7,582.12</v>
      </c>
      <c r="AB16" s="33" t="str">
        <f>Sheet3!M17</f>
        <v>-190.2x</v>
      </c>
      <c r="AC16" s="33" t="str">
        <f>Sheet3!M18</f>
        <v>-153.8x</v>
      </c>
      <c r="AD16" s="33" t="str">
        <f>Sheet3!M20</f>
        <v>-622.6x</v>
      </c>
      <c r="AE16" s="33" t="str">
        <f>Sheet3!M21</f>
        <v>5.5x</v>
      </c>
      <c r="AF16" s="33" t="str">
        <f>Sheet3!M22</f>
        <v>7.5x</v>
      </c>
      <c r="AG16" s="33" t="str">
        <f>Sheet3!M24</f>
        <v>182.2x</v>
      </c>
      <c r="AH16" s="33" t="str">
        <f>Sheet3!M25</f>
        <v>6.7x</v>
      </c>
      <c r="AI16" s="33" t="str">
        <f>Sheet3!M31</f>
        <v/>
      </c>
      <c r="AK16" s="33">
        <f>Sheet3!M29</f>
        <v>8.6999999999999993</v>
      </c>
      <c r="AL16" s="33">
        <f>Sheet3!M30</f>
        <v>7</v>
      </c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</row>
    <row r="17" spans="2:62" x14ac:dyDescent="0.2">
      <c r="G17" s="26"/>
      <c r="K17" s="26"/>
      <c r="M17" s="26"/>
      <c r="R17" s="26"/>
      <c r="S17" s="26"/>
      <c r="AC17" s="35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</row>
    <row r="18" spans="2:62" x14ac:dyDescent="0.2"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</row>
    <row r="19" spans="2:62" x14ac:dyDescent="0.2">
      <c r="E19" s="26"/>
    </row>
    <row r="21" spans="2:62" x14ac:dyDescent="0.2">
      <c r="D21" s="26"/>
    </row>
    <row r="22" spans="2:62" x14ac:dyDescent="0.2">
      <c r="B22" s="25"/>
      <c r="J22" s="26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2023-04-30T15:12:40Z</dcterms:created>
  <dcterms:modified xsi:type="dcterms:W3CDTF">2023-05-10T17:13:26Z</dcterms:modified>
  <cp:category/>
  <dc:identifier/>
  <cp:version/>
</cp:coreProperties>
</file>