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14" documentId="8_{85E40C2E-A073-4560-B536-C34B801D168A}" xr6:coauthVersionLast="47" xr6:coauthVersionMax="47" xr10:uidLastSave="{FB54D65F-99B7-4C20-8C9C-853649B7BF67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<sst xmlns="http://schemas.openxmlformats.org/spreadsheetml/2006/main" count="1286" uniqueCount="997">
  <si>
    <t>Open Text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</si>
  <si>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</si>
  <si>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</si>
  <si>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</si>
  <si>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</si>
  <si>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</si>
  <si>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</si>
  <si>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</si>
  <si>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</si>
  <si>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</si>
  <si>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</si>
  <si>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</si>
  <si>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</si>
  <si>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</si>
  <si>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</si>
  <si>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2013-06-30</t>
  </si>
  <si>
    <t>2014-06-30</t>
  </si>
  <si>
    <t>2015-06-30</t>
  </si>
  <si>
    <t>2016-06-30</t>
  </si>
  <si>
    <t>2017-06-30</t>
  </si>
  <si>
    <t>2018-06-30</t>
  </si>
  <si>
    <t>2019-06-30</t>
  </si>
  <si>
    <t>2020-06-30</t>
  </si>
  <si>
    <t>2021-06-30</t>
  </si>
  <si>
    <t>2022-06-30</t>
  </si>
  <si>
    <t>Cash And Equivalents</t>
  </si>
  <si>
    <t>495,783.168</t>
  </si>
  <si>
    <t>456,378.916</t>
  </si>
  <si>
    <t>873,402.752</t>
  </si>
  <si>
    <t>1,666,290.911</t>
  </si>
  <si>
    <t>574,918.756</t>
  </si>
  <si>
    <t>897,816.041</t>
  </si>
  <si>
    <t>1,232,411.257</t>
  </si>
  <si>
    <t>2,298,179.303</t>
  </si>
  <si>
    <t>1,992,657.613</t>
  </si>
  <si>
    <t>2,180,318.914</t>
  </si>
  <si>
    <t>Short Term Investments</t>
  </si>
  <si>
    <t/>
  </si>
  <si>
    <t>13,932.042</t>
  </si>
  <si>
    <t>15,366.785</t>
  </si>
  <si>
    <t>10,132.977</t>
  </si>
  <si>
    <t>3,752.723</t>
  </si>
  <si>
    <t>8,109.864</t>
  </si>
  <si>
    <t>Accounts Receivable, Net</t>
  </si>
  <si>
    <t>184,348.568</t>
  </si>
  <si>
    <t>312,432.213</t>
  </si>
  <si>
    <t>354,515.931</t>
  </si>
  <si>
    <t>371,097.674</t>
  </si>
  <si>
    <t>578,102.253</t>
  </si>
  <si>
    <t>641,481.596</t>
  </si>
  <si>
    <t>634,850.745</t>
  </si>
  <si>
    <t>673,260.577</t>
  </si>
  <si>
    <t>575,108.867</t>
  </si>
  <si>
    <t>582,904.842</t>
  </si>
  <si>
    <t>Inventory</t>
  </si>
  <si>
    <t>Prepaid Expenses</t>
  </si>
  <si>
    <t>45,804.971</t>
  </si>
  <si>
    <t>44,046.554</t>
  </si>
  <si>
    <t>66,026.847</t>
  </si>
  <si>
    <t>75,580.077</t>
  </si>
  <si>
    <t>104,324.03</t>
  </si>
  <si>
    <t>103,770.319</t>
  </si>
  <si>
    <t>109,764.752</t>
  </si>
  <si>
    <t>150,471.452</t>
  </si>
  <si>
    <t>89,004.132</t>
  </si>
  <si>
    <t>112,218.634</t>
  </si>
  <si>
    <t>Other Current Assets</t>
  </si>
  <si>
    <t>29,776.814</t>
  </si>
  <si>
    <t>57,188.953</t>
  </si>
  <si>
    <t>26,731.153</t>
  </si>
  <si>
    <t>42,241.461</t>
  </si>
  <si>
    <t>43,903.726</t>
  </si>
  <si>
    <t>102,208.539</t>
  </si>
  <si>
    <t>67,797.687</t>
  </si>
  <si>
    <t>107,683.246</t>
  </si>
  <si>
    <t>69,480.549</t>
  </si>
  <si>
    <t>58,354.977</t>
  </si>
  <si>
    <t>Total Current Assets</t>
  </si>
  <si>
    <t>755,713.521</t>
  </si>
  <si>
    <t>870,046.636</t>
  </si>
  <si>
    <t>1,334,608.725</t>
  </si>
  <si>
    <t>2,170,576.909</t>
  </si>
  <si>
    <t>1,301,248.765</t>
  </si>
  <si>
    <t>1,745,276.495</t>
  </si>
  <si>
    <t>2,044,824.442</t>
  </si>
  <si>
    <t>3,239,727.554</t>
  </si>
  <si>
    <t>2,730,003.885</t>
  </si>
  <si>
    <t>2,941,907.232</t>
  </si>
  <si>
    <t>Property Plant And Equipment, Net</t>
  </si>
  <si>
    <t>85,128.703</t>
  </si>
  <si>
    <t>112,991.352</t>
  </si>
  <si>
    <t>135,677.073</t>
  </si>
  <si>
    <t>155,878.312</t>
  </si>
  <si>
    <t>194,229.607</t>
  </si>
  <si>
    <t>245,204.788</t>
  </si>
  <si>
    <t>233,319.02</t>
  </si>
  <si>
    <t>525,376.672</t>
  </si>
  <si>
    <t>498,205.935</t>
  </si>
  <si>
    <t>477,058.244</t>
  </si>
  <si>
    <t>Real Estate Owned</t>
  </si>
  <si>
    <t>Capitalized / Purchased Software</t>
  </si>
  <si>
    <t>Long-term Investments</t>
  </si>
  <si>
    <t>4,874.102</t>
  </si>
  <si>
    <t>7,760.436</t>
  </si>
  <si>
    <t>25,570.774</t>
  </si>
  <si>
    <t>23,444.115</t>
  </si>
  <si>
    <t>40,080.937</t>
  </si>
  <si>
    <t>65,251.66</t>
  </si>
  <si>
    <t>87,750.509</t>
  </si>
  <si>
    <t>103,178.795</t>
  </si>
  <si>
    <t>150,973.036</t>
  </si>
  <si>
    <t>222,963.332</t>
  </si>
  <si>
    <t>Goodwill</t>
  </si>
  <si>
    <t>1,314,028.526</t>
  </si>
  <si>
    <t>2,069,252.66</t>
  </si>
  <si>
    <t>2,697,061.57</t>
  </si>
  <si>
    <t>3,018,564.116</t>
  </si>
  <si>
    <t>4,430,635.098</t>
  </si>
  <si>
    <t>4,706,544.987</t>
  </si>
  <si>
    <t>4,937,335.41</t>
  </si>
  <si>
    <t>6,343,097.058</t>
  </si>
  <si>
    <t>5,816,501.602</t>
  </si>
  <si>
    <t>6,751,336.914</t>
  </si>
  <si>
    <t>Other Intangibles</t>
  </si>
  <si>
    <t>391,193.886</t>
  </si>
  <si>
    <t>812,351.058</t>
  </si>
  <si>
    <t>912,280.46</t>
  </si>
  <si>
    <t>921,315.29</t>
  </si>
  <si>
    <t>2,010,176.523</t>
  </si>
  <si>
    <t>1,806,724.931</t>
  </si>
  <si>
    <t>1,594,923.984</t>
  </si>
  <si>
    <t>2,278,009.737</t>
  </si>
  <si>
    <t>1,554,060.098</t>
  </si>
  <si>
    <t>1,477,095.872</t>
  </si>
  <si>
    <t>Other Long-term Assets</t>
  </si>
  <si>
    <t>246,866.705</t>
  </si>
  <si>
    <t>286,937.751</t>
  </si>
  <si>
    <t>326,538.306</t>
  </si>
  <si>
    <t>400,197.088</t>
  </si>
  <si>
    <t>1,723,973.038</t>
  </si>
  <si>
    <t>1,639,137.213</t>
  </si>
  <si>
    <t>1,492,735.673</t>
  </si>
  <si>
    <t>1,405,199.834</t>
  </si>
  <si>
    <t>1,163,429.75</t>
  </si>
  <si>
    <t>1,232,826.769</t>
  </si>
  <si>
    <t>Total Assets</t>
  </si>
  <si>
    <t>2,797,805.444</t>
  </si>
  <si>
    <t>4,159,339.893</t>
  </si>
  <si>
    <t>5,431,736.908</t>
  </si>
  <si>
    <t>6,689,975.829</t>
  </si>
  <si>
    <t>9,700,343.968</t>
  </si>
  <si>
    <t>10,208,140.074</t>
  </si>
  <si>
    <t>10,390,889.038</t>
  </si>
  <si>
    <t>13,894,589.651</t>
  </si>
  <si>
    <t>11,913,174.306</t>
  </si>
  <si>
    <t>13,103,188.363</t>
  </si>
  <si>
    <t>Accounts Payable</t>
  </si>
  <si>
    <t>9,248.675</t>
  </si>
  <si>
    <t>17,091.945</t>
  </si>
  <si>
    <t>19,412.028</t>
  </si>
  <si>
    <t>46,472.876</t>
  </si>
  <si>
    <t>56,666.241</t>
  </si>
  <si>
    <t>54,848.993</t>
  </si>
  <si>
    <t>60,667.843</t>
  </si>
  <si>
    <t>56,297.485</t>
  </si>
  <si>
    <t>71,285.625</t>
  </si>
  <si>
    <t>146,721.6</t>
  </si>
  <si>
    <t>Accrued Expenses</t>
  </si>
  <si>
    <t>180,788.629</t>
  </si>
  <si>
    <t>216,034.712</t>
  </si>
  <si>
    <t>264,994.517</t>
  </si>
  <si>
    <t>278,607.513</t>
  </si>
  <si>
    <t>366,013.942</t>
  </si>
  <si>
    <t>330,909.461</t>
  </si>
  <si>
    <t>358,544.427</t>
  </si>
  <si>
    <t>428,051.762</t>
  </si>
  <si>
    <t>446,101.722</t>
  </si>
  <si>
    <t>421,225.049</t>
  </si>
  <si>
    <t>Short-term Borrowings</t>
  </si>
  <si>
    <t>Current Portion of LT Debt</t>
  </si>
  <si>
    <t>54,528.824</t>
  </si>
  <si>
    <t>66,748.71</t>
  </si>
  <si>
    <t>9,981.76</t>
  </si>
  <si>
    <t>10,383.84</t>
  </si>
  <si>
    <t>236,992.202</t>
  </si>
  <si>
    <t>13,146.3</t>
  </si>
  <si>
    <t>13,096.7</t>
  </si>
  <si>
    <t>828,123.8</t>
  </si>
  <si>
    <t>12,397.5</t>
  </si>
  <si>
    <t>12,872.8</t>
  </si>
  <si>
    <t>Current Portion of Capital Lease Obligations</t>
  </si>
  <si>
    <t>86,981.508</t>
  </si>
  <si>
    <t>72,296.021</t>
  </si>
  <si>
    <t>72,576.846</t>
  </si>
  <si>
    <t>Other Current Liabilities</t>
  </si>
  <si>
    <t>311,748.65</t>
  </si>
  <si>
    <t>384,016.796</t>
  </si>
  <si>
    <t>484,734.229</t>
  </si>
  <si>
    <t>535,517.992</t>
  </si>
  <si>
    <t>801,809.354</t>
  </si>
  <si>
    <t>908,624.929</t>
  </si>
  <si>
    <t>896,635.443</t>
  </si>
  <si>
    <t>1,185,694.081</t>
  </si>
  <si>
    <t>1,086,339.616</t>
  </si>
  <si>
    <t>1,236,662.863</t>
  </si>
  <si>
    <t>Total Current Liabilities</t>
  </si>
  <si>
    <t>556,314.778</t>
  </si>
  <si>
    <t>683,892.163</t>
  </si>
  <si>
    <t>779,122.534</t>
  </si>
  <si>
    <t>870,982.221</t>
  </si>
  <si>
    <t>1,461,481.74</t>
  </si>
  <si>
    <t>1,307,529.683</t>
  </si>
  <si>
    <t>1,328,944.413</t>
  </si>
  <si>
    <t>2,585,148.636</t>
  </si>
  <si>
    <t>1,688,420.484</t>
  </si>
  <si>
    <t>1,890,059.158</t>
  </si>
  <si>
    <t>Long-term Debt</t>
  </si>
  <si>
    <t>541,420.575</t>
  </si>
  <si>
    <t>1,340,424.415</t>
  </si>
  <si>
    <t>1,933,179.936</t>
  </si>
  <si>
    <t>2,775,064.366</t>
  </si>
  <si>
    <t>3,095,392.294</t>
  </si>
  <si>
    <t>3,431,871.851</t>
  </si>
  <si>
    <t>3,411,530.57</t>
  </si>
  <si>
    <t>4,865,988.927</t>
  </si>
  <si>
    <t>4,436,890.445</t>
  </si>
  <si>
    <t>5,418,891.408</t>
  </si>
  <si>
    <t>Capital Leases</t>
  </si>
  <si>
    <t>294,818.861</t>
  </si>
  <si>
    <t>278,265.607</t>
  </si>
  <si>
    <t>255,776.1</t>
  </si>
  <si>
    <t>Other Non-current Liabilities</t>
  </si>
  <si>
    <t>290,840.067</t>
  </si>
  <si>
    <t>383,520.836</t>
  </si>
  <si>
    <t>436,347.648</t>
  </si>
  <si>
    <t>474,971.119</t>
  </si>
  <si>
    <t>561,673.854</t>
  </si>
  <si>
    <t>581,919.655</t>
  </si>
  <si>
    <t>562,778.296</t>
  </si>
  <si>
    <t>709,205.222</t>
  </si>
  <si>
    <t>427,300.913</t>
  </si>
  <si>
    <t>347,814.045</t>
  </si>
  <si>
    <t>Total Liabilities</t>
  </si>
  <si>
    <t>1,388,575.421</t>
  </si>
  <si>
    <t>2,407,837.414</t>
  </si>
  <si>
    <t>3,148,650.118</t>
  </si>
  <si>
    <t>4,121,017.707</t>
  </si>
  <si>
    <t>5,118,547.888</t>
  </si>
  <si>
    <t>5,321,321.19</t>
  </si>
  <si>
    <t>5,303,253.279</t>
  </si>
  <si>
    <t>8,455,161.647</t>
  </si>
  <si>
    <t>6,830,877.449</t>
  </si>
  <si>
    <t>7,912,540.711</t>
  </si>
  <si>
    <t>Common Stock</t>
  </si>
  <si>
    <t>686,739.438</t>
  </si>
  <si>
    <t>845,620.888</t>
  </si>
  <si>
    <t>1,008,170.237</t>
  </si>
  <si>
    <t>1,061,472.468</t>
  </si>
  <si>
    <t>2,092,230.34</t>
  </si>
  <si>
    <t>2,244,169.378</t>
  </si>
  <si>
    <t>2,323,634.849</t>
  </si>
  <si>
    <t>2,513,935.42</t>
  </si>
  <si>
    <t>2,414,740.419</t>
  </si>
  <si>
    <t>2,624,344.267</t>
  </si>
  <si>
    <t>Additional Paid In Capital</t>
  </si>
  <si>
    <t>107,351.449</t>
  </si>
  <si>
    <t>119,881.459</t>
  </si>
  <si>
    <t>157,733.019</t>
  </si>
  <si>
    <t>191,166.494</t>
  </si>
  <si>
    <t>Retained Earnings</t>
  </si>
  <si>
    <t>603,740.586</t>
  </si>
  <si>
    <t>764,009.386</t>
  </si>
  <si>
    <t>1,076,801.076</t>
  </si>
  <si>
    <t>1,288,304.857</t>
  </si>
  <si>
    <t>2,460,724.946</t>
  </si>
  <si>
    <t>2,621,681.158</t>
  </si>
  <si>
    <t>2,768,489.149</t>
  </si>
  <si>
    <t>2,931,552.822</t>
  </si>
  <si>
    <t>2,669,585.908</t>
  </si>
  <si>
    <t>2,780,613.622</t>
  </si>
  <si>
    <t>Treasury Stock</t>
  </si>
  <si>
    <t>-30,639.926</t>
  </si>
  <si>
    <t>-20,405.809</t>
  </si>
  <si>
    <t>-24,936.932</t>
  </si>
  <si>
    <t>-32,797.359</t>
  </si>
  <si>
    <t>-35,686.285</t>
  </si>
  <si>
    <t>-24,625.649</t>
  </si>
  <si>
    <t>-37,673.967</t>
  </si>
  <si>
    <t>-32,049.749</t>
  </si>
  <si>
    <t>-86,021.293</t>
  </si>
  <si>
    <t>-205,921.032</t>
  </si>
  <si>
    <t>Other Common Equity Adj</t>
  </si>
  <si>
    <t>42,038.475</t>
  </si>
  <si>
    <t>42,075.514</t>
  </si>
  <si>
    <t>64,666.832</t>
  </si>
  <si>
    <t>60,109.454</t>
  </si>
  <si>
    <t>63,280.912</t>
  </si>
  <si>
    <t>44,230.726</t>
  </si>
  <si>
    <t>31,594.479</t>
  </si>
  <si>
    <t>24,198.863</t>
  </si>
  <si>
    <t>82,118.561</t>
  </si>
  <si>
    <t>-9,859.278</t>
  </si>
  <si>
    <t>Common Equity</t>
  </si>
  <si>
    <t>1,409,230.023</t>
  </si>
  <si>
    <t>1,751,181.438</t>
  </si>
  <si>
    <t>2,282,434.232</t>
  </si>
  <si>
    <t>2,568,255.915</t>
  </si>
  <si>
    <t>4,580,549.913</t>
  </si>
  <si>
    <t>4,885,455.613</t>
  </si>
  <si>
    <t>5,086,044.51</t>
  </si>
  <si>
    <t>5,437,637.356</t>
  </si>
  <si>
    <t>5,080,423.594</t>
  </si>
  <si>
    <t>5,189,177.579</t>
  </si>
  <si>
    <t>Total Preferred Equity</t>
  </si>
  <si>
    <t>Minority Interest, Total</t>
  </si>
  <si>
    <t>1,246.167</t>
  </si>
  <si>
    <t>1,363.271</t>
  </si>
  <si>
    <t>1,591.249</t>
  </si>
  <si>
    <t>1,790.648</t>
  </si>
  <si>
    <t>1,873.262</t>
  </si>
  <si>
    <t>1,470.074</t>
  </si>
  <si>
    <t>Other Equity</t>
  </si>
  <si>
    <t>Total Equity</t>
  </si>
  <si>
    <t>1,751,502.479</t>
  </si>
  <si>
    <t>2,283,086.79</t>
  </si>
  <si>
    <t>2,568,958.122</t>
  </si>
  <si>
    <t>4,581,796.08</t>
  </si>
  <si>
    <t>4,886,818.885</t>
  </si>
  <si>
    <t>5,087,635.759</t>
  </si>
  <si>
    <t>5,439,428.004</t>
  </si>
  <si>
    <t>5,082,296.857</t>
  </si>
  <si>
    <t>5,190,647.653</t>
  </si>
  <si>
    <t>Total Liabilities And Equity</t>
  </si>
  <si>
    <t>Cash And Short Term Investments</t>
  </si>
  <si>
    <t>887,334.794</t>
  </si>
  <si>
    <t>1,681,657.696</t>
  </si>
  <si>
    <t>2,308,312.28</t>
  </si>
  <si>
    <t>1,996,410.337</t>
  </si>
  <si>
    <t>2,188,428.778</t>
  </si>
  <si>
    <t>Total Debt</t>
  </si>
  <si>
    <t>595,949.399</t>
  </si>
  <si>
    <t>1,407,173.125</t>
  </si>
  <si>
    <t>1,943,161.696</t>
  </si>
  <si>
    <t>2,785,448.206</t>
  </si>
  <si>
    <t>3,332,384.497</t>
  </si>
  <si>
    <t>3,445,018.151</t>
  </si>
  <si>
    <t>3,424,627.27</t>
  </si>
  <si>
    <t>6,075,913.096</t>
  </si>
  <si>
    <t>4,799,849.573</t>
  </si>
  <si>
    <t>5,760,117.154</t>
  </si>
  <si>
    <t>Income Statement</t>
  </si>
  <si>
    <t>Revenue</t>
  </si>
  <si>
    <t>1,436,765.277</t>
  </si>
  <si>
    <t>1,732,871.459</t>
  </si>
  <si>
    <t>2,310,673.879</t>
  </si>
  <si>
    <t>2,367,811.459</t>
  </si>
  <si>
    <t>2,970,905.254</t>
  </si>
  <si>
    <t>3,701,000.276</t>
  </si>
  <si>
    <t>3,757,122.361</t>
  </si>
  <si>
    <t>4,221,715.399</t>
  </si>
  <si>
    <t>4,197,936.071</t>
  </si>
  <si>
    <t>4,497,555.504</t>
  </si>
  <si>
    <t>Revenue Growth (YoY)</t>
  </si>
  <si>
    <t>12.9%</t>
  </si>
  <si>
    <t>19.2%</t>
  </si>
  <si>
    <t>14.0%</t>
  </si>
  <si>
    <t>-1.5%</t>
  </si>
  <si>
    <t>25.6%</t>
  </si>
  <si>
    <t>22.9%</t>
  </si>
  <si>
    <t>1.9%</t>
  </si>
  <si>
    <t>8.4%</t>
  </si>
  <si>
    <t>8.9%</t>
  </si>
  <si>
    <t>3.2%</t>
  </si>
  <si>
    <t>Cost of Revenues</t>
  </si>
  <si>
    <t>-413,422.955</t>
  </si>
  <si>
    <t>-470,175.128</t>
  </si>
  <si>
    <t>-645,579.062</t>
  </si>
  <si>
    <t>-648,681.081</t>
  </si>
  <si>
    <t>-818,244.237</t>
  </si>
  <si>
    <t>-1,005,864.167</t>
  </si>
  <si>
    <t>-978,739.965</t>
  </si>
  <si>
    <t>-1,083,427.58</t>
  </si>
  <si>
    <t>-1,011,226.882</t>
  </si>
  <si>
    <t>-1,111,687.284</t>
  </si>
  <si>
    <t>Gross Profit</t>
  </si>
  <si>
    <t>1,023,342.322</t>
  </si>
  <si>
    <t>1,262,696.331</t>
  </si>
  <si>
    <t>1,665,094.817</t>
  </si>
  <si>
    <t>1,719,130.379</t>
  </si>
  <si>
    <t>2,152,661.017</t>
  </si>
  <si>
    <t>2,695,136.109</t>
  </si>
  <si>
    <t>2,778,382.396</t>
  </si>
  <si>
    <t>3,138,287.819</t>
  </si>
  <si>
    <t>3,186,709.189</t>
  </si>
  <si>
    <t>3,385,868.22</t>
  </si>
  <si>
    <t>Gross Profit Margin</t>
  </si>
  <si>
    <t>71.2%</t>
  </si>
  <si>
    <t>72.9%</t>
  </si>
  <si>
    <t>72.1%</t>
  </si>
  <si>
    <t>72.6%</t>
  </si>
  <si>
    <t>72.5%</t>
  </si>
  <si>
    <t>72.8%</t>
  </si>
  <si>
    <t>73.9%</t>
  </si>
  <si>
    <t>74.3%</t>
  </si>
  <si>
    <t>75.9%</t>
  </si>
  <si>
    <t>75.3%</t>
  </si>
  <si>
    <t>R&amp;D Expenses</t>
  </si>
  <si>
    <t>-271,495.413</t>
  </si>
  <si>
    <t>-263,179.682</t>
  </si>
  <si>
    <t>-346,233.566</t>
  </si>
  <si>
    <t>-348,241.544</t>
  </si>
  <si>
    <t>-533,959.927</t>
  </si>
  <si>
    <t>-668,853.508</t>
  </si>
  <si>
    <t>-661,672.787</t>
  </si>
  <si>
    <t>-782,139.85</t>
  </si>
  <si>
    <t>-793,741.259</t>
  </si>
  <si>
    <t>-822,642.72</t>
  </si>
  <si>
    <t>Selling and Marketing Expense</t>
  </si>
  <si>
    <t>-304,730.996</t>
  </si>
  <si>
    <t>-370,040.332</t>
  </si>
  <si>
    <t>-466,160.669</t>
  </si>
  <si>
    <t>-446,810.145</t>
  </si>
  <si>
    <t>-576,341.28</t>
  </si>
  <si>
    <t>-695,624.633</t>
  </si>
  <si>
    <t>-678,454.898</t>
  </si>
  <si>
    <t>-794,244.034</t>
  </si>
  <si>
    <t>-771,398.485</t>
  </si>
  <si>
    <t>-871,640.459</t>
  </si>
  <si>
    <t>General &amp; Admin Expenses</t>
  </si>
  <si>
    <t>-115,213.245</t>
  </si>
  <si>
    <t>-151,539.686</t>
  </si>
  <si>
    <t>-203,038.98</t>
  </si>
  <si>
    <t>-182,232.498</t>
  </si>
  <si>
    <t>-220,903.549</t>
  </si>
  <si>
    <t>-269,797.571</t>
  </si>
  <si>
    <t>-272,292.18</t>
  </si>
  <si>
    <t>-322,468.693</t>
  </si>
  <si>
    <t>-326,700.16</t>
  </si>
  <si>
    <t>-408,177.179</t>
  </si>
  <si>
    <t>Other Inc / (Exp)</t>
  </si>
  <si>
    <t>-127,337.904</t>
  </si>
  <si>
    <t>-170,297.629</t>
  </si>
  <si>
    <t>-259,444.658</t>
  </si>
  <si>
    <t>-268,632.537</t>
  </si>
  <si>
    <t>-351,238.887</t>
  </si>
  <si>
    <t>-381,413.602</t>
  </si>
  <si>
    <t>-419,389.076</t>
  </si>
  <si>
    <t>-584,211.474</t>
  </si>
  <si>
    <t>-312,293.025</t>
  </si>
  <si>
    <t>-430,014.597</t>
  </si>
  <si>
    <t>Operating Expenses</t>
  </si>
  <si>
    <t>-818,777.558</t>
  </si>
  <si>
    <t>-955,057.329</t>
  </si>
  <si>
    <t>-1,274,877.874</t>
  </si>
  <si>
    <t>-1,245,916.724</t>
  </si>
  <si>
    <t>-1,682,443.642</t>
  </si>
  <si>
    <t>-2,015,689.313</t>
  </si>
  <si>
    <t>-2,031,808.941</t>
  </si>
  <si>
    <t>-2,483,064.05</t>
  </si>
  <si>
    <t>-2,204,132.929</t>
  </si>
  <si>
    <t>-2,532,474.955</t>
  </si>
  <si>
    <t>Operating Income</t>
  </si>
  <si>
    <t>204,564.765</t>
  </si>
  <si>
    <t>307,639.002</t>
  </si>
  <si>
    <t>390,216.944</t>
  </si>
  <si>
    <t>473,213.654</t>
  </si>
  <si>
    <t>470,217.375</t>
  </si>
  <si>
    <t>679,446.796</t>
  </si>
  <si>
    <t>746,573.454</t>
  </si>
  <si>
    <t>655,223.769</t>
  </si>
  <si>
    <t>982,576.26</t>
  </si>
  <si>
    <t>853,393.265</t>
  </si>
  <si>
    <t>Net Interest Expenses</t>
  </si>
  <si>
    <t>-16,756.374</t>
  </si>
  <si>
    <t>-12,692.302</t>
  </si>
  <si>
    <t>-58,268.524</t>
  </si>
  <si>
    <t>-95,790.924</t>
  </si>
  <si>
    <t>-146,614.611</t>
  </si>
  <si>
    <t>-171,833.973</t>
  </si>
  <si>
    <t>-169,566.904</t>
  </si>
  <si>
    <t>-186,580.365</t>
  </si>
  <si>
    <t>-175,784.152</t>
  </si>
  <si>
    <t>-189,142.625</t>
  </si>
  <si>
    <t>EBT, Incl. Unusual Items</t>
  </si>
  <si>
    <t>187,808.391</t>
  </si>
  <si>
    <t>294,946.7</t>
  </si>
  <si>
    <t>331,948.42</t>
  </si>
  <si>
    <t>377,422.73</t>
  </si>
  <si>
    <t>323,602.764</t>
  </si>
  <si>
    <t>507,612.823</t>
  </si>
  <si>
    <t>577,006.551</t>
  </si>
  <si>
    <t>468,643.404</t>
  </si>
  <si>
    <t>806,792.108</t>
  </si>
  <si>
    <t>664,250.64</t>
  </si>
  <si>
    <t>Earnings of Discontinued Ops.</t>
  </si>
  <si>
    <t>Income Tax Expense</t>
  </si>
  <si>
    <t>-31,289.103</t>
  </si>
  <si>
    <t>-62,353.333</t>
  </si>
  <si>
    <t>-39,475.365</t>
  </si>
  <si>
    <t>-8,153.91</t>
  </si>
  <si>
    <t>1,006,742.253</t>
  </si>
  <si>
    <t>-189,077.974</t>
  </si>
  <si>
    <t>-202,916.341</t>
  </si>
  <si>
    <t>-150,470.094</t>
  </si>
  <si>
    <t>-421,398.464</t>
  </si>
  <si>
    <t>-152,867.075</t>
  </si>
  <si>
    <t>Net Income to Company</t>
  </si>
  <si>
    <t>156,519.287</t>
  </si>
  <si>
    <t>232,593.367</t>
  </si>
  <si>
    <t>292,473.054</t>
  </si>
  <si>
    <t>369,268.82</t>
  </si>
  <si>
    <t>1,330,345.017</t>
  </si>
  <si>
    <t>318,534.849</t>
  </si>
  <si>
    <t>374,090.21</t>
  </si>
  <si>
    <t>318,173.309</t>
  </si>
  <si>
    <t>385,393.644</t>
  </si>
  <si>
    <t>511,383.566</t>
  </si>
  <si>
    <t>Minority Interest in Earnings</t>
  </si>
  <si>
    <t>Net Income to Stockholders</t>
  </si>
  <si>
    <t>232,647.763</t>
  </si>
  <si>
    <t>292,374.484</t>
  </si>
  <si>
    <t>369,245.456</t>
  </si>
  <si>
    <t>1,330,013.052</t>
  </si>
  <si>
    <t>318,434.937</t>
  </si>
  <si>
    <t>373,912.095</t>
  </si>
  <si>
    <t>317,979.176</t>
  </si>
  <si>
    <t>385,155.612</t>
  </si>
  <si>
    <t>511,166.015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</si>
  <si>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</si>
  <si>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</si>
  <si>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</si>
  <si>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</si>
  <si>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</si>
  <si>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234,416</t>
  </si>
  <si>
    <t>239,348</t>
  </si>
  <si>
    <t>244,184</t>
  </si>
  <si>
    <t>242,926</t>
  </si>
  <si>
    <t>253,879</t>
  </si>
  <si>
    <t>266,085</t>
  </si>
  <si>
    <t>268,784</t>
  </si>
  <si>
    <t>270,847</t>
  </si>
  <si>
    <t>272,533</t>
  </si>
  <si>
    <t>271,271</t>
  </si>
  <si>
    <t>Weighted Average Diluted Shares Out.</t>
  </si>
  <si>
    <t>236,248</t>
  </si>
  <si>
    <t>241,152</t>
  </si>
  <si>
    <t>245,914</t>
  </si>
  <si>
    <t>244,076</t>
  </si>
  <si>
    <t>255,805</t>
  </si>
  <si>
    <t>267,492</t>
  </si>
  <si>
    <t>269,908</t>
  </si>
  <si>
    <t>271,817</t>
  </si>
  <si>
    <t>273,479</t>
  </si>
  <si>
    <t>271,909</t>
  </si>
  <si>
    <t>EBITDA</t>
  </si>
  <si>
    <t>331,902.668</t>
  </si>
  <si>
    <t>477,936.631</t>
  </si>
  <si>
    <t>649,661.602</t>
  </si>
  <si>
    <t>741,846.191</t>
  </si>
  <si>
    <t>821,454.965</t>
  </si>
  <si>
    <t>1,058,613.695</t>
  </si>
  <si>
    <t>1,163,742.64</t>
  </si>
  <si>
    <t>1,236,639.986</t>
  </si>
  <si>
    <t>1,292,197.624</t>
  </si>
  <si>
    <t>1,281,146.111</t>
  </si>
  <si>
    <t>EBIT</t>
  </si>
  <si>
    <t>233,639.708</t>
  </si>
  <si>
    <t>353,936.04</t>
  </si>
  <si>
    <t>451,093.202</t>
  </si>
  <si>
    <t>523,616.814</t>
  </si>
  <si>
    <t>542,449.683</t>
  </si>
  <si>
    <t>702,268.773</t>
  </si>
  <si>
    <t>787,156.199</t>
  </si>
  <si>
    <t>817,124.687</t>
  </si>
  <si>
    <t>918,029.916</t>
  </si>
  <si>
    <t>888,080.312</t>
  </si>
  <si>
    <t>Revenue (Reported)</t>
  </si>
  <si>
    <t>Operating Income (Reported)</t>
  </si>
  <si>
    <t>208,311.237</t>
  </si>
  <si>
    <t>320,537.154</t>
  </si>
  <si>
    <t>435,093.689</t>
  </si>
  <si>
    <t>478,387.403</t>
  </si>
  <si>
    <t>459,953.678</t>
  </si>
  <si>
    <t>666,113.819</t>
  </si>
  <si>
    <t>742,595.987</t>
  </si>
  <si>
    <t>683,580.9</t>
  </si>
  <si>
    <t>918,534.494</t>
  </si>
  <si>
    <t>830,003.387</t>
  </si>
  <si>
    <t>Operating Income (Adjusted)</t>
  </si>
  <si>
    <t>Cash Flow Statement</t>
  </si>
  <si>
    <t>Depreciation &amp; Amortization (CF)</t>
  </si>
  <si>
    <t>98,262.96</t>
  </si>
  <si>
    <t>124,000.591</t>
  </si>
  <si>
    <t>198,568.399</t>
  </si>
  <si>
    <t>218,229.377</t>
  </si>
  <si>
    <t>279,005.282</t>
  </si>
  <si>
    <t>356,344.922</t>
  </si>
  <si>
    <t>376,586.441</t>
  </si>
  <si>
    <t>419,515.299</t>
  </si>
  <si>
    <t>374,167.708</t>
  </si>
  <si>
    <t>393,065.799</t>
  </si>
  <si>
    <t>Amortization of Deferred Charges (CF)</t>
  </si>
  <si>
    <t>113,340.535</t>
  </si>
  <si>
    <t>90,035.351</t>
  </si>
  <si>
    <t>123,526.775</t>
  </si>
  <si>
    <t>115,285.286</t>
  </si>
  <si>
    <t>185,046.095</t>
  </si>
  <si>
    <t>256,235.848</t>
  </si>
  <si>
    <t>245,844.704</t>
  </si>
  <si>
    <t>285,566.953</t>
  </si>
  <si>
    <t>276,890.724</t>
  </si>
  <si>
    <t>262,642.451</t>
  </si>
  <si>
    <t>Stock-Based Comp</t>
  </si>
  <si>
    <t>16,413.87</t>
  </si>
  <si>
    <t>21,231.341</t>
  </si>
  <si>
    <t>27,508.483</t>
  </si>
  <si>
    <t>33,718.924</t>
  </si>
  <si>
    <t>39,559.647</t>
  </si>
  <si>
    <t>36,275.9</t>
  </si>
  <si>
    <t>35,059.866</t>
  </si>
  <si>
    <t>40,092.053</t>
  </si>
  <si>
    <t>64,428.568</t>
  </si>
  <si>
    <t>89,538.048</t>
  </si>
  <si>
    <t>Change In Accounts Receivable</t>
  </si>
  <si>
    <t>18,932.595</t>
  </si>
  <si>
    <t>-18,330.244</t>
  </si>
  <si>
    <t>53,887.779</t>
  </si>
  <si>
    <t>11,662.35</t>
  </si>
  <si>
    <t>-164,405.884</t>
  </si>
  <si>
    <t>-29,665.941</t>
  </si>
  <si>
    <t>49,616.848</t>
  </si>
  <si>
    <t>60,002.321</t>
  </si>
  <si>
    <t>26,804.635</t>
  </si>
  <si>
    <t>56,479.41</t>
  </si>
  <si>
    <t>Change In Inventories</t>
  </si>
  <si>
    <t>Change in Other Net Operating Assets</t>
  </si>
  <si>
    <t>-5,823.63</t>
  </si>
  <si>
    <t>16,167.22</t>
  </si>
  <si>
    <t>-10,686.722</t>
  </si>
  <si>
    <t>3,217.692</t>
  </si>
  <si>
    <t>-38,208.444</t>
  </si>
  <si>
    <t>-8,909.248</t>
  </si>
  <si>
    <t>-1,077.858</t>
  </si>
  <si>
    <t>-9,074.065</t>
  </si>
  <si>
    <t>27,725.769</t>
  </si>
  <si>
    <t>Other Operating Activities</t>
  </si>
  <si>
    <t>-61,989.099</t>
  </si>
  <si>
    <t>-20,852.706</t>
  </si>
  <si>
    <t>-32,582.96</t>
  </si>
  <si>
    <t>-68,982.445</t>
  </si>
  <si>
    <t>-1,059,986.398</t>
  </si>
  <si>
    <t>2,148.105</t>
  </si>
  <si>
    <t>67,692.913</t>
  </si>
  <si>
    <t>181,777.247</t>
  </si>
  <si>
    <t>-69,003.245</t>
  </si>
  <si>
    <t>-48,176.454</t>
  </si>
  <si>
    <t>Cash from Operations</t>
  </si>
  <si>
    <t>335,656.518</t>
  </si>
  <si>
    <t>444,899.316</t>
  </si>
  <si>
    <t>652,596.239</t>
  </si>
  <si>
    <t>682,376.642</t>
  </si>
  <si>
    <t>571,023.349</t>
  </si>
  <si>
    <t>930,864.525</t>
  </si>
  <si>
    <t>1,147,635.008</t>
  </si>
  <si>
    <t>1,295,858.983</t>
  </si>
  <si>
    <t>1,086,169.77</t>
  </si>
  <si>
    <t>1,263,864.377</t>
  </si>
  <si>
    <t>Capital Expenditures</t>
  </si>
  <si>
    <t>-24,351.543</t>
  </si>
  <si>
    <t>-45,082.203</t>
  </si>
  <si>
    <t>-96,131.835</t>
  </si>
  <si>
    <t>-90,870.282</t>
  </si>
  <si>
    <t>-103,210.13</t>
  </si>
  <si>
    <t>-138,454.202</t>
  </si>
  <si>
    <t>-83,605.404</t>
  </si>
  <si>
    <t>-98,708.284</t>
  </si>
  <si>
    <t>-78,941.081</t>
  </si>
  <si>
    <t>-119,857.354</t>
  </si>
  <si>
    <t>Cash Acquisitions</t>
  </si>
  <si>
    <t>-366,053.002</t>
  </si>
  <si>
    <t>-1,182,155.675</t>
  </si>
  <si>
    <t>-408,992.634</t>
  </si>
  <si>
    <t>-380,400.297</t>
  </si>
  <si>
    <t>-2,742,147.351</t>
  </si>
  <si>
    <t>-422,113.232</t>
  </si>
  <si>
    <t>-502,550.501</t>
  </si>
  <si>
    <t>-1,876,964.314</t>
  </si>
  <si>
    <t>-1,124,990.036</t>
  </si>
  <si>
    <t>Other Investing Activities</t>
  </si>
  <si>
    <t>-4,154.316</t>
  </si>
  <si>
    <t>-2,921.363</t>
  </si>
  <si>
    <t>8,039.06</t>
  </si>
  <si>
    <t>2,471.354</t>
  </si>
  <si>
    <t>4,246.824</t>
  </si>
  <si>
    <t>-23,708.037</t>
  </si>
  <si>
    <t>-22,219.861</t>
  </si>
  <si>
    <t>-19,178.533</t>
  </si>
  <si>
    <t>-5,663.178</t>
  </si>
  <si>
    <t>-5,048.712</t>
  </si>
  <si>
    <t>Cash from Investing</t>
  </si>
  <si>
    <t>-394,558.861</t>
  </si>
  <si>
    <t>-1,230,159.241</t>
  </si>
  <si>
    <t>-497,085.409</t>
  </si>
  <si>
    <t>-468,799.224</t>
  </si>
  <si>
    <t>-2,841,110.657</t>
  </si>
  <si>
    <t>-584,275.472</t>
  </si>
  <si>
    <t>-608,375.766</t>
  </si>
  <si>
    <t>-1,994,851.131</t>
  </si>
  <si>
    <t>-85,257.607</t>
  </si>
  <si>
    <t>-1,249,896.102</t>
  </si>
  <si>
    <t>Dividends Paid (Ex Special Dividends)</t>
  </si>
  <si>
    <t>-18,656.484</t>
  </si>
  <si>
    <t>-79,666.06</t>
  </si>
  <si>
    <t>-109,336.456</t>
  </si>
  <si>
    <t>-128,840.091</t>
  </si>
  <si>
    <t>-156,362.206</t>
  </si>
  <si>
    <t>-191,427.218</t>
  </si>
  <si>
    <t>-221,149.567</t>
  </si>
  <si>
    <t>-256,191.637</t>
  </si>
  <si>
    <t>-261,168.215</t>
  </si>
  <si>
    <t>-305,928.528</t>
  </si>
  <si>
    <t>Special Dividend Paid</t>
  </si>
  <si>
    <t>Long-Term Debt Issued</t>
  </si>
  <si>
    <t>853,264</t>
  </si>
  <si>
    <t>998,176</t>
  </si>
  <si>
    <t>778,788</t>
  </si>
  <si>
    <t>624,866.588</t>
  </si>
  <si>
    <t>1,577,556</t>
  </si>
  <si>
    <t>4,276,377</t>
  </si>
  <si>
    <t>1,930,920</t>
  </si>
  <si>
    <t>Long-Term Debt Repaid</t>
  </si>
  <si>
    <t>-32,329.263</t>
  </si>
  <si>
    <t>-48,967.754</t>
  </si>
  <si>
    <t>-661,645.952</t>
  </si>
  <si>
    <t>-10,383.84</t>
  </si>
  <si>
    <t>-75,055.311</t>
  </si>
  <si>
    <t>-1,511,324.941</t>
  </si>
  <si>
    <t>-13,096.7</t>
  </si>
  <si>
    <t>-2,326,391.173</t>
  </si>
  <si>
    <t>-756,247.5</t>
  </si>
  <si>
    <t>-1,107,060.8</t>
  </si>
  <si>
    <t>Repurchase of Common Stock</t>
  </si>
  <si>
    <t>-1,359.889</t>
  </si>
  <si>
    <t>-12,634.413</t>
  </si>
  <si>
    <t>-98,823.005</t>
  </si>
  <si>
    <t>-10,630.675</t>
  </si>
  <si>
    <t>-34,704.945</t>
  </si>
  <si>
    <t>-16,866.574</t>
  </si>
  <si>
    <t>-228,054.492</t>
  </si>
  <si>
    <t>-371,483.262</t>
  </si>
  <si>
    <t>Other Financing Activities</t>
  </si>
  <si>
    <t>18,191.731</t>
  </si>
  <si>
    <t>10,477.015</t>
  </si>
  <si>
    <t>-1,691.908</t>
  </si>
  <si>
    <t>17,603.205</t>
  </si>
  <si>
    <t>796,623.691</t>
  </si>
  <si>
    <t>94,074.923</t>
  </si>
  <si>
    <t>74,630.235</t>
  </si>
  <si>
    <t>45,541.379</t>
  </si>
  <si>
    <t>99,263.063</t>
  </si>
  <si>
    <t>31,784.23</t>
  </si>
  <si>
    <t>Cash from Financing</t>
  </si>
  <si>
    <t>-32,794.015</t>
  </si>
  <si>
    <t>733,747.312</t>
  </si>
  <si>
    <t>212,867.271</t>
  </si>
  <si>
    <t>558,344.269</t>
  </si>
  <si>
    <t>1,179,442.087</t>
  </si>
  <si>
    <t>-31,121.236</t>
  </si>
  <si>
    <t>-194,320.977</t>
  </si>
  <si>
    <t>1,722,468.995</t>
  </si>
  <si>
    <t>-1,146,207.143</t>
  </si>
  <si>
    <t>178,231.64</t>
  </si>
  <si>
    <t>Beginning Cash (CF)</t>
  </si>
  <si>
    <t>570,947.537</t>
  </si>
  <si>
    <t>578,618.355</t>
  </si>
  <si>
    <t>899,195.088</t>
  </si>
  <si>
    <t>1,235,729.961</t>
  </si>
  <si>
    <t>2,304,170.304</t>
  </si>
  <si>
    <t>1,995,749.55</t>
  </si>
  <si>
    <t>Foreign Exchange Rate Adjustments</t>
  </si>
  <si>
    <t>-2,415.447</t>
  </si>
  <si>
    <t>6,124.302</t>
  </si>
  <si>
    <t>-28,862.259</t>
  </si>
  <si>
    <t>-14,215.477</t>
  </si>
  <si>
    <t>2,291.34</t>
  </si>
  <si>
    <t>-2,873.781</t>
  </si>
  <si>
    <t>-5,010.797</t>
  </si>
  <si>
    <t>36,862.726</t>
  </si>
  <si>
    <t>-81,350.947</t>
  </si>
  <si>
    <t>Additions / Reductions</t>
  </si>
  <si>
    <t>-72,748.923</t>
  </si>
  <si>
    <t>-45,528.554</t>
  </si>
  <si>
    <t>445,886.095</t>
  </si>
  <si>
    <t>807,103.636</t>
  </si>
  <si>
    <t>-1,089,963.895</t>
  </si>
  <si>
    <t>323,450.514</t>
  </si>
  <si>
    <t>341,545.67</t>
  </si>
  <si>
    <t>1,068,681.992</t>
  </si>
  <si>
    <t>-345,283.48</t>
  </si>
  <si>
    <t>268,713.709</t>
  </si>
  <si>
    <t>Ending Cash (CF)</t>
  </si>
  <si>
    <t>2,183,112.312</t>
  </si>
  <si>
    <t>Levered Free Cash Flow</t>
  </si>
  <si>
    <t>311,304.975</t>
  </si>
  <si>
    <t>399,817.112</t>
  </si>
  <si>
    <t>556,464.404</t>
  </si>
  <si>
    <t>591,506.36</t>
  </si>
  <si>
    <t>467,813.219</t>
  </si>
  <si>
    <t>792,410.323</t>
  </si>
  <si>
    <t>1,064,029.604</t>
  </si>
  <si>
    <t>1,197,150.699</t>
  </si>
  <si>
    <t>1,007,228.689</t>
  </si>
  <si>
    <t>1,144,007.023</t>
  </si>
  <si>
    <t>Cash Interest Paid</t>
  </si>
  <si>
    <t>17,176.864</t>
  </si>
  <si>
    <t>28,474.486</t>
  </si>
  <si>
    <t>43,243.48</t>
  </si>
  <si>
    <t>93,529.843</t>
  </si>
  <si>
    <t>149,276.819</t>
  </si>
  <si>
    <t>174,581.549</t>
  </si>
  <si>
    <t>181,560.862</t>
  </si>
  <si>
    <t>199,154.271</t>
  </si>
  <si>
    <t>183,478.041</t>
  </si>
  <si>
    <t>196,632.02</t>
  </si>
  <si>
    <t>Valuation Ratios</t>
  </si>
  <si>
    <t>Price Close (Split Adjusted)</t>
  </si>
  <si>
    <t>Market Cap</t>
  </si>
  <si>
    <t>4,213,988.699</t>
  </si>
  <si>
    <t>6,174,446.215</t>
  </si>
  <si>
    <t>6,162,787.981</t>
  </si>
  <si>
    <t>9,269,627.285</t>
  </si>
  <si>
    <t>10,796,915.814</t>
  </si>
  <si>
    <t>12,341,495.361</t>
  </si>
  <si>
    <t>14,511,552.289</t>
  </si>
  <si>
    <t>15,616,763.364</t>
  </si>
  <si>
    <t>17,107,063.48</t>
  </si>
  <si>
    <t>13,040,170.166</t>
  </si>
  <si>
    <t>Total Enterprise Value (TEV)</t>
  </si>
  <si>
    <t>4,347,369.436</t>
  </si>
  <si>
    <t>7,237,375.312</t>
  </si>
  <si>
    <t>7,354,325.645</t>
  </si>
  <si>
    <t>10,168,068.274</t>
  </si>
  <si>
    <t>13,611,545.744</t>
  </si>
  <si>
    <t>15,054,171.264</t>
  </si>
  <si>
    <t>16,937,378.069</t>
  </si>
  <si>
    <t>19,715,381.554</t>
  </si>
  <si>
    <t>20,069,741.166</t>
  </si>
  <si>
    <t>16,701,406.887</t>
  </si>
  <si>
    <t>Enterprise Value (EV)</t>
  </si>
  <si>
    <t>7,328,240.811</t>
  </si>
  <si>
    <t>10,148,815.336</t>
  </si>
  <si>
    <t>13,578,487.951</t>
  </si>
  <si>
    <t>15,005,824.431</t>
  </si>
  <si>
    <t>16,863,893.795</t>
  </si>
  <si>
    <t>19,616,195.401</t>
  </si>
  <si>
    <t>19,953,890.247</t>
  </si>
  <si>
    <t>16,473,858.263</t>
  </si>
  <si>
    <t>EV/EBITDA</t>
  </si>
  <si>
    <t>13.8x</t>
  </si>
  <si>
    <t>18.0x</t>
  </si>
  <si>
    <t>10.9x</t>
  </si>
  <si>
    <t>14.0x</t>
  </si>
  <si>
    <t>17.6x</t>
  </si>
  <si>
    <t>14.9x</t>
  </si>
  <si>
    <t>14.6x</t>
  </si>
  <si>
    <t>16.1x</t>
  </si>
  <si>
    <t>15.4x</t>
  </si>
  <si>
    <t>12.8x</t>
  </si>
  <si>
    <t>EV / EBIT</t>
  </si>
  <si>
    <t>19.6x</t>
  </si>
  <si>
    <t>24.7x</t>
  </si>
  <si>
    <t>15.3x</t>
  </si>
  <si>
    <t>20.0x</t>
  </si>
  <si>
    <t>26.6x</t>
  </si>
  <si>
    <t>22.7x</t>
  </si>
  <si>
    <t>21.5x</t>
  </si>
  <si>
    <t>24.3x</t>
  </si>
  <si>
    <t>22.0x</t>
  </si>
  <si>
    <t>18.3x</t>
  </si>
  <si>
    <t>EV / LTM EBITDA - CAPEX</t>
  </si>
  <si>
    <t>14.8x</t>
  </si>
  <si>
    <t>19.9x</t>
  </si>
  <si>
    <t>12.7x</t>
  </si>
  <si>
    <t>15.9x</t>
  </si>
  <si>
    <t>17.5x</t>
  </si>
  <si>
    <t>16.3x</t>
  </si>
  <si>
    <t>13.9x</t>
  </si>
  <si>
    <t>EV / Free Cash Flow</t>
  </si>
  <si>
    <t>15.2x</t>
  </si>
  <si>
    <t>30.4x</t>
  </si>
  <si>
    <t>16.8x</t>
  </si>
  <si>
    <t>20.6x</t>
  </si>
  <si>
    <t>28.2x</t>
  </si>
  <si>
    <t>20.4x</t>
  </si>
  <si>
    <t>18.6x</t>
  </si>
  <si>
    <t>17.0x</t>
  </si>
  <si>
    <t>EV / Invested Capital</t>
  </si>
  <si>
    <t>2.2x</t>
  </si>
  <si>
    <t>2.3x</t>
  </si>
  <si>
    <t>1.7x</t>
  </si>
  <si>
    <t>1.8x</t>
  </si>
  <si>
    <t>2.0x</t>
  </si>
  <si>
    <t>2.1x</t>
  </si>
  <si>
    <t>1.5x</t>
  </si>
  <si>
    <t>EV / Revenue</t>
  </si>
  <si>
    <t>3.1x</t>
  </si>
  <si>
    <t>4.6x</t>
  </si>
  <si>
    <t>3.2x</t>
  </si>
  <si>
    <t>4.3x</t>
  </si>
  <si>
    <t>5.0x</t>
  </si>
  <si>
    <t>4.2x</t>
  </si>
  <si>
    <t>4.5x</t>
  </si>
  <si>
    <t>4.8x</t>
  </si>
  <si>
    <t>3.7x</t>
  </si>
  <si>
    <t>P/E Ratio</t>
  </si>
  <si>
    <t>35.0x</t>
  </si>
  <si>
    <t>33.6x</t>
  </si>
  <si>
    <t>19.5x</t>
  </si>
  <si>
    <t>26.8x</t>
  </si>
  <si>
    <t>7.8x</t>
  </si>
  <si>
    <t>41.4x</t>
  </si>
  <si>
    <t>40.3x</t>
  </si>
  <si>
    <t>41.1x</t>
  </si>
  <si>
    <t>88.6x</t>
  </si>
  <si>
    <t>21.3x</t>
  </si>
  <si>
    <t>Price/Book</t>
  </si>
  <si>
    <t>2.8x</t>
  </si>
  <si>
    <t>2.4x</t>
  </si>
  <si>
    <t>2.5x</t>
  </si>
  <si>
    <t>2.9x</t>
  </si>
  <si>
    <t>3.4x</t>
  </si>
  <si>
    <t>Price / Operating Cash Flow</t>
  </si>
  <si>
    <t>12.0x</t>
  </si>
  <si>
    <t>16.7x</t>
  </si>
  <si>
    <t>9.4x</t>
  </si>
  <si>
    <t>13.3x</t>
  </si>
  <si>
    <t>15.5x</t>
  </si>
  <si>
    <t>13.0x</t>
  </si>
  <si>
    <t>16.0x</t>
  </si>
  <si>
    <t>9.9x</t>
  </si>
  <si>
    <t>Price / LTM Sales</t>
  </si>
  <si>
    <t>3.0x</t>
  </si>
  <si>
    <t>3.9x</t>
  </si>
  <si>
    <t>2.7x</t>
  </si>
  <si>
    <t>3.8x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</si>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</sst>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A8ECE89-294E-DBF1-6B53-DEF370620D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N15" sqref="N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38</v>
      </c>
      <c r="G13" s="3" t="s">
        <v>39</v>
      </c>
      <c r="H13" s="3" t="s">
        <v>37</v>
      </c>
      <c r="I13" s="3" t="s">
        <v>37</v>
      </c>
      <c r="J13" s="3" t="s">
        <v>37</v>
      </c>
      <c r="K13" s="3" t="s">
        <v>40</v>
      </c>
      <c r="L13" s="3" t="s">
        <v>41</v>
      </c>
      <c r="M13" s="3" t="s">
        <v>42</v>
      </c>
    </row>
    <row r="14" spans="3:13" ht="12.75" x14ac:dyDescent="0.2">
      <c r="C14" s="3" t="s">
        <v>43</v>
      </c>
      <c r="D14" s="3" t="s">
        <v>44</v>
      </c>
      <c r="E14" s="3" t="s">
        <v>45</v>
      </c>
      <c r="F14" s="3" t="s">
        <v>46</v>
      </c>
      <c r="G14" s="3" t="s">
        <v>47</v>
      </c>
      <c r="H14" s="3" t="s">
        <v>48</v>
      </c>
      <c r="I14" s="3" t="s">
        <v>49</v>
      </c>
      <c r="J14" s="3" t="s">
        <v>50</v>
      </c>
      <c r="K14" s="3" t="s">
        <v>51</v>
      </c>
      <c r="L14" s="3" t="s">
        <v>52</v>
      </c>
      <c r="M14" s="3" t="s">
        <v>53</v>
      </c>
    </row>
    <row r="15" spans="3:13" ht="12.75" x14ac:dyDescent="0.2">
      <c r="C15" s="3" t="s">
        <v>54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55</v>
      </c>
      <c r="D16" s="3" t="s">
        <v>56</v>
      </c>
      <c r="E16" s="3" t="s">
        <v>57</v>
      </c>
      <c r="F16" s="3" t="s">
        <v>58</v>
      </c>
      <c r="G16" s="3" t="s">
        <v>59</v>
      </c>
      <c r="H16" s="3" t="s">
        <v>60</v>
      </c>
      <c r="I16" s="3" t="s">
        <v>61</v>
      </c>
      <c r="J16" s="3" t="s">
        <v>62</v>
      </c>
      <c r="K16" s="3" t="s">
        <v>63</v>
      </c>
      <c r="L16" s="3" t="s">
        <v>64</v>
      </c>
      <c r="M16" s="3" t="s">
        <v>65</v>
      </c>
    </row>
    <row r="17" spans="3:13" ht="12.75" x14ac:dyDescent="0.2">
      <c r="C17" s="3" t="s">
        <v>66</v>
      </c>
      <c r="D17" s="3" t="s">
        <v>67</v>
      </c>
      <c r="E17" s="3" t="s">
        <v>68</v>
      </c>
      <c r="F17" s="3" t="s">
        <v>69</v>
      </c>
      <c r="G17" s="3" t="s">
        <v>70</v>
      </c>
      <c r="H17" s="3" t="s">
        <v>71</v>
      </c>
      <c r="I17" s="3" t="s">
        <v>72</v>
      </c>
      <c r="J17" s="3" t="s">
        <v>73</v>
      </c>
      <c r="K17" s="3" t="s">
        <v>74</v>
      </c>
      <c r="L17" s="3" t="s">
        <v>75</v>
      </c>
      <c r="M17" s="3" t="s">
        <v>76</v>
      </c>
    </row>
    <row r="18" spans="3:13" ht="12.75" x14ac:dyDescent="0.2">
      <c r="C18" s="3" t="s">
        <v>77</v>
      </c>
      <c r="D18" s="3" t="s">
        <v>78</v>
      </c>
      <c r="E18" s="3" t="s">
        <v>79</v>
      </c>
      <c r="F18" s="3" t="s">
        <v>80</v>
      </c>
      <c r="G18" s="3" t="s">
        <v>81</v>
      </c>
      <c r="H18" s="3" t="s">
        <v>82</v>
      </c>
      <c r="I18" s="3" t="s">
        <v>83</v>
      </c>
      <c r="J18" s="3" t="s">
        <v>84</v>
      </c>
      <c r="K18" s="3" t="s">
        <v>85</v>
      </c>
      <c r="L18" s="3" t="s">
        <v>86</v>
      </c>
      <c r="M18" s="3" t="s">
        <v>87</v>
      </c>
    </row>
    <row r="19" spans="3:13" ht="12.75" x14ac:dyDescent="0.2"/>
    <row r="20" spans="3:13" ht="12.75" x14ac:dyDescent="0.2">
      <c r="C20" s="3" t="s">
        <v>88</v>
      </c>
      <c r="D20" s="3" t="s">
        <v>89</v>
      </c>
      <c r="E20" s="3" t="s">
        <v>90</v>
      </c>
      <c r="F20" s="3" t="s">
        <v>91</v>
      </c>
      <c r="G20" s="3" t="s">
        <v>92</v>
      </c>
      <c r="H20" s="3" t="s">
        <v>93</v>
      </c>
      <c r="I20" s="3" t="s">
        <v>94</v>
      </c>
      <c r="J20" s="3" t="s">
        <v>95</v>
      </c>
      <c r="K20" s="3" t="s">
        <v>96</v>
      </c>
      <c r="L20" s="3" t="s">
        <v>97</v>
      </c>
      <c r="M20" s="3" t="s">
        <v>98</v>
      </c>
    </row>
    <row r="21" spans="3:13" ht="12.75" x14ac:dyDescent="0.2">
      <c r="C21" s="3" t="s">
        <v>99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100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101</v>
      </c>
      <c r="D23" s="3" t="s">
        <v>102</v>
      </c>
      <c r="E23" s="3" t="s">
        <v>103</v>
      </c>
      <c r="F23" s="3" t="s">
        <v>104</v>
      </c>
      <c r="G23" s="3" t="s">
        <v>105</v>
      </c>
      <c r="H23" s="3" t="s">
        <v>106</v>
      </c>
      <c r="I23" s="3" t="s">
        <v>107</v>
      </c>
      <c r="J23" s="3" t="s">
        <v>108</v>
      </c>
      <c r="K23" s="3" t="s">
        <v>109</v>
      </c>
      <c r="L23" s="3" t="s">
        <v>110</v>
      </c>
      <c r="M23" s="3" t="s">
        <v>111</v>
      </c>
    </row>
    <row r="24" spans="3:13" ht="12.75" x14ac:dyDescent="0.2">
      <c r="C24" s="3" t="s">
        <v>112</v>
      </c>
      <c r="D24" s="3" t="s">
        <v>113</v>
      </c>
      <c r="E24" s="3" t="s">
        <v>114</v>
      </c>
      <c r="F24" s="3" t="s">
        <v>115</v>
      </c>
      <c r="G24" s="3" t="s">
        <v>116</v>
      </c>
      <c r="H24" s="3" t="s">
        <v>117</v>
      </c>
      <c r="I24" s="3" t="s">
        <v>118</v>
      </c>
      <c r="J24" s="3" t="s">
        <v>119</v>
      </c>
      <c r="K24" s="3" t="s">
        <v>120</v>
      </c>
      <c r="L24" s="3" t="s">
        <v>121</v>
      </c>
      <c r="M24" s="3" t="s">
        <v>122</v>
      </c>
    </row>
    <row r="25" spans="3:13" ht="12.75" x14ac:dyDescent="0.2">
      <c r="C25" s="3" t="s">
        <v>123</v>
      </c>
      <c r="D25" s="3" t="s">
        <v>124</v>
      </c>
      <c r="E25" s="3" t="s">
        <v>125</v>
      </c>
      <c r="F25" s="3" t="s">
        <v>126</v>
      </c>
      <c r="G25" s="3" t="s">
        <v>127</v>
      </c>
      <c r="H25" s="3" t="s">
        <v>128</v>
      </c>
      <c r="I25" s="3" t="s">
        <v>129</v>
      </c>
      <c r="J25" s="3" t="s">
        <v>130</v>
      </c>
      <c r="K25" s="3" t="s">
        <v>131</v>
      </c>
      <c r="L25" s="3" t="s">
        <v>132</v>
      </c>
      <c r="M25" s="3" t="s">
        <v>133</v>
      </c>
    </row>
    <row r="26" spans="3:13" ht="12.75" x14ac:dyDescent="0.2">
      <c r="C26" s="3" t="s">
        <v>134</v>
      </c>
      <c r="D26" s="3" t="s">
        <v>135</v>
      </c>
      <c r="E26" s="3" t="s">
        <v>136</v>
      </c>
      <c r="F26" s="3" t="s">
        <v>137</v>
      </c>
      <c r="G26" s="3" t="s">
        <v>138</v>
      </c>
      <c r="H26" s="3" t="s">
        <v>139</v>
      </c>
      <c r="I26" s="3" t="s">
        <v>140</v>
      </c>
      <c r="J26" s="3" t="s">
        <v>141</v>
      </c>
      <c r="K26" s="3" t="s">
        <v>142</v>
      </c>
      <c r="L26" s="3" t="s">
        <v>143</v>
      </c>
      <c r="M26" s="3" t="s">
        <v>144</v>
      </c>
    </row>
    <row r="27" spans="3:13" ht="12.75" x14ac:dyDescent="0.2">
      <c r="C27" s="3" t="s">
        <v>145</v>
      </c>
      <c r="D27" s="3" t="s">
        <v>146</v>
      </c>
      <c r="E27" s="3" t="s">
        <v>147</v>
      </c>
      <c r="F27" s="3" t="s">
        <v>148</v>
      </c>
      <c r="G27" s="3" t="s">
        <v>149</v>
      </c>
      <c r="H27" s="3" t="s">
        <v>150</v>
      </c>
      <c r="I27" s="3" t="s">
        <v>151</v>
      </c>
      <c r="J27" s="3" t="s">
        <v>152</v>
      </c>
      <c r="K27" s="3" t="s">
        <v>153</v>
      </c>
      <c r="L27" s="3" t="s">
        <v>154</v>
      </c>
      <c r="M27" s="3" t="s">
        <v>155</v>
      </c>
    </row>
    <row r="28" spans="3:13" ht="12.75" x14ac:dyDescent="0.2"/>
    <row r="29" spans="3:13" ht="12.75" x14ac:dyDescent="0.2">
      <c r="C29" s="3" t="s">
        <v>156</v>
      </c>
      <c r="D29" s="3" t="s">
        <v>157</v>
      </c>
      <c r="E29" s="3" t="s">
        <v>158</v>
      </c>
      <c r="F29" s="3" t="s">
        <v>159</v>
      </c>
      <c r="G29" s="3" t="s">
        <v>160</v>
      </c>
      <c r="H29" s="3" t="s">
        <v>161</v>
      </c>
      <c r="I29" s="3" t="s">
        <v>162</v>
      </c>
      <c r="J29" s="3" t="s">
        <v>163</v>
      </c>
      <c r="K29" s="3" t="s">
        <v>164</v>
      </c>
      <c r="L29" s="3" t="s">
        <v>165</v>
      </c>
      <c r="M29" s="3" t="s">
        <v>166</v>
      </c>
    </row>
    <row r="30" spans="3:13" ht="12.75" x14ac:dyDescent="0.2">
      <c r="C30" s="3" t="s">
        <v>167</v>
      </c>
      <c r="D30" s="3" t="s">
        <v>168</v>
      </c>
      <c r="E30" s="3" t="s">
        <v>169</v>
      </c>
      <c r="F30" s="3" t="s">
        <v>170</v>
      </c>
      <c r="G30" s="3" t="s">
        <v>171</v>
      </c>
      <c r="H30" s="3" t="s">
        <v>172</v>
      </c>
      <c r="I30" s="3" t="s">
        <v>173</v>
      </c>
      <c r="J30" s="3" t="s">
        <v>174</v>
      </c>
      <c r="K30" s="3" t="s">
        <v>175</v>
      </c>
      <c r="L30" s="3" t="s">
        <v>176</v>
      </c>
      <c r="M30" s="3" t="s">
        <v>177</v>
      </c>
    </row>
    <row r="31" spans="3:13" ht="12.75" x14ac:dyDescent="0.2">
      <c r="C31" s="3" t="s">
        <v>178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179</v>
      </c>
      <c r="D32" s="3" t="s">
        <v>180</v>
      </c>
      <c r="E32" s="3" t="s">
        <v>181</v>
      </c>
      <c r="F32" s="3" t="s">
        <v>182</v>
      </c>
      <c r="G32" s="3" t="s">
        <v>183</v>
      </c>
      <c r="H32" s="3" t="s">
        <v>184</v>
      </c>
      <c r="I32" s="3" t="s">
        <v>185</v>
      </c>
      <c r="J32" s="3" t="s">
        <v>186</v>
      </c>
      <c r="K32" s="3" t="s">
        <v>187</v>
      </c>
      <c r="L32" s="3" t="s">
        <v>188</v>
      </c>
      <c r="M32" s="3" t="s">
        <v>189</v>
      </c>
    </row>
    <row r="33" spans="3:13" ht="12.75" x14ac:dyDescent="0.2">
      <c r="C33" s="3" t="s">
        <v>190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191</v>
      </c>
      <c r="L33" s="3" t="s">
        <v>192</v>
      </c>
      <c r="M33" s="3" t="s">
        <v>193</v>
      </c>
    </row>
    <row r="34" spans="3:13" ht="12.75" x14ac:dyDescent="0.2">
      <c r="C34" s="3" t="s">
        <v>194</v>
      </c>
      <c r="D34" s="3" t="s">
        <v>195</v>
      </c>
      <c r="E34" s="3" t="s">
        <v>196</v>
      </c>
      <c r="F34" s="3" t="s">
        <v>197</v>
      </c>
      <c r="G34" s="3" t="s">
        <v>198</v>
      </c>
      <c r="H34" s="3" t="s">
        <v>199</v>
      </c>
      <c r="I34" s="3" t="s">
        <v>200</v>
      </c>
      <c r="J34" s="3" t="s">
        <v>201</v>
      </c>
      <c r="K34" s="3" t="s">
        <v>202</v>
      </c>
      <c r="L34" s="3" t="s">
        <v>203</v>
      </c>
      <c r="M34" s="3" t="s">
        <v>204</v>
      </c>
    </row>
    <row r="35" spans="3:13" ht="12.75" x14ac:dyDescent="0.2">
      <c r="C35" s="3" t="s">
        <v>205</v>
      </c>
      <c r="D35" s="3" t="s">
        <v>206</v>
      </c>
      <c r="E35" s="3" t="s">
        <v>207</v>
      </c>
      <c r="F35" s="3" t="s">
        <v>208</v>
      </c>
      <c r="G35" s="3" t="s">
        <v>209</v>
      </c>
      <c r="H35" s="3" t="s">
        <v>210</v>
      </c>
      <c r="I35" s="3" t="s">
        <v>211</v>
      </c>
      <c r="J35" s="3" t="s">
        <v>212</v>
      </c>
      <c r="K35" s="3" t="s">
        <v>213</v>
      </c>
      <c r="L35" s="3" t="s">
        <v>214</v>
      </c>
      <c r="M35" s="3" t="s">
        <v>215</v>
      </c>
    </row>
    <row r="36" spans="3:13" ht="12.75" x14ac:dyDescent="0.2"/>
    <row r="37" spans="3:13" ht="12.75" x14ac:dyDescent="0.2">
      <c r="C37" s="3" t="s">
        <v>216</v>
      </c>
      <c r="D37" s="3" t="s">
        <v>217</v>
      </c>
      <c r="E37" s="3" t="s">
        <v>218</v>
      </c>
      <c r="F37" s="3" t="s">
        <v>219</v>
      </c>
      <c r="G37" s="3" t="s">
        <v>220</v>
      </c>
      <c r="H37" s="3" t="s">
        <v>221</v>
      </c>
      <c r="I37" s="3" t="s">
        <v>222</v>
      </c>
      <c r="J37" s="3" t="s">
        <v>223</v>
      </c>
      <c r="K37" s="3" t="s">
        <v>224</v>
      </c>
      <c r="L37" s="3" t="s">
        <v>225</v>
      </c>
      <c r="M37" s="3" t="s">
        <v>226</v>
      </c>
    </row>
    <row r="38" spans="3:13" ht="12.75" x14ac:dyDescent="0.2">
      <c r="C38" s="3" t="s">
        <v>227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37</v>
      </c>
      <c r="K38" s="3" t="s">
        <v>228</v>
      </c>
      <c r="L38" s="3" t="s">
        <v>229</v>
      </c>
      <c r="M38" s="3" t="s">
        <v>230</v>
      </c>
    </row>
    <row r="39" spans="3:13" ht="12.75" x14ac:dyDescent="0.2">
      <c r="C39" s="3" t="s">
        <v>231</v>
      </c>
      <c r="D39" s="3" t="s">
        <v>232</v>
      </c>
      <c r="E39" s="3" t="s">
        <v>233</v>
      </c>
      <c r="F39" s="3" t="s">
        <v>234</v>
      </c>
      <c r="G39" s="3" t="s">
        <v>235</v>
      </c>
      <c r="H39" s="3" t="s">
        <v>236</v>
      </c>
      <c r="I39" s="3" t="s">
        <v>237</v>
      </c>
      <c r="J39" s="3" t="s">
        <v>238</v>
      </c>
      <c r="K39" s="3" t="s">
        <v>239</v>
      </c>
      <c r="L39" s="3" t="s">
        <v>240</v>
      </c>
      <c r="M39" s="3" t="s">
        <v>241</v>
      </c>
    </row>
    <row r="40" spans="3:13" ht="12.75" x14ac:dyDescent="0.2">
      <c r="C40" s="3" t="s">
        <v>242</v>
      </c>
      <c r="D40" s="3" t="s">
        <v>243</v>
      </c>
      <c r="E40" s="3" t="s">
        <v>244</v>
      </c>
      <c r="F40" s="3" t="s">
        <v>245</v>
      </c>
      <c r="G40" s="3" t="s">
        <v>246</v>
      </c>
      <c r="H40" s="3" t="s">
        <v>247</v>
      </c>
      <c r="I40" s="3" t="s">
        <v>248</v>
      </c>
      <c r="J40" s="3" t="s">
        <v>249</v>
      </c>
      <c r="K40" s="3" t="s">
        <v>250</v>
      </c>
      <c r="L40" s="3" t="s">
        <v>251</v>
      </c>
      <c r="M40" s="3" t="s">
        <v>252</v>
      </c>
    </row>
    <row r="41" spans="3:13" ht="12.75" x14ac:dyDescent="0.2"/>
    <row r="42" spans="3:13" ht="12.75" x14ac:dyDescent="0.2">
      <c r="C42" s="3" t="s">
        <v>253</v>
      </c>
      <c r="D42" s="3" t="s">
        <v>254</v>
      </c>
      <c r="E42" s="3" t="s">
        <v>255</v>
      </c>
      <c r="F42" s="3" t="s">
        <v>256</v>
      </c>
      <c r="G42" s="3" t="s">
        <v>257</v>
      </c>
      <c r="H42" s="3" t="s">
        <v>258</v>
      </c>
      <c r="I42" s="3" t="s">
        <v>259</v>
      </c>
      <c r="J42" s="3" t="s">
        <v>260</v>
      </c>
      <c r="K42" s="3" t="s">
        <v>261</v>
      </c>
      <c r="L42" s="3" t="s">
        <v>262</v>
      </c>
      <c r="M42" s="3" t="s">
        <v>263</v>
      </c>
    </row>
    <row r="43" spans="3:13" ht="12.75" x14ac:dyDescent="0.2">
      <c r="C43" s="3" t="s">
        <v>264</v>
      </c>
      <c r="D43" s="3" t="s">
        <v>265</v>
      </c>
      <c r="E43" s="3" t="s">
        <v>266</v>
      </c>
      <c r="F43" s="3" t="s">
        <v>267</v>
      </c>
      <c r="G43" s="3" t="s">
        <v>268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269</v>
      </c>
      <c r="D44" s="3" t="s">
        <v>270</v>
      </c>
      <c r="E44" s="3" t="s">
        <v>271</v>
      </c>
      <c r="F44" s="3" t="s">
        <v>272</v>
      </c>
      <c r="G44" s="3" t="s">
        <v>273</v>
      </c>
      <c r="H44" s="3" t="s">
        <v>274</v>
      </c>
      <c r="I44" s="3" t="s">
        <v>275</v>
      </c>
      <c r="J44" s="3" t="s">
        <v>276</v>
      </c>
      <c r="K44" s="3" t="s">
        <v>277</v>
      </c>
      <c r="L44" s="3" t="s">
        <v>278</v>
      </c>
      <c r="M44" s="3" t="s">
        <v>279</v>
      </c>
    </row>
    <row r="45" spans="3:13" ht="12.75" x14ac:dyDescent="0.2">
      <c r="C45" s="3" t="s">
        <v>280</v>
      </c>
      <c r="D45" s="3" t="s">
        <v>281</v>
      </c>
      <c r="E45" s="3" t="s">
        <v>282</v>
      </c>
      <c r="F45" s="3" t="s">
        <v>283</v>
      </c>
      <c r="G45" s="3" t="s">
        <v>284</v>
      </c>
      <c r="H45" s="3" t="s">
        <v>285</v>
      </c>
      <c r="I45" s="3" t="s">
        <v>286</v>
      </c>
      <c r="J45" s="3" t="s">
        <v>287</v>
      </c>
      <c r="K45" s="3" t="s">
        <v>288</v>
      </c>
      <c r="L45" s="3" t="s">
        <v>289</v>
      </c>
      <c r="M45" s="3" t="s">
        <v>290</v>
      </c>
    </row>
    <row r="46" spans="3:13" ht="12.75" x14ac:dyDescent="0.2">
      <c r="C46" s="3" t="s">
        <v>291</v>
      </c>
      <c r="D46" s="3" t="s">
        <v>292</v>
      </c>
      <c r="E46" s="3" t="s">
        <v>293</v>
      </c>
      <c r="F46" s="3" t="s">
        <v>294</v>
      </c>
      <c r="G46" s="3" t="s">
        <v>295</v>
      </c>
      <c r="H46" s="3" t="s">
        <v>296</v>
      </c>
      <c r="I46" s="3" t="s">
        <v>297</v>
      </c>
      <c r="J46" s="3" t="s">
        <v>298</v>
      </c>
      <c r="K46" s="3" t="s">
        <v>299</v>
      </c>
      <c r="L46" s="3" t="s">
        <v>300</v>
      </c>
      <c r="M46" s="3" t="s">
        <v>301</v>
      </c>
    </row>
    <row r="47" spans="3:13" ht="12.75" x14ac:dyDescent="0.2">
      <c r="C47" s="3" t="s">
        <v>302</v>
      </c>
      <c r="D47" s="3" t="s">
        <v>303</v>
      </c>
      <c r="E47" s="3" t="s">
        <v>304</v>
      </c>
      <c r="F47" s="3" t="s">
        <v>305</v>
      </c>
      <c r="G47" s="3" t="s">
        <v>306</v>
      </c>
      <c r="H47" s="3" t="s">
        <v>307</v>
      </c>
      <c r="I47" s="3" t="s">
        <v>308</v>
      </c>
      <c r="J47" s="3" t="s">
        <v>309</v>
      </c>
      <c r="K47" s="3" t="s">
        <v>310</v>
      </c>
      <c r="L47" s="3" t="s">
        <v>311</v>
      </c>
      <c r="M47" s="3" t="s">
        <v>312</v>
      </c>
    </row>
    <row r="48" spans="3:13" ht="12.75" x14ac:dyDescent="0.2">
      <c r="C48" s="3" t="s">
        <v>313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314</v>
      </c>
      <c r="D49" s="3" t="s">
        <v>37</v>
      </c>
      <c r="E49" s="3">
        <v>321.041</v>
      </c>
      <c r="F49" s="3">
        <v>652.55799999999999</v>
      </c>
      <c r="G49" s="3">
        <v>702.20699999999999</v>
      </c>
      <c r="H49" s="3" t="s">
        <v>315</v>
      </c>
      <c r="I49" s="3" t="s">
        <v>316</v>
      </c>
      <c r="J49" s="3" t="s">
        <v>317</v>
      </c>
      <c r="K49" s="3" t="s">
        <v>318</v>
      </c>
      <c r="L49" s="3" t="s">
        <v>319</v>
      </c>
      <c r="M49" s="3" t="s">
        <v>320</v>
      </c>
    </row>
    <row r="50" spans="3:13" ht="12.75" x14ac:dyDescent="0.2">
      <c r="C50" s="3" t="s">
        <v>321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322</v>
      </c>
      <c r="D51" s="3" t="s">
        <v>303</v>
      </c>
      <c r="E51" s="3" t="s">
        <v>323</v>
      </c>
      <c r="F51" s="3" t="s">
        <v>324</v>
      </c>
      <c r="G51" s="3" t="s">
        <v>325</v>
      </c>
      <c r="H51" s="3" t="s">
        <v>326</v>
      </c>
      <c r="I51" s="3" t="s">
        <v>327</v>
      </c>
      <c r="J51" s="3" t="s">
        <v>328</v>
      </c>
      <c r="K51" s="3" t="s">
        <v>329</v>
      </c>
      <c r="L51" s="3" t="s">
        <v>330</v>
      </c>
      <c r="M51" s="3" t="s">
        <v>331</v>
      </c>
    </row>
    <row r="52" spans="3:13" ht="12.75" x14ac:dyDescent="0.2"/>
    <row r="53" spans="3:13" ht="12.75" x14ac:dyDescent="0.2">
      <c r="C53" s="3" t="s">
        <v>332</v>
      </c>
      <c r="D53" s="3" t="s">
        <v>146</v>
      </c>
      <c r="E53" s="3" t="s">
        <v>147</v>
      </c>
      <c r="F53" s="3" t="s">
        <v>148</v>
      </c>
      <c r="G53" s="3" t="s">
        <v>149</v>
      </c>
      <c r="H53" s="3" t="s">
        <v>150</v>
      </c>
      <c r="I53" s="3" t="s">
        <v>151</v>
      </c>
      <c r="J53" s="3" t="s">
        <v>152</v>
      </c>
      <c r="K53" s="3" t="s">
        <v>153</v>
      </c>
      <c r="L53" s="3" t="s">
        <v>154</v>
      </c>
      <c r="M53" s="3" t="s">
        <v>155</v>
      </c>
    </row>
    <row r="54" spans="3:13" ht="12.75" x14ac:dyDescent="0.2"/>
    <row r="55" spans="3:13" ht="12.75" x14ac:dyDescent="0.2">
      <c r="C55" s="3" t="s">
        <v>333</v>
      </c>
      <c r="D55" s="3" t="s">
        <v>26</v>
      </c>
      <c r="E55" s="3" t="s">
        <v>27</v>
      </c>
      <c r="F55" s="3" t="s">
        <v>334</v>
      </c>
      <c r="G55" s="3" t="s">
        <v>335</v>
      </c>
      <c r="H55" s="3" t="s">
        <v>30</v>
      </c>
      <c r="I55" s="3" t="s">
        <v>31</v>
      </c>
      <c r="J55" s="3" t="s">
        <v>32</v>
      </c>
      <c r="K55" s="3" t="s">
        <v>336</v>
      </c>
      <c r="L55" s="3" t="s">
        <v>337</v>
      </c>
      <c r="M55" s="3" t="s">
        <v>338</v>
      </c>
    </row>
    <row r="56" spans="3:13" ht="12.75" x14ac:dyDescent="0.2">
      <c r="C56" s="3" t="s">
        <v>339</v>
      </c>
      <c r="D56" s="3" t="s">
        <v>340</v>
      </c>
      <c r="E56" s="3" t="s">
        <v>341</v>
      </c>
      <c r="F56" s="3" t="s">
        <v>342</v>
      </c>
      <c r="G56" s="3" t="s">
        <v>343</v>
      </c>
      <c r="H56" s="3" t="s">
        <v>344</v>
      </c>
      <c r="I56" s="3" t="s">
        <v>345</v>
      </c>
      <c r="J56" s="3" t="s">
        <v>346</v>
      </c>
      <c r="K56" s="3" t="s">
        <v>347</v>
      </c>
      <c r="L56" s="3" t="s">
        <v>348</v>
      </c>
      <c r="M56" s="3" t="s">
        <v>349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13EC-E0BC-4333-A28E-0CF31E7D1B78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351</v>
      </c>
      <c r="D12" s="3" t="s">
        <v>352</v>
      </c>
      <c r="E12" s="3" t="s">
        <v>353</v>
      </c>
      <c r="F12" s="3" t="s">
        <v>354</v>
      </c>
      <c r="G12" s="3" t="s">
        <v>355</v>
      </c>
      <c r="H12" s="3" t="s">
        <v>356</v>
      </c>
      <c r="I12" s="3" t="s">
        <v>357</v>
      </c>
      <c r="J12" s="3" t="s">
        <v>358</v>
      </c>
      <c r="K12" s="3" t="s">
        <v>359</v>
      </c>
      <c r="L12" s="3" t="s">
        <v>360</v>
      </c>
      <c r="M12" s="3" t="s">
        <v>361</v>
      </c>
    </row>
    <row r="13" spans="3:13" x14ac:dyDescent="0.2">
      <c r="C13" s="3" t="s">
        <v>362</v>
      </c>
      <c r="D13" s="3" t="s">
        <v>363</v>
      </c>
      <c r="E13" s="3" t="s">
        <v>364</v>
      </c>
      <c r="F13" s="3" t="s">
        <v>365</v>
      </c>
      <c r="G13" s="3" t="s">
        <v>366</v>
      </c>
      <c r="H13" s="3" t="s">
        <v>367</v>
      </c>
      <c r="I13" s="3" t="s">
        <v>368</v>
      </c>
      <c r="J13" s="3" t="s">
        <v>369</v>
      </c>
      <c r="K13" s="3" t="s">
        <v>370</v>
      </c>
      <c r="L13" s="3" t="s">
        <v>371</v>
      </c>
      <c r="M13" s="3" t="s">
        <v>372</v>
      </c>
    </row>
    <row r="15" spans="3:13" x14ac:dyDescent="0.2">
      <c r="C15" s="3" t="s">
        <v>373</v>
      </c>
      <c r="D15" s="3" t="s">
        <v>374</v>
      </c>
      <c r="E15" s="3" t="s">
        <v>375</v>
      </c>
      <c r="F15" s="3" t="s">
        <v>376</v>
      </c>
      <c r="G15" s="3" t="s">
        <v>377</v>
      </c>
      <c r="H15" s="3" t="s">
        <v>378</v>
      </c>
      <c r="I15" s="3" t="s">
        <v>379</v>
      </c>
      <c r="J15" s="3" t="s">
        <v>380</v>
      </c>
      <c r="K15" s="3" t="s">
        <v>381</v>
      </c>
      <c r="L15" s="3" t="s">
        <v>382</v>
      </c>
      <c r="M15" s="3" t="s">
        <v>383</v>
      </c>
    </row>
    <row r="16" spans="3:13" x14ac:dyDescent="0.2">
      <c r="C16" s="3" t="s">
        <v>384</v>
      </c>
      <c r="D16" s="3" t="s">
        <v>385</v>
      </c>
      <c r="E16" s="3" t="s">
        <v>386</v>
      </c>
      <c r="F16" s="3" t="s">
        <v>387</v>
      </c>
      <c r="G16" s="3" t="s">
        <v>388</v>
      </c>
      <c r="H16" s="3" t="s">
        <v>389</v>
      </c>
      <c r="I16" s="3" t="s">
        <v>390</v>
      </c>
      <c r="J16" s="3" t="s">
        <v>391</v>
      </c>
      <c r="K16" s="3" t="s">
        <v>392</v>
      </c>
      <c r="L16" s="3" t="s">
        <v>393</v>
      </c>
      <c r="M16" s="3" t="s">
        <v>394</v>
      </c>
    </row>
    <row r="17" spans="3:13" x14ac:dyDescent="0.2">
      <c r="C17" s="3" t="s">
        <v>395</v>
      </c>
      <c r="D17" s="3" t="s">
        <v>396</v>
      </c>
      <c r="E17" s="3" t="s">
        <v>397</v>
      </c>
      <c r="F17" s="3" t="s">
        <v>398</v>
      </c>
      <c r="G17" s="3" t="s">
        <v>399</v>
      </c>
      <c r="H17" s="3" t="s">
        <v>400</v>
      </c>
      <c r="I17" s="3" t="s">
        <v>401</v>
      </c>
      <c r="J17" s="3" t="s">
        <v>402</v>
      </c>
      <c r="K17" s="3" t="s">
        <v>403</v>
      </c>
      <c r="L17" s="3" t="s">
        <v>404</v>
      </c>
      <c r="M17" s="3" t="s">
        <v>405</v>
      </c>
    </row>
    <row r="19" spans="3:13" x14ac:dyDescent="0.2">
      <c r="C19" s="3" t="s">
        <v>406</v>
      </c>
      <c r="D19" s="3" t="s">
        <v>407</v>
      </c>
      <c r="E19" s="3" t="s">
        <v>408</v>
      </c>
      <c r="F19" s="3" t="s">
        <v>409</v>
      </c>
      <c r="G19" s="3" t="s">
        <v>410</v>
      </c>
      <c r="H19" s="3" t="s">
        <v>411</v>
      </c>
      <c r="I19" s="3" t="s">
        <v>412</v>
      </c>
      <c r="J19" s="3" t="s">
        <v>413</v>
      </c>
      <c r="K19" s="3" t="s">
        <v>414</v>
      </c>
      <c r="L19" s="3" t="s">
        <v>415</v>
      </c>
      <c r="M19" s="3" t="s">
        <v>416</v>
      </c>
    </row>
    <row r="20" spans="3:13" x14ac:dyDescent="0.2">
      <c r="C20" s="3" t="s">
        <v>417</v>
      </c>
      <c r="D20" s="3" t="s">
        <v>418</v>
      </c>
      <c r="E20" s="3" t="s">
        <v>419</v>
      </c>
      <c r="F20" s="3" t="s">
        <v>420</v>
      </c>
      <c r="G20" s="3" t="s">
        <v>421</v>
      </c>
      <c r="H20" s="3" t="s">
        <v>422</v>
      </c>
      <c r="I20" s="3" t="s">
        <v>423</v>
      </c>
      <c r="J20" s="3" t="s">
        <v>424</v>
      </c>
      <c r="K20" s="3" t="s">
        <v>425</v>
      </c>
      <c r="L20" s="3" t="s">
        <v>426</v>
      </c>
      <c r="M20" s="3" t="s">
        <v>427</v>
      </c>
    </row>
    <row r="21" spans="3:13" x14ac:dyDescent="0.2">
      <c r="C21" s="3" t="s">
        <v>428</v>
      </c>
      <c r="D21" s="3" t="s">
        <v>429</v>
      </c>
      <c r="E21" s="3" t="s">
        <v>430</v>
      </c>
      <c r="F21" s="3" t="s">
        <v>431</v>
      </c>
      <c r="G21" s="3" t="s">
        <v>432</v>
      </c>
      <c r="H21" s="3" t="s">
        <v>433</v>
      </c>
      <c r="I21" s="3" t="s">
        <v>434</v>
      </c>
      <c r="J21" s="3" t="s">
        <v>435</v>
      </c>
      <c r="K21" s="3" t="s">
        <v>436</v>
      </c>
      <c r="L21" s="3" t="s">
        <v>437</v>
      </c>
      <c r="M21" s="3" t="s">
        <v>438</v>
      </c>
    </row>
    <row r="22" spans="3:13" x14ac:dyDescent="0.2">
      <c r="C22" s="3" t="s">
        <v>439</v>
      </c>
      <c r="D22" s="3" t="s">
        <v>440</v>
      </c>
      <c r="E22" s="3" t="s">
        <v>441</v>
      </c>
      <c r="F22" s="3" t="s">
        <v>442</v>
      </c>
      <c r="G22" s="3" t="s">
        <v>443</v>
      </c>
      <c r="H22" s="3" t="s">
        <v>444</v>
      </c>
      <c r="I22" s="3" t="s">
        <v>445</v>
      </c>
      <c r="J22" s="3" t="s">
        <v>446</v>
      </c>
      <c r="K22" s="3" t="s">
        <v>447</v>
      </c>
      <c r="L22" s="3" t="s">
        <v>448</v>
      </c>
      <c r="M22" s="3" t="s">
        <v>449</v>
      </c>
    </row>
    <row r="23" spans="3:13" x14ac:dyDescent="0.2">
      <c r="C23" s="3" t="s">
        <v>450</v>
      </c>
      <c r="D23" s="3" t="s">
        <v>451</v>
      </c>
      <c r="E23" s="3" t="s">
        <v>452</v>
      </c>
      <c r="F23" s="3" t="s">
        <v>453</v>
      </c>
      <c r="G23" s="3" t="s">
        <v>454</v>
      </c>
      <c r="H23" s="3" t="s">
        <v>455</v>
      </c>
      <c r="I23" s="3" t="s">
        <v>456</v>
      </c>
      <c r="J23" s="3" t="s">
        <v>457</v>
      </c>
      <c r="K23" s="3" t="s">
        <v>458</v>
      </c>
      <c r="L23" s="3" t="s">
        <v>459</v>
      </c>
      <c r="M23" s="3" t="s">
        <v>460</v>
      </c>
    </row>
    <row r="24" spans="3:13" x14ac:dyDescent="0.2">
      <c r="C24" s="3" t="s">
        <v>461</v>
      </c>
      <c r="D24" s="3" t="s">
        <v>462</v>
      </c>
      <c r="E24" s="3" t="s">
        <v>463</v>
      </c>
      <c r="F24" s="3" t="s">
        <v>464</v>
      </c>
      <c r="G24" s="3" t="s">
        <v>465</v>
      </c>
      <c r="H24" s="3" t="s">
        <v>466</v>
      </c>
      <c r="I24" s="3" t="s">
        <v>467</v>
      </c>
      <c r="J24" s="3" t="s">
        <v>468</v>
      </c>
      <c r="K24" s="3" t="s">
        <v>469</v>
      </c>
      <c r="L24" s="3" t="s">
        <v>470</v>
      </c>
      <c r="M24" s="3" t="s">
        <v>471</v>
      </c>
    </row>
    <row r="26" spans="3:13" x14ac:dyDescent="0.2">
      <c r="C26" s="3" t="s">
        <v>472</v>
      </c>
      <c r="D26" s="3" t="s">
        <v>473</v>
      </c>
      <c r="E26" s="3" t="s">
        <v>474</v>
      </c>
      <c r="F26" s="3" t="s">
        <v>475</v>
      </c>
      <c r="G26" s="3" t="s">
        <v>476</v>
      </c>
      <c r="H26" s="3" t="s">
        <v>477</v>
      </c>
      <c r="I26" s="3" t="s">
        <v>478</v>
      </c>
      <c r="J26" s="3" t="s">
        <v>479</v>
      </c>
      <c r="K26" s="3" t="s">
        <v>480</v>
      </c>
      <c r="L26" s="3" t="s">
        <v>481</v>
      </c>
      <c r="M26" s="3" t="s">
        <v>482</v>
      </c>
    </row>
    <row r="27" spans="3:13" x14ac:dyDescent="0.2">
      <c r="C27" s="3" t="s">
        <v>483</v>
      </c>
      <c r="D27" s="3" t="s">
        <v>484</v>
      </c>
      <c r="E27" s="3" t="s">
        <v>485</v>
      </c>
      <c r="F27" s="3" t="s">
        <v>486</v>
      </c>
      <c r="G27" s="3" t="s">
        <v>487</v>
      </c>
      <c r="H27" s="3" t="s">
        <v>488</v>
      </c>
      <c r="I27" s="3" t="s">
        <v>489</v>
      </c>
      <c r="J27" s="3" t="s">
        <v>490</v>
      </c>
      <c r="K27" s="3" t="s">
        <v>491</v>
      </c>
      <c r="L27" s="3" t="s">
        <v>492</v>
      </c>
      <c r="M27" s="3" t="s">
        <v>493</v>
      </c>
    </row>
    <row r="28" spans="3:13" x14ac:dyDescent="0.2">
      <c r="C28" s="3" t="s">
        <v>494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495</v>
      </c>
      <c r="D29" s="3" t="s">
        <v>496</v>
      </c>
      <c r="E29" s="3" t="s">
        <v>497</v>
      </c>
      <c r="F29" s="3" t="s">
        <v>498</v>
      </c>
      <c r="G29" s="3" t="s">
        <v>499</v>
      </c>
      <c r="H29" s="3" t="s">
        <v>500</v>
      </c>
      <c r="I29" s="3" t="s">
        <v>501</v>
      </c>
      <c r="J29" s="3" t="s">
        <v>502</v>
      </c>
      <c r="K29" s="3" t="s">
        <v>503</v>
      </c>
      <c r="L29" s="3" t="s">
        <v>504</v>
      </c>
      <c r="M29" s="3" t="s">
        <v>505</v>
      </c>
    </row>
    <row r="30" spans="3:13" x14ac:dyDescent="0.2">
      <c r="C30" s="3" t="s">
        <v>506</v>
      </c>
      <c r="D30" s="3" t="s">
        <v>507</v>
      </c>
      <c r="E30" s="3" t="s">
        <v>508</v>
      </c>
      <c r="F30" s="3" t="s">
        <v>509</v>
      </c>
      <c r="G30" s="3" t="s">
        <v>510</v>
      </c>
      <c r="H30" s="3" t="s">
        <v>511</v>
      </c>
      <c r="I30" s="3" t="s">
        <v>512</v>
      </c>
      <c r="J30" s="3" t="s">
        <v>513</v>
      </c>
      <c r="K30" s="3" t="s">
        <v>514</v>
      </c>
      <c r="L30" s="3" t="s">
        <v>515</v>
      </c>
      <c r="M30" s="3" t="s">
        <v>516</v>
      </c>
    </row>
    <row r="32" spans="3:13" x14ac:dyDescent="0.2">
      <c r="C32" s="3" t="s">
        <v>517</v>
      </c>
      <c r="D32" s="3" t="s">
        <v>3</v>
      </c>
      <c r="E32" s="3">
        <v>54.396000000000001</v>
      </c>
      <c r="F32" s="3">
        <v>-98.57</v>
      </c>
      <c r="G32" s="3">
        <v>-23.364000000000001</v>
      </c>
      <c r="H32" s="3">
        <v>-331.96499999999997</v>
      </c>
      <c r="I32" s="3">
        <v>-99.912000000000006</v>
      </c>
      <c r="J32" s="3">
        <v>-178.11500000000001</v>
      </c>
      <c r="K32" s="3">
        <v>-194.13399999999999</v>
      </c>
      <c r="L32" s="3">
        <v>-238.03200000000001</v>
      </c>
      <c r="M32" s="3">
        <v>-217.55</v>
      </c>
    </row>
    <row r="33" spans="3:13" x14ac:dyDescent="0.2">
      <c r="C33" s="3" t="s">
        <v>518</v>
      </c>
      <c r="D33" s="3" t="s">
        <v>507</v>
      </c>
      <c r="E33" s="3" t="s">
        <v>519</v>
      </c>
      <c r="F33" s="3" t="s">
        <v>520</v>
      </c>
      <c r="G33" s="3" t="s">
        <v>521</v>
      </c>
      <c r="H33" s="3" t="s">
        <v>522</v>
      </c>
      <c r="I33" s="3" t="s">
        <v>523</v>
      </c>
      <c r="J33" s="3" t="s">
        <v>524</v>
      </c>
      <c r="K33" s="3" t="s">
        <v>525</v>
      </c>
      <c r="L33" s="3" t="s">
        <v>526</v>
      </c>
      <c r="M33" s="3" t="s">
        <v>527</v>
      </c>
    </row>
    <row r="35" spans="3:13" x14ac:dyDescent="0.2">
      <c r="C35" s="3" t="s">
        <v>528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529</v>
      </c>
      <c r="D36" s="3" t="s">
        <v>507</v>
      </c>
      <c r="E36" s="3" t="s">
        <v>519</v>
      </c>
      <c r="F36" s="3" t="s">
        <v>520</v>
      </c>
      <c r="G36" s="3" t="s">
        <v>521</v>
      </c>
      <c r="H36" s="3" t="s">
        <v>522</v>
      </c>
      <c r="I36" s="3" t="s">
        <v>523</v>
      </c>
      <c r="J36" s="3" t="s">
        <v>524</v>
      </c>
      <c r="K36" s="3" t="s">
        <v>525</v>
      </c>
      <c r="L36" s="3" t="s">
        <v>526</v>
      </c>
      <c r="M36" s="3" t="s">
        <v>527</v>
      </c>
    </row>
    <row r="38" spans="3:13" x14ac:dyDescent="0.2">
      <c r="C38" s="3" t="s">
        <v>530</v>
      </c>
      <c r="D38" s="3">
        <v>0.67</v>
      </c>
      <c r="E38" s="3">
        <v>0.97</v>
      </c>
      <c r="F38" s="3">
        <v>1.2</v>
      </c>
      <c r="G38" s="3">
        <v>1.52</v>
      </c>
      <c r="H38" s="3">
        <v>5.24</v>
      </c>
      <c r="I38" s="3">
        <v>1.2</v>
      </c>
      <c r="J38" s="3">
        <v>1.39</v>
      </c>
      <c r="K38" s="3">
        <v>1.17</v>
      </c>
      <c r="L38" s="3">
        <v>1.41</v>
      </c>
      <c r="M38" s="3">
        <v>1.88</v>
      </c>
    </row>
    <row r="39" spans="3:13" x14ac:dyDescent="0.2">
      <c r="C39" s="3" t="s">
        <v>531</v>
      </c>
      <c r="D39" s="3">
        <v>0.66</v>
      </c>
      <c r="E39" s="3">
        <v>0.97</v>
      </c>
      <c r="F39" s="3">
        <v>1.19</v>
      </c>
      <c r="G39" s="3">
        <v>1.52</v>
      </c>
      <c r="H39" s="3">
        <v>5.2</v>
      </c>
      <c r="I39" s="3">
        <v>1.2</v>
      </c>
      <c r="J39" s="3">
        <v>1.39</v>
      </c>
      <c r="K39" s="3">
        <v>1.17</v>
      </c>
      <c r="L39" s="3">
        <v>1.41</v>
      </c>
      <c r="M39" s="3">
        <v>1.88</v>
      </c>
    </row>
    <row r="40" spans="3:13" x14ac:dyDescent="0.2">
      <c r="C40" s="3" t="s">
        <v>532</v>
      </c>
      <c r="D40" s="3" t="s">
        <v>533</v>
      </c>
      <c r="E40" s="3" t="s">
        <v>534</v>
      </c>
      <c r="F40" s="3" t="s">
        <v>535</v>
      </c>
      <c r="G40" s="3" t="s">
        <v>536</v>
      </c>
      <c r="H40" s="3" t="s">
        <v>537</v>
      </c>
      <c r="I40" s="3" t="s">
        <v>538</v>
      </c>
      <c r="J40" s="3" t="s">
        <v>539</v>
      </c>
      <c r="K40" s="3" t="s">
        <v>540</v>
      </c>
      <c r="L40" s="3" t="s">
        <v>541</v>
      </c>
      <c r="M40" s="3" t="s">
        <v>542</v>
      </c>
    </row>
    <row r="41" spans="3:13" x14ac:dyDescent="0.2">
      <c r="C41" s="3" t="s">
        <v>543</v>
      </c>
      <c r="D41" s="3" t="s">
        <v>544</v>
      </c>
      <c r="E41" s="3" t="s">
        <v>545</v>
      </c>
      <c r="F41" s="3" t="s">
        <v>546</v>
      </c>
      <c r="G41" s="3" t="s">
        <v>547</v>
      </c>
      <c r="H41" s="3" t="s">
        <v>548</v>
      </c>
      <c r="I41" s="3" t="s">
        <v>549</v>
      </c>
      <c r="J41" s="3" t="s">
        <v>550</v>
      </c>
      <c r="K41" s="3" t="s">
        <v>551</v>
      </c>
      <c r="L41" s="3" t="s">
        <v>552</v>
      </c>
      <c r="M41" s="3" t="s">
        <v>553</v>
      </c>
    </row>
    <row r="43" spans="3:13" x14ac:dyDescent="0.2">
      <c r="C43" s="3" t="s">
        <v>554</v>
      </c>
      <c r="D43" s="3" t="s">
        <v>555</v>
      </c>
      <c r="E43" s="3" t="s">
        <v>556</v>
      </c>
      <c r="F43" s="3" t="s">
        <v>557</v>
      </c>
      <c r="G43" s="3" t="s">
        <v>558</v>
      </c>
      <c r="H43" s="3" t="s">
        <v>559</v>
      </c>
      <c r="I43" s="3" t="s">
        <v>560</v>
      </c>
      <c r="J43" s="3" t="s">
        <v>561</v>
      </c>
      <c r="K43" s="3" t="s">
        <v>562</v>
      </c>
      <c r="L43" s="3" t="s">
        <v>563</v>
      </c>
      <c r="M43" s="3" t="s">
        <v>564</v>
      </c>
    </row>
    <row r="44" spans="3:13" x14ac:dyDescent="0.2">
      <c r="C44" s="3" t="s">
        <v>565</v>
      </c>
      <c r="D44" s="3" t="s">
        <v>566</v>
      </c>
      <c r="E44" s="3" t="s">
        <v>567</v>
      </c>
      <c r="F44" s="3" t="s">
        <v>568</v>
      </c>
      <c r="G44" s="3" t="s">
        <v>569</v>
      </c>
      <c r="H44" s="3" t="s">
        <v>570</v>
      </c>
      <c r="I44" s="3" t="s">
        <v>571</v>
      </c>
      <c r="J44" s="3" t="s">
        <v>572</v>
      </c>
      <c r="K44" s="3" t="s">
        <v>573</v>
      </c>
      <c r="L44" s="3" t="s">
        <v>574</v>
      </c>
      <c r="M44" s="3" t="s">
        <v>575</v>
      </c>
    </row>
    <row r="46" spans="3:13" x14ac:dyDescent="0.2">
      <c r="C46" s="3" t="s">
        <v>576</v>
      </c>
      <c r="D46" s="3" t="s">
        <v>352</v>
      </c>
      <c r="E46" s="3" t="s">
        <v>353</v>
      </c>
      <c r="F46" s="3" t="s">
        <v>354</v>
      </c>
      <c r="G46" s="3" t="s">
        <v>355</v>
      </c>
      <c r="H46" s="3" t="s">
        <v>356</v>
      </c>
      <c r="I46" s="3" t="s">
        <v>357</v>
      </c>
      <c r="J46" s="3" t="s">
        <v>358</v>
      </c>
      <c r="K46" s="3" t="s">
        <v>359</v>
      </c>
      <c r="L46" s="3" t="s">
        <v>360</v>
      </c>
      <c r="M46" s="3" t="s">
        <v>361</v>
      </c>
    </row>
    <row r="47" spans="3:13" x14ac:dyDescent="0.2">
      <c r="C47" s="3" t="s">
        <v>577</v>
      </c>
      <c r="D47" s="3" t="s">
        <v>578</v>
      </c>
      <c r="E47" s="3" t="s">
        <v>579</v>
      </c>
      <c r="F47" s="3" t="s">
        <v>580</v>
      </c>
      <c r="G47" s="3" t="s">
        <v>581</v>
      </c>
      <c r="H47" s="3" t="s">
        <v>582</v>
      </c>
      <c r="I47" s="3" t="s">
        <v>583</v>
      </c>
      <c r="J47" s="3" t="s">
        <v>584</v>
      </c>
      <c r="K47" s="3" t="s">
        <v>585</v>
      </c>
      <c r="L47" s="3" t="s">
        <v>586</v>
      </c>
      <c r="M47" s="3" t="s">
        <v>587</v>
      </c>
    </row>
    <row r="48" spans="3:13" x14ac:dyDescent="0.2">
      <c r="C48" s="3" t="s">
        <v>588</v>
      </c>
      <c r="D48" s="3" t="s">
        <v>566</v>
      </c>
      <c r="E48" s="3" t="s">
        <v>567</v>
      </c>
      <c r="F48" s="3" t="s">
        <v>568</v>
      </c>
      <c r="G48" s="3" t="s">
        <v>569</v>
      </c>
      <c r="H48" s="3" t="s">
        <v>570</v>
      </c>
      <c r="I48" s="3" t="s">
        <v>571</v>
      </c>
      <c r="J48" s="3" t="s">
        <v>572</v>
      </c>
      <c r="K48" s="3" t="s">
        <v>573</v>
      </c>
      <c r="L48" s="3" t="s">
        <v>574</v>
      </c>
      <c r="M48" s="3" t="s">
        <v>575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8FA-CA66-4E02-9933-33E8F8759FBE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589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518</v>
      </c>
      <c r="D12" s="3" t="s">
        <v>507</v>
      </c>
      <c r="E12" s="3" t="s">
        <v>519</v>
      </c>
      <c r="F12" s="3" t="s">
        <v>520</v>
      </c>
      <c r="G12" s="3" t="s">
        <v>521</v>
      </c>
      <c r="H12" s="3" t="s">
        <v>522</v>
      </c>
      <c r="I12" s="3" t="s">
        <v>523</v>
      </c>
      <c r="J12" s="3" t="s">
        <v>524</v>
      </c>
      <c r="K12" s="3" t="s">
        <v>525</v>
      </c>
      <c r="L12" s="3" t="s">
        <v>526</v>
      </c>
      <c r="M12" s="3" t="s">
        <v>527</v>
      </c>
    </row>
    <row r="13" spans="3:13" x14ac:dyDescent="0.2">
      <c r="C13" s="3" t="s">
        <v>590</v>
      </c>
      <c r="D13" s="3" t="s">
        <v>591</v>
      </c>
      <c r="E13" s="3" t="s">
        <v>592</v>
      </c>
      <c r="F13" s="3" t="s">
        <v>593</v>
      </c>
      <c r="G13" s="3" t="s">
        <v>594</v>
      </c>
      <c r="H13" s="3" t="s">
        <v>595</v>
      </c>
      <c r="I13" s="3" t="s">
        <v>596</v>
      </c>
      <c r="J13" s="3" t="s">
        <v>597</v>
      </c>
      <c r="K13" s="3" t="s">
        <v>598</v>
      </c>
      <c r="L13" s="3" t="s">
        <v>599</v>
      </c>
      <c r="M13" s="3" t="s">
        <v>600</v>
      </c>
    </row>
    <row r="14" spans="3:13" x14ac:dyDescent="0.2">
      <c r="C14" s="3" t="s">
        <v>601</v>
      </c>
      <c r="D14" s="3" t="s">
        <v>602</v>
      </c>
      <c r="E14" s="3" t="s">
        <v>603</v>
      </c>
      <c r="F14" s="3" t="s">
        <v>604</v>
      </c>
      <c r="G14" s="3" t="s">
        <v>605</v>
      </c>
      <c r="H14" s="3" t="s">
        <v>606</v>
      </c>
      <c r="I14" s="3" t="s">
        <v>607</v>
      </c>
      <c r="J14" s="3" t="s">
        <v>608</v>
      </c>
      <c r="K14" s="3" t="s">
        <v>609</v>
      </c>
      <c r="L14" s="3" t="s">
        <v>610</v>
      </c>
      <c r="M14" s="3" t="s">
        <v>611</v>
      </c>
    </row>
    <row r="15" spans="3:13" x14ac:dyDescent="0.2">
      <c r="C15" s="3" t="s">
        <v>612</v>
      </c>
      <c r="D15" s="3" t="s">
        <v>613</v>
      </c>
      <c r="E15" s="3" t="s">
        <v>614</v>
      </c>
      <c r="F15" s="3" t="s">
        <v>615</v>
      </c>
      <c r="G15" s="3" t="s">
        <v>616</v>
      </c>
      <c r="H15" s="3" t="s">
        <v>617</v>
      </c>
      <c r="I15" s="3" t="s">
        <v>618</v>
      </c>
      <c r="J15" s="3" t="s">
        <v>619</v>
      </c>
      <c r="K15" s="3" t="s">
        <v>620</v>
      </c>
      <c r="L15" s="3" t="s">
        <v>621</v>
      </c>
      <c r="M15" s="3" t="s">
        <v>622</v>
      </c>
    </row>
    <row r="16" spans="3:13" x14ac:dyDescent="0.2">
      <c r="C16" s="3" t="s">
        <v>623</v>
      </c>
      <c r="D16" s="3" t="s">
        <v>624</v>
      </c>
      <c r="E16" s="3" t="s">
        <v>625</v>
      </c>
      <c r="F16" s="3" t="s">
        <v>626</v>
      </c>
      <c r="G16" s="3" t="s">
        <v>627</v>
      </c>
      <c r="H16" s="3" t="s">
        <v>628</v>
      </c>
      <c r="I16" s="3" t="s">
        <v>629</v>
      </c>
      <c r="J16" s="3" t="s">
        <v>630</v>
      </c>
      <c r="K16" s="3" t="s">
        <v>631</v>
      </c>
      <c r="L16" s="3" t="s">
        <v>632</v>
      </c>
      <c r="M16" s="3" t="s">
        <v>633</v>
      </c>
    </row>
    <row r="17" spans="3:13" x14ac:dyDescent="0.2">
      <c r="C17" s="3" t="s">
        <v>634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635</v>
      </c>
      <c r="D18" s="3" t="s">
        <v>636</v>
      </c>
      <c r="E18" s="3" t="s">
        <v>637</v>
      </c>
      <c r="F18" s="3" t="s">
        <v>638</v>
      </c>
      <c r="G18" s="3" t="s">
        <v>639</v>
      </c>
      <c r="H18" s="3" t="s">
        <v>640</v>
      </c>
      <c r="I18" s="3" t="s">
        <v>641</v>
      </c>
      <c r="J18" s="3" t="s">
        <v>642</v>
      </c>
      <c r="K18" s="3" t="s">
        <v>643</v>
      </c>
      <c r="L18" s="3" t="s">
        <v>644</v>
      </c>
      <c r="M18" s="3">
        <v>-850.89200000000005</v>
      </c>
    </row>
    <row r="19" spans="3:13" x14ac:dyDescent="0.2">
      <c r="C19" s="3" t="s">
        <v>645</v>
      </c>
      <c r="D19" s="3" t="s">
        <v>646</v>
      </c>
      <c r="E19" s="3" t="s">
        <v>647</v>
      </c>
      <c r="F19" s="3" t="s">
        <v>648</v>
      </c>
      <c r="G19" s="3" t="s">
        <v>649</v>
      </c>
      <c r="H19" s="3" t="s">
        <v>650</v>
      </c>
      <c r="I19" s="3" t="s">
        <v>651</v>
      </c>
      <c r="J19" s="3" t="s">
        <v>652</v>
      </c>
      <c r="K19" s="3" t="s">
        <v>653</v>
      </c>
      <c r="L19" s="3" t="s">
        <v>654</v>
      </c>
      <c r="M19" s="3" t="s">
        <v>655</v>
      </c>
    </row>
    <row r="20" spans="3:13" x14ac:dyDescent="0.2">
      <c r="C20" s="3" t="s">
        <v>656</v>
      </c>
      <c r="D20" s="3" t="s">
        <v>657</v>
      </c>
      <c r="E20" s="3" t="s">
        <v>658</v>
      </c>
      <c r="F20" s="3" t="s">
        <v>659</v>
      </c>
      <c r="G20" s="3" t="s">
        <v>660</v>
      </c>
      <c r="H20" s="3" t="s">
        <v>661</v>
      </c>
      <c r="I20" s="3" t="s">
        <v>662</v>
      </c>
      <c r="J20" s="3" t="s">
        <v>663</v>
      </c>
      <c r="K20" s="3" t="s">
        <v>664</v>
      </c>
      <c r="L20" s="3" t="s">
        <v>665</v>
      </c>
      <c r="M20" s="3" t="s">
        <v>666</v>
      </c>
    </row>
    <row r="22" spans="3:13" x14ac:dyDescent="0.2">
      <c r="C22" s="3" t="s">
        <v>667</v>
      </c>
      <c r="D22" s="3" t="s">
        <v>668</v>
      </c>
      <c r="E22" s="3" t="s">
        <v>669</v>
      </c>
      <c r="F22" s="3" t="s">
        <v>670</v>
      </c>
      <c r="G22" s="3" t="s">
        <v>671</v>
      </c>
      <c r="H22" s="3" t="s">
        <v>672</v>
      </c>
      <c r="I22" s="3" t="s">
        <v>673</v>
      </c>
      <c r="J22" s="3" t="s">
        <v>674</v>
      </c>
      <c r="K22" s="3" t="s">
        <v>675</v>
      </c>
      <c r="L22" s="3" t="s">
        <v>676</v>
      </c>
      <c r="M22" s="3" t="s">
        <v>677</v>
      </c>
    </row>
    <row r="23" spans="3:13" x14ac:dyDescent="0.2">
      <c r="C23" s="3" t="s">
        <v>678</v>
      </c>
      <c r="D23" s="3" t="s">
        <v>679</v>
      </c>
      <c r="E23" s="3" t="s">
        <v>680</v>
      </c>
      <c r="F23" s="3" t="s">
        <v>681</v>
      </c>
      <c r="G23" s="3" t="s">
        <v>682</v>
      </c>
      <c r="H23" s="3" t="s">
        <v>683</v>
      </c>
      <c r="I23" s="3" t="s">
        <v>684</v>
      </c>
      <c r="J23" s="3" t="s">
        <v>685</v>
      </c>
      <c r="K23" s="3" t="s">
        <v>686</v>
      </c>
      <c r="L23" s="3">
        <v>-653.34799999999996</v>
      </c>
      <c r="M23" s="3" t="s">
        <v>687</v>
      </c>
    </row>
    <row r="24" spans="3:13" x14ac:dyDescent="0.2">
      <c r="C24" s="3" t="s">
        <v>688</v>
      </c>
      <c r="D24" s="3" t="s">
        <v>689</v>
      </c>
      <c r="E24" s="3" t="s">
        <v>690</v>
      </c>
      <c r="F24" s="3" t="s">
        <v>691</v>
      </c>
      <c r="G24" s="3" t="s">
        <v>692</v>
      </c>
      <c r="H24" s="3" t="s">
        <v>693</v>
      </c>
      <c r="I24" s="3" t="s">
        <v>694</v>
      </c>
      <c r="J24" s="3" t="s">
        <v>695</v>
      </c>
      <c r="K24" s="3" t="s">
        <v>696</v>
      </c>
      <c r="L24" s="3" t="s">
        <v>697</v>
      </c>
      <c r="M24" s="3" t="s">
        <v>698</v>
      </c>
    </row>
    <row r="25" spans="3:13" x14ac:dyDescent="0.2">
      <c r="C25" s="3" t="s">
        <v>699</v>
      </c>
      <c r="D25" s="3" t="s">
        <v>700</v>
      </c>
      <c r="E25" s="3" t="s">
        <v>701</v>
      </c>
      <c r="F25" s="3" t="s">
        <v>702</v>
      </c>
      <c r="G25" s="3" t="s">
        <v>703</v>
      </c>
      <c r="H25" s="3" t="s">
        <v>704</v>
      </c>
      <c r="I25" s="3" t="s">
        <v>705</v>
      </c>
      <c r="J25" s="3" t="s">
        <v>706</v>
      </c>
      <c r="K25" s="3" t="s">
        <v>707</v>
      </c>
      <c r="L25" s="3" t="s">
        <v>708</v>
      </c>
      <c r="M25" s="3" t="s">
        <v>709</v>
      </c>
    </row>
    <row r="27" spans="3:13" x14ac:dyDescent="0.2">
      <c r="C27" s="3" t="s">
        <v>710</v>
      </c>
      <c r="D27" s="3" t="s">
        <v>711</v>
      </c>
      <c r="E27" s="3" t="s">
        <v>712</v>
      </c>
      <c r="F27" s="3" t="s">
        <v>713</v>
      </c>
      <c r="G27" s="3" t="s">
        <v>714</v>
      </c>
      <c r="H27" s="3" t="s">
        <v>715</v>
      </c>
      <c r="I27" s="3" t="s">
        <v>716</v>
      </c>
      <c r="J27" s="3" t="s">
        <v>717</v>
      </c>
      <c r="K27" s="3" t="s">
        <v>718</v>
      </c>
      <c r="L27" s="3" t="s">
        <v>719</v>
      </c>
      <c r="M27" s="3" t="s">
        <v>720</v>
      </c>
    </row>
    <row r="28" spans="3:13" x14ac:dyDescent="0.2">
      <c r="C28" s="3" t="s">
        <v>721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722</v>
      </c>
      <c r="D29" s="3" t="s">
        <v>3</v>
      </c>
      <c r="E29" s="3" t="s">
        <v>723</v>
      </c>
      <c r="F29" s="3" t="s">
        <v>724</v>
      </c>
      <c r="G29" s="3" t="s">
        <v>725</v>
      </c>
      <c r="H29" s="3" t="s">
        <v>726</v>
      </c>
      <c r="I29" s="3" t="s">
        <v>727</v>
      </c>
      <c r="J29" s="3" t="s">
        <v>3</v>
      </c>
      <c r="K29" s="3" t="s">
        <v>728</v>
      </c>
      <c r="L29" s="3" t="s">
        <v>3</v>
      </c>
      <c r="M29" s="3" t="s">
        <v>729</v>
      </c>
    </row>
    <row r="30" spans="3:13" x14ac:dyDescent="0.2">
      <c r="C30" s="3" t="s">
        <v>730</v>
      </c>
      <c r="D30" s="3" t="s">
        <v>731</v>
      </c>
      <c r="E30" s="3" t="s">
        <v>732</v>
      </c>
      <c r="F30" s="3" t="s">
        <v>733</v>
      </c>
      <c r="G30" s="3" t="s">
        <v>734</v>
      </c>
      <c r="H30" s="3" t="s">
        <v>735</v>
      </c>
      <c r="I30" s="3" t="s">
        <v>736</v>
      </c>
      <c r="J30" s="3" t="s">
        <v>737</v>
      </c>
      <c r="K30" s="3" t="s">
        <v>738</v>
      </c>
      <c r="L30" s="3" t="s">
        <v>739</v>
      </c>
      <c r="M30" s="3" t="s">
        <v>740</v>
      </c>
    </row>
    <row r="31" spans="3:13" x14ac:dyDescent="0.2">
      <c r="C31" s="3" t="s">
        <v>741</v>
      </c>
      <c r="D31" s="3" t="s">
        <v>3</v>
      </c>
      <c r="E31" s="3" t="s">
        <v>742</v>
      </c>
      <c r="F31" s="3" t="s">
        <v>743</v>
      </c>
      <c r="G31" s="3" t="s">
        <v>744</v>
      </c>
      <c r="H31" s="3" t="s">
        <v>745</v>
      </c>
      <c r="I31" s="3" t="s">
        <v>3</v>
      </c>
      <c r="J31" s="3" t="s">
        <v>746</v>
      </c>
      <c r="K31" s="3" t="s">
        <v>747</v>
      </c>
      <c r="L31" s="3" t="s">
        <v>748</v>
      </c>
      <c r="M31" s="3" t="s">
        <v>749</v>
      </c>
    </row>
    <row r="32" spans="3:13" x14ac:dyDescent="0.2">
      <c r="C32" s="3" t="s">
        <v>750</v>
      </c>
      <c r="D32" s="3" t="s">
        <v>751</v>
      </c>
      <c r="E32" s="3" t="s">
        <v>752</v>
      </c>
      <c r="F32" s="3" t="s">
        <v>753</v>
      </c>
      <c r="G32" s="3" t="s">
        <v>754</v>
      </c>
      <c r="H32" s="3" t="s">
        <v>755</v>
      </c>
      <c r="I32" s="3" t="s">
        <v>756</v>
      </c>
      <c r="J32" s="3" t="s">
        <v>757</v>
      </c>
      <c r="K32" s="3" t="s">
        <v>758</v>
      </c>
      <c r="L32" s="3" t="s">
        <v>759</v>
      </c>
      <c r="M32" s="3" t="s">
        <v>760</v>
      </c>
    </row>
    <row r="33" spans="3:13" x14ac:dyDescent="0.2">
      <c r="C33" s="3" t="s">
        <v>761</v>
      </c>
      <c r="D33" s="3" t="s">
        <v>762</v>
      </c>
      <c r="E33" s="3" t="s">
        <v>763</v>
      </c>
      <c r="F33" s="3" t="s">
        <v>764</v>
      </c>
      <c r="G33" s="3" t="s">
        <v>765</v>
      </c>
      <c r="H33" s="3" t="s">
        <v>766</v>
      </c>
      <c r="I33" s="3" t="s">
        <v>767</v>
      </c>
      <c r="J33" s="3" t="s">
        <v>768</v>
      </c>
      <c r="K33" s="3" t="s">
        <v>769</v>
      </c>
      <c r="L33" s="3" t="s">
        <v>770</v>
      </c>
      <c r="M33" s="3" t="s">
        <v>771</v>
      </c>
    </row>
    <row r="35" spans="3:13" x14ac:dyDescent="0.2">
      <c r="C35" s="3" t="s">
        <v>772</v>
      </c>
      <c r="D35" s="3" t="s">
        <v>773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774</v>
      </c>
      <c r="J35" s="3" t="s">
        <v>775</v>
      </c>
      <c r="K35" s="3" t="s">
        <v>776</v>
      </c>
      <c r="L35" s="3" t="s">
        <v>777</v>
      </c>
      <c r="M35" s="3" t="s">
        <v>778</v>
      </c>
    </row>
    <row r="36" spans="3:13" x14ac:dyDescent="0.2">
      <c r="C36" s="3" t="s">
        <v>779</v>
      </c>
      <c r="D36" s="3" t="s">
        <v>780</v>
      </c>
      <c r="E36" s="3" t="s">
        <v>781</v>
      </c>
      <c r="F36" s="3" t="s">
        <v>782</v>
      </c>
      <c r="G36" s="3" t="s">
        <v>783</v>
      </c>
      <c r="H36" s="3" t="s">
        <v>784</v>
      </c>
      <c r="I36" s="3" t="s">
        <v>785</v>
      </c>
      <c r="J36" s="3" t="s">
        <v>786</v>
      </c>
      <c r="K36" s="3">
        <v>-241.649</v>
      </c>
      <c r="L36" s="3" t="s">
        <v>787</v>
      </c>
      <c r="M36" s="3" t="s">
        <v>788</v>
      </c>
    </row>
    <row r="37" spans="3:13" x14ac:dyDescent="0.2">
      <c r="C37" s="3" t="s">
        <v>789</v>
      </c>
      <c r="D37" s="3" t="s">
        <v>790</v>
      </c>
      <c r="E37" s="3" t="s">
        <v>791</v>
      </c>
      <c r="F37" s="3" t="s">
        <v>792</v>
      </c>
      <c r="G37" s="3" t="s">
        <v>793</v>
      </c>
      <c r="H37" s="3" t="s">
        <v>794</v>
      </c>
      <c r="I37" s="3" t="s">
        <v>795</v>
      </c>
      <c r="J37" s="3" t="s">
        <v>796</v>
      </c>
      <c r="K37" s="3" t="s">
        <v>797</v>
      </c>
      <c r="L37" s="3" t="s">
        <v>798</v>
      </c>
      <c r="M37" s="3" t="s">
        <v>799</v>
      </c>
    </row>
    <row r="38" spans="3:13" x14ac:dyDescent="0.2">
      <c r="C38" s="3" t="s">
        <v>800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774</v>
      </c>
      <c r="I38" s="3" t="s">
        <v>775</v>
      </c>
      <c r="J38" s="3" t="s">
        <v>776</v>
      </c>
      <c r="K38" s="3" t="s">
        <v>777</v>
      </c>
      <c r="L38" s="3" t="s">
        <v>778</v>
      </c>
      <c r="M38" s="3" t="s">
        <v>801</v>
      </c>
    </row>
    <row r="40" spans="3:13" x14ac:dyDescent="0.2">
      <c r="C40" s="3" t="s">
        <v>802</v>
      </c>
      <c r="D40" s="3" t="s">
        <v>803</v>
      </c>
      <c r="E40" s="3" t="s">
        <v>804</v>
      </c>
      <c r="F40" s="3" t="s">
        <v>805</v>
      </c>
      <c r="G40" s="3" t="s">
        <v>806</v>
      </c>
      <c r="H40" s="3" t="s">
        <v>807</v>
      </c>
      <c r="I40" s="3" t="s">
        <v>808</v>
      </c>
      <c r="J40" s="3" t="s">
        <v>809</v>
      </c>
      <c r="K40" s="3" t="s">
        <v>810</v>
      </c>
      <c r="L40" s="3" t="s">
        <v>811</v>
      </c>
      <c r="M40" s="3" t="s">
        <v>812</v>
      </c>
    </row>
    <row r="41" spans="3:13" x14ac:dyDescent="0.2">
      <c r="C41" s="3" t="s">
        <v>813</v>
      </c>
      <c r="D41" s="3" t="s">
        <v>814</v>
      </c>
      <c r="E41" s="3" t="s">
        <v>815</v>
      </c>
      <c r="F41" s="3" t="s">
        <v>816</v>
      </c>
      <c r="G41" s="3" t="s">
        <v>817</v>
      </c>
      <c r="H41" s="3" t="s">
        <v>818</v>
      </c>
      <c r="I41" s="3" t="s">
        <v>819</v>
      </c>
      <c r="J41" s="3" t="s">
        <v>820</v>
      </c>
      <c r="K41" s="3" t="s">
        <v>821</v>
      </c>
      <c r="L41" s="3" t="s">
        <v>822</v>
      </c>
      <c r="M41" s="3" t="s">
        <v>823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E7F1-4247-4CF2-835E-7CA43706A7F9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824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825</v>
      </c>
      <c r="D12" s="3">
        <v>17.98</v>
      </c>
      <c r="E12" s="3">
        <v>25.6</v>
      </c>
      <c r="F12" s="3">
        <v>25.36</v>
      </c>
      <c r="G12" s="3">
        <v>38.200000000000003</v>
      </c>
      <c r="H12" s="3">
        <v>40.93</v>
      </c>
      <c r="I12" s="3">
        <v>46.27</v>
      </c>
      <c r="J12" s="3">
        <v>54.04</v>
      </c>
      <c r="K12" s="3">
        <v>57.65</v>
      </c>
      <c r="L12" s="3">
        <v>62.95</v>
      </c>
      <c r="M12" s="3">
        <v>48.69</v>
      </c>
    </row>
    <row r="13" spans="3:13" ht="12.75" x14ac:dyDescent="0.2">
      <c r="C13" s="3" t="s">
        <v>826</v>
      </c>
      <c r="D13" s="3" t="s">
        <v>827</v>
      </c>
      <c r="E13" s="3" t="s">
        <v>828</v>
      </c>
      <c r="F13" s="3" t="s">
        <v>829</v>
      </c>
      <c r="G13" s="3" t="s">
        <v>830</v>
      </c>
      <c r="H13" s="3" t="s">
        <v>831</v>
      </c>
      <c r="I13" s="3" t="s">
        <v>832</v>
      </c>
      <c r="J13" s="3" t="s">
        <v>833</v>
      </c>
      <c r="K13" s="3" t="s">
        <v>834</v>
      </c>
      <c r="L13" s="3" t="s">
        <v>835</v>
      </c>
      <c r="M13" s="3" t="s">
        <v>836</v>
      </c>
    </row>
    <row r="14" spans="3:13" ht="12.75" x14ac:dyDescent="0.2"/>
    <row r="15" spans="3:13" ht="12.75" x14ac:dyDescent="0.2">
      <c r="C15" s="3" t="s">
        <v>837</v>
      </c>
      <c r="D15" s="3" t="s">
        <v>838</v>
      </c>
      <c r="E15" s="3" t="s">
        <v>839</v>
      </c>
      <c r="F15" s="3" t="s">
        <v>840</v>
      </c>
      <c r="G15" s="3" t="s">
        <v>841</v>
      </c>
      <c r="H15" s="3" t="s">
        <v>842</v>
      </c>
      <c r="I15" s="3" t="s">
        <v>843</v>
      </c>
      <c r="J15" s="3" t="s">
        <v>844</v>
      </c>
      <c r="K15" s="3" t="s">
        <v>845</v>
      </c>
      <c r="L15" s="3" t="s">
        <v>846</v>
      </c>
      <c r="M15" s="3" t="s">
        <v>847</v>
      </c>
    </row>
    <row r="16" spans="3:13" ht="12.75" x14ac:dyDescent="0.2">
      <c r="C16" s="3" t="s">
        <v>848</v>
      </c>
      <c r="D16" s="3" t="s">
        <v>838</v>
      </c>
      <c r="E16" s="3" t="s">
        <v>839</v>
      </c>
      <c r="F16" s="3" t="s">
        <v>849</v>
      </c>
      <c r="G16" s="3" t="s">
        <v>850</v>
      </c>
      <c r="H16" s="3" t="s">
        <v>851</v>
      </c>
      <c r="I16" s="3" t="s">
        <v>852</v>
      </c>
      <c r="J16" s="3" t="s">
        <v>853</v>
      </c>
      <c r="K16" s="3" t="s">
        <v>854</v>
      </c>
      <c r="L16" s="3" t="s">
        <v>855</v>
      </c>
      <c r="M16" s="3" t="s">
        <v>856</v>
      </c>
    </row>
    <row r="17" spans="3:13" ht="12.75" x14ac:dyDescent="0.2">
      <c r="C17" s="3" t="s">
        <v>857</v>
      </c>
      <c r="D17" s="3" t="s">
        <v>858</v>
      </c>
      <c r="E17" s="3" t="s">
        <v>859</v>
      </c>
      <c r="F17" s="3" t="s">
        <v>860</v>
      </c>
      <c r="G17" s="3" t="s">
        <v>861</v>
      </c>
      <c r="H17" s="3" t="s">
        <v>862</v>
      </c>
      <c r="I17" s="3" t="s">
        <v>863</v>
      </c>
      <c r="J17" s="3" t="s">
        <v>864</v>
      </c>
      <c r="K17" s="3" t="s">
        <v>865</v>
      </c>
      <c r="L17" s="3" t="s">
        <v>866</v>
      </c>
      <c r="M17" s="3" t="s">
        <v>867</v>
      </c>
    </row>
    <row r="18" spans="3:13" ht="12.75" x14ac:dyDescent="0.2">
      <c r="C18" s="3" t="s">
        <v>868</v>
      </c>
      <c r="D18" s="3" t="s">
        <v>869</v>
      </c>
      <c r="E18" s="3" t="s">
        <v>870</v>
      </c>
      <c r="F18" s="3" t="s">
        <v>871</v>
      </c>
      <c r="G18" s="3" t="s">
        <v>872</v>
      </c>
      <c r="H18" s="3" t="s">
        <v>873</v>
      </c>
      <c r="I18" s="3" t="s">
        <v>874</v>
      </c>
      <c r="J18" s="3" t="s">
        <v>875</v>
      </c>
      <c r="K18" s="3" t="s">
        <v>876</v>
      </c>
      <c r="L18" s="3" t="s">
        <v>877</v>
      </c>
      <c r="M18" s="3" t="s">
        <v>878</v>
      </c>
    </row>
    <row r="19" spans="3:13" ht="12.75" x14ac:dyDescent="0.2">
      <c r="C19" s="3" t="s">
        <v>879</v>
      </c>
      <c r="D19" s="3" t="s">
        <v>880</v>
      </c>
      <c r="E19" s="3" t="s">
        <v>881</v>
      </c>
      <c r="F19" s="3" t="s">
        <v>882</v>
      </c>
      <c r="G19" s="3" t="s">
        <v>883</v>
      </c>
      <c r="H19" s="3" t="s">
        <v>872</v>
      </c>
      <c r="I19" s="3" t="s">
        <v>884</v>
      </c>
      <c r="J19" s="3" t="s">
        <v>883</v>
      </c>
      <c r="K19" s="3" t="s">
        <v>884</v>
      </c>
      <c r="L19" s="3" t="s">
        <v>885</v>
      </c>
      <c r="M19" s="3" t="s">
        <v>886</v>
      </c>
    </row>
    <row r="20" spans="3:13" ht="12.75" x14ac:dyDescent="0.2">
      <c r="C20" s="3" t="s">
        <v>887</v>
      </c>
      <c r="D20" s="3" t="s">
        <v>888</v>
      </c>
      <c r="E20" s="3" t="s">
        <v>889</v>
      </c>
      <c r="F20" s="3" t="s">
        <v>890</v>
      </c>
      <c r="G20" s="3" t="s">
        <v>891</v>
      </c>
      <c r="H20" s="3" t="s">
        <v>884</v>
      </c>
      <c r="I20" s="3" t="s">
        <v>892</v>
      </c>
      <c r="J20" s="3" t="s">
        <v>893</v>
      </c>
      <c r="K20" s="3" t="s">
        <v>894</v>
      </c>
      <c r="L20" s="3" t="s">
        <v>884</v>
      </c>
      <c r="M20" s="3" t="s">
        <v>895</v>
      </c>
    </row>
    <row r="21" spans="3:13" ht="12.75" x14ac:dyDescent="0.2">
      <c r="C21" s="3" t="s">
        <v>896</v>
      </c>
      <c r="D21" s="3" t="s">
        <v>897</v>
      </c>
      <c r="E21" s="3" t="s">
        <v>898</v>
      </c>
      <c r="F21" s="3" t="s">
        <v>899</v>
      </c>
      <c r="G21" s="3" t="s">
        <v>897</v>
      </c>
      <c r="H21" s="3" t="s">
        <v>899</v>
      </c>
      <c r="I21" s="3" t="s">
        <v>900</v>
      </c>
      <c r="J21" s="3" t="s">
        <v>901</v>
      </c>
      <c r="K21" s="3" t="s">
        <v>899</v>
      </c>
      <c r="L21" s="3" t="s">
        <v>902</v>
      </c>
      <c r="M21" s="3" t="s">
        <v>903</v>
      </c>
    </row>
    <row r="22" spans="3:13" ht="12.75" x14ac:dyDescent="0.2">
      <c r="C22" s="3" t="s">
        <v>904</v>
      </c>
      <c r="D22" s="3" t="s">
        <v>905</v>
      </c>
      <c r="E22" s="3" t="s">
        <v>906</v>
      </c>
      <c r="F22" s="3" t="s">
        <v>907</v>
      </c>
      <c r="G22" s="3" t="s">
        <v>908</v>
      </c>
      <c r="H22" s="3" t="s">
        <v>909</v>
      </c>
      <c r="I22" s="3" t="s">
        <v>910</v>
      </c>
      <c r="J22" s="3" t="s">
        <v>911</v>
      </c>
      <c r="K22" s="3" t="s">
        <v>912</v>
      </c>
      <c r="L22" s="3" t="s">
        <v>912</v>
      </c>
      <c r="M22" s="3" t="s">
        <v>913</v>
      </c>
    </row>
    <row r="23" spans="3:13" ht="12.75" x14ac:dyDescent="0.2"/>
    <row r="24" spans="3:13" ht="12.75" x14ac:dyDescent="0.2">
      <c r="C24" s="3" t="s">
        <v>914</v>
      </c>
      <c r="D24" s="3" t="s">
        <v>915</v>
      </c>
      <c r="E24" s="3" t="s">
        <v>916</v>
      </c>
      <c r="F24" s="3" t="s">
        <v>917</v>
      </c>
      <c r="G24" s="3" t="s">
        <v>918</v>
      </c>
      <c r="H24" s="3" t="s">
        <v>919</v>
      </c>
      <c r="I24" s="3" t="s">
        <v>920</v>
      </c>
      <c r="J24" s="3" t="s">
        <v>921</v>
      </c>
      <c r="K24" s="3" t="s">
        <v>922</v>
      </c>
      <c r="L24" s="3" t="s">
        <v>923</v>
      </c>
      <c r="M24" s="3" t="s">
        <v>924</v>
      </c>
    </row>
    <row r="25" spans="3:13" ht="12.75" x14ac:dyDescent="0.2">
      <c r="C25" s="3" t="s">
        <v>925</v>
      </c>
      <c r="D25" s="3" t="s">
        <v>905</v>
      </c>
      <c r="E25" s="3" t="s">
        <v>913</v>
      </c>
      <c r="F25" s="3" t="s">
        <v>926</v>
      </c>
      <c r="G25" s="3" t="s">
        <v>913</v>
      </c>
      <c r="H25" s="3" t="s">
        <v>927</v>
      </c>
      <c r="I25" s="3" t="s">
        <v>928</v>
      </c>
      <c r="J25" s="3" t="s">
        <v>929</v>
      </c>
      <c r="K25" s="3" t="s">
        <v>929</v>
      </c>
      <c r="L25" s="3" t="s">
        <v>930</v>
      </c>
      <c r="M25" s="3" t="s">
        <v>928</v>
      </c>
    </row>
    <row r="26" spans="3:13" ht="12.75" x14ac:dyDescent="0.2">
      <c r="C26" s="3" t="s">
        <v>931</v>
      </c>
      <c r="D26" s="3" t="s">
        <v>932</v>
      </c>
      <c r="E26" s="3" t="s">
        <v>933</v>
      </c>
      <c r="F26" s="3" t="s">
        <v>934</v>
      </c>
      <c r="G26" s="3" t="s">
        <v>935</v>
      </c>
      <c r="H26" s="3" t="s">
        <v>878</v>
      </c>
      <c r="I26" s="3" t="s">
        <v>936</v>
      </c>
      <c r="J26" s="3" t="s">
        <v>937</v>
      </c>
      <c r="K26" s="3" t="s">
        <v>882</v>
      </c>
      <c r="L26" s="3" t="s">
        <v>938</v>
      </c>
      <c r="M26" s="3" t="s">
        <v>939</v>
      </c>
    </row>
    <row r="27" spans="3:13" ht="12.75" x14ac:dyDescent="0.2">
      <c r="C27" s="3" t="s">
        <v>940</v>
      </c>
      <c r="D27" s="3" t="s">
        <v>941</v>
      </c>
      <c r="E27" s="3" t="s">
        <v>942</v>
      </c>
      <c r="F27" s="3" t="s">
        <v>943</v>
      </c>
      <c r="G27" s="3" t="s">
        <v>942</v>
      </c>
      <c r="H27" s="3" t="s">
        <v>942</v>
      </c>
      <c r="I27" s="3" t="s">
        <v>930</v>
      </c>
      <c r="J27" s="3" t="s">
        <v>942</v>
      </c>
      <c r="K27" s="3" t="s">
        <v>944</v>
      </c>
      <c r="L27" s="3" t="s">
        <v>910</v>
      </c>
      <c r="M27" s="3" t="s">
        <v>929</v>
      </c>
    </row>
    <row r="28" spans="3:13" ht="12.75" x14ac:dyDescent="0.2"/>
    <row r="29" spans="3:13" ht="12.75" x14ac:dyDescent="0.2">
      <c r="C29" s="3" t="s">
        <v>945</v>
      </c>
      <c r="D29" s="3">
        <v>8.8000000000000007</v>
      </c>
      <c r="E29" s="3">
        <v>8.8000000000000007</v>
      </c>
      <c r="F29" s="3">
        <v>9.6</v>
      </c>
      <c r="G29" s="3">
        <v>9.8000000000000007</v>
      </c>
      <c r="H29" s="3">
        <v>7.4</v>
      </c>
      <c r="I29" s="3">
        <v>8.6</v>
      </c>
      <c r="J29" s="3">
        <v>9.1999999999999993</v>
      </c>
      <c r="K29" s="3">
        <v>7.6</v>
      </c>
      <c r="L29" s="3">
        <v>8.8000000000000007</v>
      </c>
      <c r="M29" s="3">
        <v>8.4</v>
      </c>
    </row>
    <row r="30" spans="3:13" ht="12.75" x14ac:dyDescent="0.2">
      <c r="C30" s="3" t="s">
        <v>946</v>
      </c>
      <c r="D30" s="3">
        <v>6</v>
      </c>
      <c r="E30" s="3">
        <v>4</v>
      </c>
      <c r="F30" s="3">
        <v>5</v>
      </c>
      <c r="G30" s="3">
        <v>7</v>
      </c>
      <c r="H30" s="3">
        <v>5</v>
      </c>
      <c r="I30" s="3">
        <v>6</v>
      </c>
      <c r="J30" s="3">
        <v>7</v>
      </c>
      <c r="K30" s="3">
        <v>4</v>
      </c>
      <c r="L30" s="3">
        <v>8</v>
      </c>
      <c r="M30" s="3">
        <v>5</v>
      </c>
    </row>
    <row r="31" spans="3:13" ht="12.75" x14ac:dyDescent="0.2">
      <c r="C31" s="3" t="s">
        <v>947</v>
      </c>
      <c r="D31" s="3">
        <v>0</v>
      </c>
      <c r="E31" s="3">
        <v>0.35599999999999998</v>
      </c>
      <c r="F31" s="3">
        <v>0.37430000000000002</v>
      </c>
      <c r="G31" s="3">
        <v>0.59709999999999996</v>
      </c>
      <c r="H31" s="3">
        <v>0.68469999999999998</v>
      </c>
      <c r="I31" s="3">
        <v>0.79820000000000002</v>
      </c>
      <c r="J31" s="3">
        <v>0.91469999999999996</v>
      </c>
      <c r="K31" s="3">
        <v>0.94810000000000005</v>
      </c>
      <c r="L31" s="3">
        <v>0.99580000000000002</v>
      </c>
      <c r="M31" s="3">
        <v>1.1374</v>
      </c>
    </row>
    <row r="32" spans="3:13" ht="12.75" x14ac:dyDescent="0.2">
      <c r="C32" s="3" t="s">
        <v>948</v>
      </c>
      <c r="D32" s="3" t="s">
        <v>949</v>
      </c>
      <c r="E32" s="3" t="s">
        <v>949</v>
      </c>
      <c r="F32" s="3" t="s">
        <v>949</v>
      </c>
      <c r="G32" s="3" t="s">
        <v>949</v>
      </c>
      <c r="H32" s="3" t="s">
        <v>949</v>
      </c>
      <c r="I32" s="3" t="s">
        <v>949</v>
      </c>
      <c r="J32" s="3" t="s">
        <v>949</v>
      </c>
      <c r="K32" s="3" t="s">
        <v>949</v>
      </c>
      <c r="L32" s="3" t="s">
        <v>949</v>
      </c>
      <c r="M32" s="3" t="s">
        <v>949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2DFD-F130-4E66-9F17-8D7DC71D4889}">
  <dimension ref="A3:BJ22"/>
  <sheetViews>
    <sheetView showGridLines="0" tabSelected="1" workbookViewId="0">
      <selection activeCell="F9" sqref="F9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950</v>
      </c>
      <c r="C3" s="9"/>
      <c r="D3" s="9"/>
      <c r="E3" s="9"/>
      <c r="F3" s="9"/>
      <c r="H3" s="9" t="s">
        <v>951</v>
      </c>
      <c r="I3" s="9"/>
      <c r="J3" s="9"/>
      <c r="K3" s="9"/>
      <c r="L3" s="9"/>
      <c r="N3" s="11" t="s">
        <v>952</v>
      </c>
      <c r="O3" s="11"/>
      <c r="P3" s="11"/>
      <c r="Q3" s="11"/>
      <c r="R3" s="11"/>
      <c r="S3" s="11"/>
      <c r="T3" s="11"/>
      <c r="V3" s="9" t="s">
        <v>953</v>
      </c>
      <c r="W3" s="9"/>
      <c r="X3" s="9"/>
      <c r="Y3" s="9"/>
      <c r="AA3" s="9" t="s">
        <v>954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955</v>
      </c>
      <c r="C4" s="15" t="s">
        <v>956</v>
      </c>
      <c r="D4" s="14" t="s">
        <v>957</v>
      </c>
      <c r="E4" s="15" t="s">
        <v>958</v>
      </c>
      <c r="F4" s="14" t="s">
        <v>959</v>
      </c>
      <c r="H4" s="16" t="s">
        <v>960</v>
      </c>
      <c r="I4" s="17" t="s">
        <v>961</v>
      </c>
      <c r="J4" s="16" t="s">
        <v>962</v>
      </c>
      <c r="K4" s="17" t="s">
        <v>963</v>
      </c>
      <c r="L4" s="16" t="s">
        <v>964</v>
      </c>
      <c r="N4" s="18" t="s">
        <v>965</v>
      </c>
      <c r="O4" s="19" t="s">
        <v>966</v>
      </c>
      <c r="P4" s="18" t="s">
        <v>967</v>
      </c>
      <c r="Q4" s="19" t="s">
        <v>968</v>
      </c>
      <c r="R4" s="18" t="s">
        <v>969</v>
      </c>
      <c r="S4" s="19" t="s">
        <v>970</v>
      </c>
      <c r="T4" s="18" t="s">
        <v>971</v>
      </c>
      <c r="V4" s="19" t="s">
        <v>972</v>
      </c>
      <c r="W4" s="18" t="s">
        <v>973</v>
      </c>
      <c r="X4" s="19" t="s">
        <v>974</v>
      </c>
      <c r="Y4" s="18" t="s">
        <v>975</v>
      </c>
      <c r="AA4" s="20" t="s">
        <v>554</v>
      </c>
      <c r="AB4" s="21" t="s">
        <v>857</v>
      </c>
      <c r="AC4" s="20" t="s">
        <v>868</v>
      </c>
      <c r="AD4" s="21" t="s">
        <v>887</v>
      </c>
      <c r="AE4" s="20" t="s">
        <v>896</v>
      </c>
      <c r="AF4" s="21" t="s">
        <v>904</v>
      </c>
      <c r="AG4" s="20" t="s">
        <v>914</v>
      </c>
      <c r="AH4" s="21" t="s">
        <v>925</v>
      </c>
      <c r="AI4" s="20" t="s">
        <v>947</v>
      </c>
      <c r="AJ4" s="22"/>
      <c r="AK4" s="21" t="s">
        <v>945</v>
      </c>
      <c r="AL4" s="20" t="s">
        <v>946</v>
      </c>
    </row>
    <row r="5" spans="1:62" ht="63" x14ac:dyDescent="0.2">
      <c r="A5" s="23" t="s">
        <v>976</v>
      </c>
      <c r="B5" s="18" t="s">
        <v>977</v>
      </c>
      <c r="C5" s="24" t="s">
        <v>978</v>
      </c>
      <c r="D5" s="25" t="s">
        <v>979</v>
      </c>
      <c r="E5" s="19" t="s">
        <v>980</v>
      </c>
      <c r="F5" s="18" t="s">
        <v>977</v>
      </c>
      <c r="H5" s="19" t="s">
        <v>981</v>
      </c>
      <c r="I5" s="18" t="s">
        <v>982</v>
      </c>
      <c r="J5" s="19" t="s">
        <v>983</v>
      </c>
      <c r="K5" s="18" t="s">
        <v>984</v>
      </c>
      <c r="L5" s="19" t="s">
        <v>985</v>
      </c>
      <c r="N5" s="18" t="s">
        <v>986</v>
      </c>
      <c r="O5" s="19" t="s">
        <v>987</v>
      </c>
      <c r="P5" s="18" t="s">
        <v>988</v>
      </c>
      <c r="Q5" s="19" t="s">
        <v>989</v>
      </c>
      <c r="R5" s="18" t="s">
        <v>990</v>
      </c>
      <c r="S5" s="19" t="s">
        <v>991</v>
      </c>
      <c r="T5" s="18" t="s">
        <v>992</v>
      </c>
      <c r="V5" s="19" t="s">
        <v>993</v>
      </c>
      <c r="W5" s="18" t="s">
        <v>994</v>
      </c>
      <c r="X5" s="19" t="s">
        <v>995</v>
      </c>
      <c r="Y5" s="18" t="s">
        <v>996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1.3584279096752665</v>
      </c>
      <c r="C7" s="31">
        <f>(sheet!D18-sheet!D15)/sheet!D35</f>
        <v>1.3584279096752665</v>
      </c>
      <c r="D7" s="31">
        <f>sheet!D12/sheet!D35</f>
        <v>0.89119179933055803</v>
      </c>
      <c r="E7" s="31">
        <f>Sheet2!D20/sheet!D35</f>
        <v>0.6033571842306874</v>
      </c>
      <c r="F7" s="31">
        <f>sheet!D18/sheet!D35</f>
        <v>1.3584279096752665</v>
      </c>
      <c r="G7" s="29"/>
      <c r="H7" s="32">
        <f>Sheet1!D33/sheet!D51</f>
        <v>0.11106723845323582</v>
      </c>
      <c r="I7" s="32">
        <f>Sheet1!D33/Sheet1!D12</f>
        <v>0.10893866208043111</v>
      </c>
      <c r="J7" s="32">
        <f>Sheet1!D12/sheet!D27</f>
        <v>0.51353294778991787</v>
      </c>
      <c r="K7" s="32">
        <f>Sheet1!D30/sheet!D27</f>
        <v>5.594359226645354E-2</v>
      </c>
      <c r="L7" s="32">
        <f>Sheet1!D38</f>
        <v>0.67</v>
      </c>
      <c r="M7" s="29"/>
      <c r="N7" s="32">
        <f>sheet!D40/sheet!D27</f>
        <v>0.49630878515082338</v>
      </c>
      <c r="O7" s="32">
        <f>sheet!D51/sheet!D27</f>
        <v>0.50369121484917667</v>
      </c>
      <c r="P7" s="32">
        <f>sheet!D40/sheet!D51</f>
        <v>0.98534334234802212</v>
      </c>
      <c r="Q7" s="31">
        <f>Sheet1!D24/Sheet1!D26</f>
        <v>-12.208176124500445</v>
      </c>
      <c r="R7" s="31">
        <f>ABS(Sheet2!D20/(Sheet1!D26+Sheet2!D30))</f>
        <v>6.8381819716427428</v>
      </c>
      <c r="S7" s="31">
        <f>sheet!D40/Sheet1!D43</f>
        <v>4.1836826120361286</v>
      </c>
      <c r="T7" s="31">
        <f>Sheet2!D20/sheet!D40</f>
        <v>0.24172725004614637</v>
      </c>
      <c r="V7" s="31" t="e">
        <f>ABS(Sheet1!D15/sheet!D15)</f>
        <v>#DIV/0!</v>
      </c>
      <c r="W7" s="31">
        <f>Sheet1!D12/sheet!D14</f>
        <v>7.793742542117279</v>
      </c>
      <c r="X7" s="31">
        <f>Sheet1!D12/sheet!D27</f>
        <v>0.51353294778991787</v>
      </c>
      <c r="Y7" s="31">
        <f>Sheet1!D12/(sheet!D18-sheet!D35)</f>
        <v>7.20548813590064</v>
      </c>
      <c r="AA7" s="17" t="str">
        <f>Sheet1!D43</f>
        <v>331,902.668</v>
      </c>
      <c r="AB7" s="17" t="str">
        <f>Sheet3!D17</f>
        <v>13.8x</v>
      </c>
      <c r="AC7" s="17" t="str">
        <f>Sheet3!D18</f>
        <v>19.6x</v>
      </c>
      <c r="AD7" s="17" t="str">
        <f>Sheet3!D20</f>
        <v>15.2x</v>
      </c>
      <c r="AE7" s="17" t="str">
        <f>Sheet3!D21</f>
        <v>2.2x</v>
      </c>
      <c r="AF7" s="17" t="str">
        <f>Sheet3!D22</f>
        <v>3.1x</v>
      </c>
      <c r="AG7" s="17" t="str">
        <f>Sheet3!D24</f>
        <v>35.0x</v>
      </c>
      <c r="AH7" s="17" t="str">
        <f>Sheet3!D25</f>
        <v>3.1x</v>
      </c>
      <c r="AI7" s="17">
        <f>Sheet3!D31</f>
        <v>0</v>
      </c>
      <c r="AK7" s="17">
        <f>Sheet3!D29</f>
        <v>8.8000000000000007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1.272198576137215</v>
      </c>
      <c r="C8" s="34">
        <f>(sheet!E18-sheet!E15)/sheet!E35</f>
        <v>1.272198576137215</v>
      </c>
      <c r="D8" s="34">
        <f>sheet!E12/sheet!E35</f>
        <v>0.66732584563920505</v>
      </c>
      <c r="E8" s="34">
        <f>Sheet2!E20/sheet!E35</f>
        <v>0.65054015833195045</v>
      </c>
      <c r="F8" s="34">
        <f>sheet!E18/sheet!E35</f>
        <v>1.272198576137215</v>
      </c>
      <c r="G8" s="29"/>
      <c r="H8" s="35">
        <f>Sheet1!E33/sheet!E51</f>
        <v>0.13282753852157123</v>
      </c>
      <c r="I8" s="35">
        <f>Sheet1!E33/Sheet1!E12</f>
        <v>0.13425563782685626</v>
      </c>
      <c r="J8" s="35">
        <f>Sheet1!E12/sheet!E27</f>
        <v>0.41662174854148182</v>
      </c>
      <c r="K8" s="35">
        <f>Sheet1!E30/sheet!E27</f>
        <v>5.5920740546221093E-2</v>
      </c>
      <c r="L8" s="35">
        <f>Sheet1!E38</f>
        <v>0.97</v>
      </c>
      <c r="M8" s="29"/>
      <c r="N8" s="35">
        <f>sheet!E40/sheet!E27</f>
        <v>0.57889893010482074</v>
      </c>
      <c r="O8" s="35">
        <f>sheet!E51/sheet!E27</f>
        <v>0.42110106989517915</v>
      </c>
      <c r="P8" s="35">
        <f>sheet!E40/sheet!E51</f>
        <v>1.3747268090506652</v>
      </c>
      <c r="Q8" s="34">
        <f>Sheet1!E24/Sheet1!E26</f>
        <v>-24.238235270481272</v>
      </c>
      <c r="R8" s="34">
        <f>ABS(Sheet2!E20/(Sheet1!E26+Sheet2!E30))</f>
        <v>7.2153569889719211</v>
      </c>
      <c r="S8" s="34">
        <f>sheet!E40/Sheet1!E43</f>
        <v>5.0379846570078026</v>
      </c>
      <c r="T8" s="34">
        <f>Sheet2!E20/sheet!E40</f>
        <v>0.18477132775377667</v>
      </c>
      <c r="U8" s="12"/>
      <c r="V8" s="34" t="e">
        <f>ABS(Sheet1!E15/sheet!E15)</f>
        <v>#DIV/0!</v>
      </c>
      <c r="W8" s="34">
        <f>Sheet1!E12/sheet!E14</f>
        <v>5.5463917832313916</v>
      </c>
      <c r="X8" s="34">
        <f>Sheet1!E12/sheet!E27</f>
        <v>0.41662174854148182</v>
      </c>
      <c r="Y8" s="34">
        <f>Sheet1!E12/(sheet!E18-sheet!E35)</f>
        <v>9.3087822767492625</v>
      </c>
      <c r="Z8" s="12"/>
      <c r="AA8" s="36" t="str">
        <f>Sheet1!E43</f>
        <v>477,936.631</v>
      </c>
      <c r="AB8" s="36" t="str">
        <f>Sheet3!E17</f>
        <v>18.0x</v>
      </c>
      <c r="AC8" s="36" t="str">
        <f>Sheet3!E18</f>
        <v>24.7x</v>
      </c>
      <c r="AD8" s="36" t="str">
        <f>Sheet3!E20</f>
        <v>30.4x</v>
      </c>
      <c r="AE8" s="36" t="str">
        <f>Sheet3!E21</f>
        <v>2.3x</v>
      </c>
      <c r="AF8" s="36" t="str">
        <f>Sheet3!E22</f>
        <v>4.6x</v>
      </c>
      <c r="AG8" s="36" t="str">
        <f>Sheet3!E24</f>
        <v>33.6x</v>
      </c>
      <c r="AH8" s="36" t="str">
        <f>Sheet3!E25</f>
        <v>3.7x</v>
      </c>
      <c r="AI8" s="36">
        <f>Sheet3!E31</f>
        <v>0.35599999999999998</v>
      </c>
      <c r="AK8" s="36">
        <f>Sheet3!E29</f>
        <v>8.8000000000000007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1.7129638365715656</v>
      </c>
      <c r="C9" s="31">
        <f>(sheet!F18-sheet!F15)/sheet!F35</f>
        <v>1.7129638365715656</v>
      </c>
      <c r="D9" s="31">
        <f>sheet!F12/sheet!F35</f>
        <v>1.1210082033129849</v>
      </c>
      <c r="E9" s="31">
        <f>Sheet2!F20/sheet!F35</f>
        <v>0.83760411298795778</v>
      </c>
      <c r="F9" s="31">
        <f>sheet!F18/sheet!F35</f>
        <v>1.7129638365715656</v>
      </c>
      <c r="G9" s="29"/>
      <c r="H9" s="32">
        <f>Sheet1!F33/sheet!F51</f>
        <v>0.1280610466849576</v>
      </c>
      <c r="I9" s="32">
        <f>Sheet1!F33/Sheet1!F12</f>
        <v>0.12653212842243758</v>
      </c>
      <c r="J9" s="32">
        <f>Sheet1!F12/sheet!F27</f>
        <v>0.42540239303504945</v>
      </c>
      <c r="K9" s="32">
        <f>Sheet1!F30/sheet!F27</f>
        <v>5.3845217276491851E-2</v>
      </c>
      <c r="L9" s="32">
        <f>Sheet1!F38</f>
        <v>1.2</v>
      </c>
      <c r="M9" s="29"/>
      <c r="N9" s="32">
        <f>sheet!F40/sheet!F27</f>
        <v>0.57967647758539043</v>
      </c>
      <c r="O9" s="32">
        <f>sheet!F51/sheet!F27</f>
        <v>0.42032352241460957</v>
      </c>
      <c r="P9" s="32">
        <f>sheet!F40/sheet!F51</f>
        <v>1.3791197653068632</v>
      </c>
      <c r="Q9" s="31">
        <f>Sheet1!F24/Sheet1!F26</f>
        <v>-6.6968736671620519</v>
      </c>
      <c r="R9" s="31">
        <f>ABS(Sheet2!F20/(Sheet1!F26+Sheet2!F30))</f>
        <v>0.90649134134094</v>
      </c>
      <c r="S9" s="31">
        <f>sheet!F40/Sheet1!F43</f>
        <v>4.846600304384312</v>
      </c>
      <c r="T9" s="31">
        <f>Sheet2!F20/sheet!F40</f>
        <v>0.20726222811143094</v>
      </c>
      <c r="V9" s="31" t="e">
        <f>ABS(Sheet1!F15/sheet!F15)</f>
        <v>#DIV/0!</v>
      </c>
      <c r="W9" s="31">
        <f>Sheet1!F12/sheet!F14</f>
        <v>6.5178280493126843</v>
      </c>
      <c r="X9" s="31">
        <f>Sheet1!F12/sheet!F27</f>
        <v>0.42540239303504945</v>
      </c>
      <c r="Y9" s="31">
        <f>Sheet1!F12/(sheet!F18-sheet!F35)</f>
        <v>4.1597323505743091</v>
      </c>
      <c r="AA9" s="17" t="str">
        <f>Sheet1!F43</f>
        <v>649,661.602</v>
      </c>
      <c r="AB9" s="17" t="str">
        <f>Sheet3!F17</f>
        <v>10.9x</v>
      </c>
      <c r="AC9" s="17" t="str">
        <f>Sheet3!F18</f>
        <v>15.3x</v>
      </c>
      <c r="AD9" s="17" t="str">
        <f>Sheet3!F20</f>
        <v>16.8x</v>
      </c>
      <c r="AE9" s="17" t="str">
        <f>Sheet3!F21</f>
        <v>1.7x</v>
      </c>
      <c r="AF9" s="17" t="str">
        <f>Sheet3!F22</f>
        <v>3.2x</v>
      </c>
      <c r="AG9" s="17" t="str">
        <f>Sheet3!F24</f>
        <v>19.5x</v>
      </c>
      <c r="AH9" s="17" t="str">
        <f>Sheet3!F25</f>
        <v>2.8x</v>
      </c>
      <c r="AI9" s="17">
        <f>Sheet3!F31</f>
        <v>0.37430000000000002</v>
      </c>
      <c r="AK9" s="17">
        <f>Sheet3!F29</f>
        <v>9.6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2.492102429493793</v>
      </c>
      <c r="C10" s="34">
        <f>(sheet!G18-sheet!G15)/sheet!G35</f>
        <v>2.492102429493793</v>
      </c>
      <c r="D10" s="34">
        <f>sheet!G12/sheet!G35</f>
        <v>1.9131170198708338</v>
      </c>
      <c r="E10" s="34">
        <f>Sheet2!G20/sheet!G35</f>
        <v>0.78345645358471672</v>
      </c>
      <c r="F10" s="34">
        <f>sheet!G18/sheet!G35</f>
        <v>2.492102429493793</v>
      </c>
      <c r="G10" s="29"/>
      <c r="H10" s="35">
        <f>Sheet1!G33/sheet!G51</f>
        <v>0.14373354428702517</v>
      </c>
      <c r="I10" s="35">
        <f>Sheet1!G33/Sheet1!G12</f>
        <v>0.15594377440674428</v>
      </c>
      <c r="J10" s="35">
        <f>Sheet1!G12/sheet!G27</f>
        <v>0.35393423227867388</v>
      </c>
      <c r="K10" s="35">
        <f>Sheet1!G30/sheet!G27</f>
        <v>5.5197332462589385E-2</v>
      </c>
      <c r="L10" s="35">
        <f>Sheet1!G38</f>
        <v>1.52</v>
      </c>
      <c r="M10" s="29"/>
      <c r="N10" s="35">
        <f>sheet!G40/sheet!G27</f>
        <v>0.61599889331976843</v>
      </c>
      <c r="O10" s="35">
        <f>sheet!G51/sheet!G27</f>
        <v>0.38400110668023163</v>
      </c>
      <c r="P10" s="35">
        <f>sheet!G40/sheet!G51</f>
        <v>1.6041591615326456</v>
      </c>
      <c r="Q10" s="34">
        <f>Sheet1!G24/Sheet1!G26</f>
        <v>-4.9400677458753819</v>
      </c>
      <c r="R10" s="34">
        <f>ABS(Sheet2!G20/(Sheet1!G26+Sheet2!G30))</f>
        <v>6.426919319547534</v>
      </c>
      <c r="S10" s="34">
        <f>sheet!G40/Sheet1!G43</f>
        <v>5.555083731635686</v>
      </c>
      <c r="T10" s="34">
        <f>Sheet2!G20/sheet!G40</f>
        <v>0.1655844964803011</v>
      </c>
      <c r="U10" s="12"/>
      <c r="V10" s="34" t="e">
        <f>ABS(Sheet1!G15/sheet!G15)</f>
        <v>#DIV/0!</v>
      </c>
      <c r="W10" s="34">
        <f>Sheet1!G12/sheet!G14</f>
        <v>6.3805613047307856</v>
      </c>
      <c r="X10" s="34">
        <f>Sheet1!G12/sheet!G27</f>
        <v>0.35393423227867388</v>
      </c>
      <c r="Y10" s="34">
        <f>Sheet1!G12/(sheet!G18-sheet!G35)</f>
        <v>1.8219614783467011</v>
      </c>
      <c r="Z10" s="12"/>
      <c r="AA10" s="36" t="str">
        <f>Sheet1!G43</f>
        <v>741,846.191</v>
      </c>
      <c r="AB10" s="36" t="str">
        <f>Sheet3!G17</f>
        <v>14.0x</v>
      </c>
      <c r="AC10" s="36" t="str">
        <f>Sheet3!G18</f>
        <v>20.0x</v>
      </c>
      <c r="AD10" s="36" t="str">
        <f>Sheet3!G20</f>
        <v>20.6x</v>
      </c>
      <c r="AE10" s="36" t="str">
        <f>Sheet3!G21</f>
        <v>2.2x</v>
      </c>
      <c r="AF10" s="36" t="str">
        <f>Sheet3!G22</f>
        <v>4.3x</v>
      </c>
      <c r="AG10" s="36" t="str">
        <f>Sheet3!G24</f>
        <v>26.8x</v>
      </c>
      <c r="AH10" s="36" t="str">
        <f>Sheet3!G25</f>
        <v>3.7x</v>
      </c>
      <c r="AI10" s="36">
        <f>Sheet3!G31</f>
        <v>0.59709999999999996</v>
      </c>
      <c r="AK10" s="36">
        <f>Sheet3!G29</f>
        <v>9.8000000000000007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0.89036265687452232</v>
      </c>
      <c r="C11" s="31">
        <f>(sheet!H18-sheet!H15)/sheet!H35</f>
        <v>0.89036265687452232</v>
      </c>
      <c r="D11" s="31">
        <f>sheet!H12/sheet!H35</f>
        <v>0.39338073153072722</v>
      </c>
      <c r="E11" s="31">
        <f>Sheet2!H20/sheet!H35</f>
        <v>0.39071534961497367</v>
      </c>
      <c r="F11" s="31">
        <f>sheet!H18/sheet!H35</f>
        <v>0.89036265687452232</v>
      </c>
      <c r="G11" s="29"/>
      <c r="H11" s="32">
        <f>Sheet1!H33/sheet!H51</f>
        <v>0.29028202669377634</v>
      </c>
      <c r="I11" s="32">
        <f>Sheet1!H33/Sheet1!H12</f>
        <v>0.44767939004762347</v>
      </c>
      <c r="J11" s="32">
        <f>Sheet1!H12/sheet!H27</f>
        <v>0.30626803171109984</v>
      </c>
      <c r="K11" s="32">
        <f>Sheet1!H30/sheet!H27</f>
        <v>0.13714410760985501</v>
      </c>
      <c r="L11" s="32">
        <f>Sheet1!H38</f>
        <v>5.24</v>
      </c>
      <c r="M11" s="29"/>
      <c r="N11" s="32">
        <f>sheet!H40/sheet!H27</f>
        <v>0.52766663789297907</v>
      </c>
      <c r="O11" s="32">
        <f>sheet!H51/sheet!H27</f>
        <v>0.47233336210702087</v>
      </c>
      <c r="P11" s="32">
        <f>sheet!H40/sheet!H51</f>
        <v>1.1171487771668791</v>
      </c>
      <c r="Q11" s="31">
        <f>Sheet1!H24/Sheet1!H26</f>
        <v>-3.2071658601610995</v>
      </c>
      <c r="R11" s="31">
        <f>ABS(Sheet2!H20/(Sheet1!H26+Sheet2!H30))</f>
        <v>2.5760073529506631</v>
      </c>
      <c r="S11" s="31">
        <f>sheet!H40/Sheet1!H43</f>
        <v>6.2310754771565602</v>
      </c>
      <c r="T11" s="31">
        <f>Sheet2!H20/sheet!H40</f>
        <v>0.11155963790799255</v>
      </c>
      <c r="V11" s="31" t="e">
        <f>ABS(Sheet1!H15/sheet!H15)</f>
        <v>#DIV/0!</v>
      </c>
      <c r="W11" s="31">
        <f>Sheet1!H12/sheet!H14</f>
        <v>5.1390653445524626</v>
      </c>
      <c r="X11" s="31">
        <f>Sheet1!H12/sheet!H27</f>
        <v>0.30626803171109984</v>
      </c>
      <c r="Y11" s="31">
        <f>Sheet1!H12/(sheet!H18-sheet!H35)</f>
        <v>-18.541160170058617</v>
      </c>
      <c r="AA11" s="17" t="str">
        <f>Sheet1!H43</f>
        <v>821,454.965</v>
      </c>
      <c r="AB11" s="17" t="str">
        <f>Sheet3!H17</f>
        <v>17.6x</v>
      </c>
      <c r="AC11" s="17" t="str">
        <f>Sheet3!H18</f>
        <v>26.6x</v>
      </c>
      <c r="AD11" s="17" t="str">
        <f>Sheet3!H20</f>
        <v>17.5x</v>
      </c>
      <c r="AE11" s="17" t="str">
        <f>Sheet3!H21</f>
        <v>1.7x</v>
      </c>
      <c r="AF11" s="17" t="str">
        <f>Sheet3!H22</f>
        <v>5.0x</v>
      </c>
      <c r="AG11" s="17" t="str">
        <f>Sheet3!H24</f>
        <v>7.8x</v>
      </c>
      <c r="AH11" s="17" t="str">
        <f>Sheet3!H25</f>
        <v>2.4x</v>
      </c>
      <c r="AI11" s="17">
        <f>Sheet3!H31</f>
        <v>0.68469999999999998</v>
      </c>
      <c r="AK11" s="17">
        <f>Sheet3!H29</f>
        <v>7.4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1.3347891965218202</v>
      </c>
      <c r="C12" s="34">
        <f>(sheet!I18-sheet!I15)/sheet!I35</f>
        <v>1.3347891965218202</v>
      </c>
      <c r="D12" s="34">
        <f>sheet!I12/sheet!I35</f>
        <v>0.68665059973250331</v>
      </c>
      <c r="E12" s="34">
        <f>Sheet2!I20/sheet!I35</f>
        <v>0.7119261131144814</v>
      </c>
      <c r="F12" s="34">
        <f>sheet!I18/sheet!I35</f>
        <v>1.3347891965218202</v>
      </c>
      <c r="G12" s="29"/>
      <c r="H12" s="35">
        <f>Sheet1!I33/sheet!I51</f>
        <v>6.5162009170716378E-2</v>
      </c>
      <c r="I12" s="35">
        <f>Sheet1!I33/Sheet1!I12</f>
        <v>8.6040235950525498E-2</v>
      </c>
      <c r="J12" s="35">
        <f>Sheet1!I12/sheet!I27</f>
        <v>0.36255382950968706</v>
      </c>
      <c r="K12" s="35">
        <f>Sheet1!I30/sheet!I27</f>
        <v>3.1204004519031252E-2</v>
      </c>
      <c r="L12" s="35">
        <f>Sheet1!I38</f>
        <v>1.2</v>
      </c>
      <c r="M12" s="29"/>
      <c r="N12" s="35">
        <f>sheet!I40/sheet!I27</f>
        <v>0.52128214850355914</v>
      </c>
      <c r="O12" s="35">
        <f>sheet!I51/sheet!I27</f>
        <v>0.47871785159440206</v>
      </c>
      <c r="P12" s="35">
        <f>sheet!I40/sheet!I51</f>
        <v>1.0889131181705336</v>
      </c>
      <c r="Q12" s="34">
        <f>Sheet1!I24/Sheet1!I26</f>
        <v>-3.9540888459815799</v>
      </c>
      <c r="R12" s="34">
        <f>ABS(Sheet2!I20/(Sheet1!I26+Sheet2!I30))</f>
        <v>0.5530461308539284</v>
      </c>
      <c r="S12" s="34">
        <f>sheet!I40/Sheet1!I43</f>
        <v>5.0266884087495205</v>
      </c>
      <c r="T12" s="34">
        <f>Sheet2!I20/sheet!I40</f>
        <v>0.17493109169003196</v>
      </c>
      <c r="U12" s="12"/>
      <c r="V12" s="34" t="e">
        <f>ABS(Sheet1!I15/sheet!I15)</f>
        <v>#DIV/0!</v>
      </c>
      <c r="W12" s="34">
        <f>Sheet1!I12/sheet!I14</f>
        <v>5.7694566751062331</v>
      </c>
      <c r="X12" s="34">
        <f>Sheet1!I12/sheet!I27</f>
        <v>0.36255382950968706</v>
      </c>
      <c r="Y12" s="34">
        <f>Sheet1!I12/(sheet!I18-sheet!I35)</f>
        <v>8.4546595761387273</v>
      </c>
      <c r="Z12" s="12"/>
      <c r="AA12" s="36" t="str">
        <f>Sheet1!I43</f>
        <v>1,058,613.695</v>
      </c>
      <c r="AB12" s="36" t="str">
        <f>Sheet3!I17</f>
        <v>14.9x</v>
      </c>
      <c r="AC12" s="36" t="str">
        <f>Sheet3!I18</f>
        <v>22.7x</v>
      </c>
      <c r="AD12" s="36" t="str">
        <f>Sheet3!I20</f>
        <v>28.2x</v>
      </c>
      <c r="AE12" s="36" t="str">
        <f>Sheet3!I21</f>
        <v>1.8x</v>
      </c>
      <c r="AF12" s="36" t="str">
        <f>Sheet3!I22</f>
        <v>4.2x</v>
      </c>
      <c r="AG12" s="36" t="str">
        <f>Sheet3!I24</f>
        <v>41.4x</v>
      </c>
      <c r="AH12" s="36" t="str">
        <f>Sheet3!I25</f>
        <v>2.5x</v>
      </c>
      <c r="AI12" s="36">
        <f>Sheet3!I31</f>
        <v>0.79820000000000002</v>
      </c>
      <c r="AK12" s="36">
        <f>Sheet3!I29</f>
        <v>8.6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1.5386831999872368</v>
      </c>
      <c r="C13" s="31">
        <f>(sheet!J18-sheet!J15)/sheet!J35</f>
        <v>1.5386831999872368</v>
      </c>
      <c r="D13" s="31">
        <f>sheet!J12/sheet!J35</f>
        <v>0.92736102800411113</v>
      </c>
      <c r="E13" s="31">
        <f>Sheet2!J20/sheet!J35</f>
        <v>0.86356885718740739</v>
      </c>
      <c r="F13" s="31">
        <f>sheet!J18/sheet!J35</f>
        <v>1.5386831999872368</v>
      </c>
      <c r="G13" s="29"/>
      <c r="H13" s="32">
        <f>Sheet1!J33/sheet!J51</f>
        <v>7.3494273708284152E-2</v>
      </c>
      <c r="I13" s="32">
        <f>Sheet1!J33/Sheet1!J12</f>
        <v>9.9520872378635841E-2</v>
      </c>
      <c r="J13" s="32">
        <f>Sheet1!J12/sheet!J27</f>
        <v>0.36157852781027838</v>
      </c>
      <c r="K13" s="32">
        <f>Sheet1!J30/sheet!J27</f>
        <v>3.6001751980213957E-2</v>
      </c>
      <c r="L13" s="32">
        <f>Sheet1!J38</f>
        <v>1.39</v>
      </c>
      <c r="M13" s="29"/>
      <c r="N13" s="32">
        <f>sheet!J40/sheet!J27</f>
        <v>0.51037531626078747</v>
      </c>
      <c r="O13" s="32">
        <f>sheet!J51/sheet!J27</f>
        <v>0.48962468373921242</v>
      </c>
      <c r="P13" s="32">
        <f>sheet!J40/sheet!J51</f>
        <v>1.0423806911920874</v>
      </c>
      <c r="Q13" s="31">
        <f>Sheet1!J24/Sheet1!J26</f>
        <v>-4.4028252942567141</v>
      </c>
      <c r="R13" s="31">
        <f>ABS(Sheet2!J20/(Sheet1!J26+Sheet2!J30))</f>
        <v>6.28277874118809</v>
      </c>
      <c r="S13" s="31">
        <f>sheet!J40/Sheet1!J43</f>
        <v>4.5570670840075094</v>
      </c>
      <c r="T13" s="31">
        <f>Sheet2!J20/sheet!J40</f>
        <v>0.21640207390140001</v>
      </c>
      <c r="V13" s="31" t="e">
        <f>ABS(Sheet1!J15/sheet!J15)</f>
        <v>#DIV/0!</v>
      </c>
      <c r="W13" s="31">
        <f>Sheet1!J12/sheet!J14</f>
        <v>5.918119165159049</v>
      </c>
      <c r="X13" s="31">
        <f>Sheet1!J12/sheet!J27</f>
        <v>0.36157852781027838</v>
      </c>
      <c r="Y13" s="31">
        <f>Sheet1!J12/(sheet!J18-sheet!J35)</f>
        <v>5.2482569827353007</v>
      </c>
      <c r="AA13" s="17" t="str">
        <f>Sheet1!J43</f>
        <v>1,163,742.64</v>
      </c>
      <c r="AB13" s="17" t="str">
        <f>Sheet3!J17</f>
        <v>14.6x</v>
      </c>
      <c r="AC13" s="17" t="str">
        <f>Sheet3!J18</f>
        <v>21.5x</v>
      </c>
      <c r="AD13" s="17" t="str">
        <f>Sheet3!J20</f>
        <v>20.4x</v>
      </c>
      <c r="AE13" s="17" t="str">
        <f>Sheet3!J21</f>
        <v>2.0x</v>
      </c>
      <c r="AF13" s="17" t="str">
        <f>Sheet3!J22</f>
        <v>4.5x</v>
      </c>
      <c r="AG13" s="17" t="str">
        <f>Sheet3!J24</f>
        <v>40.3x</v>
      </c>
      <c r="AH13" s="17" t="str">
        <f>Sheet3!J25</f>
        <v>2.9x</v>
      </c>
      <c r="AI13" s="17">
        <f>Sheet3!J31</f>
        <v>0.91469999999999996</v>
      </c>
      <c r="AK13" s="17">
        <f>Sheet3!J29</f>
        <v>9.1999999999999993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1.2532074592866853</v>
      </c>
      <c r="C14" s="34">
        <f>(sheet!K18-sheet!K15)/sheet!K35</f>
        <v>1.2532074592866853</v>
      </c>
      <c r="D14" s="34">
        <f>sheet!K12/sheet!K35</f>
        <v>0.8889931012075083</v>
      </c>
      <c r="E14" s="34">
        <f>Sheet2!K20/sheet!K35</f>
        <v>0.50127059038473021</v>
      </c>
      <c r="F14" s="34">
        <f>sheet!K18/sheet!K35</f>
        <v>1.2532074592866853</v>
      </c>
      <c r="G14" s="29"/>
      <c r="H14" s="35">
        <f>Sheet1!K33/sheet!K51</f>
        <v>5.845820107668806E-2</v>
      </c>
      <c r="I14" s="35">
        <f>Sheet1!K33/Sheet1!K12</f>
        <v>7.5319898654305273E-2</v>
      </c>
      <c r="J14" s="35">
        <f>Sheet1!K12/sheet!K27</f>
        <v>0.30383879661362734</v>
      </c>
      <c r="K14" s="35">
        <f>Sheet1!K30/sheet!K27</f>
        <v>2.2899079209374198E-2</v>
      </c>
      <c r="L14" s="35">
        <f>Sheet1!K38</f>
        <v>1.17</v>
      </c>
      <c r="M14" s="29"/>
      <c r="N14" s="35">
        <f>sheet!K40/sheet!K27</f>
        <v>0.60852186781863526</v>
      </c>
      <c r="O14" s="35">
        <f>sheet!K51/sheet!K27</f>
        <v>0.39147813218136468</v>
      </c>
      <c r="P14" s="35">
        <f>sheet!K40/sheet!K51</f>
        <v>1.5544210973621337</v>
      </c>
      <c r="Q14" s="34">
        <f>Sheet1!K24/Sheet1!K26</f>
        <v>-3.5117509229869928</v>
      </c>
      <c r="R14" s="34">
        <f>ABS(Sheet2!K20/(Sheet1!K26+Sheet2!K30))</f>
        <v>0.51566799042671851</v>
      </c>
      <c r="S14" s="34">
        <f>sheet!K40/Sheet1!K43</f>
        <v>6.8372054459833711</v>
      </c>
      <c r="T14" s="34">
        <f>Sheet2!K20/sheet!K40</f>
        <v>0.15326247292501941</v>
      </c>
      <c r="U14" s="12"/>
      <c r="V14" s="34" t="e">
        <f>ABS(Sheet1!K15/sheet!K15)</f>
        <v>#DIV/0!</v>
      </c>
      <c r="W14" s="34">
        <f>Sheet1!K12/sheet!K14</f>
        <v>6.2705519129185543</v>
      </c>
      <c r="X14" s="34">
        <f>Sheet1!K12/sheet!K27</f>
        <v>0.30383879661362734</v>
      </c>
      <c r="Y14" s="34">
        <f>Sheet1!K12/(sheet!K18-sheet!K35)</f>
        <v>6.4495132411215232</v>
      </c>
      <c r="Z14" s="12"/>
      <c r="AA14" s="36" t="str">
        <f>Sheet1!K43</f>
        <v>1,236,639.986</v>
      </c>
      <c r="AB14" s="36" t="str">
        <f>Sheet3!K17</f>
        <v>16.1x</v>
      </c>
      <c r="AC14" s="36" t="str">
        <f>Sheet3!K18</f>
        <v>24.3x</v>
      </c>
      <c r="AD14" s="36" t="str">
        <f>Sheet3!K20</f>
        <v>18.6x</v>
      </c>
      <c r="AE14" s="36" t="str">
        <f>Sheet3!K21</f>
        <v>1.7x</v>
      </c>
      <c r="AF14" s="36" t="str">
        <f>Sheet3!K22</f>
        <v>4.8x</v>
      </c>
      <c r="AG14" s="36" t="str">
        <f>Sheet3!K24</f>
        <v>41.1x</v>
      </c>
      <c r="AH14" s="36" t="str">
        <f>Sheet3!K25</f>
        <v>2.9x</v>
      </c>
      <c r="AI14" s="36">
        <f>Sheet3!K31</f>
        <v>0.94810000000000005</v>
      </c>
      <c r="AK14" s="36">
        <f>Sheet3!K29</f>
        <v>7.6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1.6168981073555844</v>
      </c>
      <c r="C15" s="31">
        <f>(sheet!L18-sheet!L15)/sheet!L35</f>
        <v>1.6168981073555844</v>
      </c>
      <c r="D15" s="31">
        <f>sheet!L12/sheet!L35</f>
        <v>1.1801903802299523</v>
      </c>
      <c r="E15" s="31">
        <f>Sheet2!L20/sheet!L35</f>
        <v>0.64330525499594693</v>
      </c>
      <c r="F15" s="31">
        <f>sheet!L18/sheet!L35</f>
        <v>1.6168981073555844</v>
      </c>
      <c r="G15" s="29"/>
      <c r="H15" s="32">
        <f>Sheet1!L33/sheet!L51</f>
        <v>7.5783769196699644E-2</v>
      </c>
      <c r="I15" s="32">
        <f>Sheet1!L33/Sheet1!L12</f>
        <v>9.1748803575336768E-2</v>
      </c>
      <c r="J15" s="32">
        <f>Sheet1!L12/sheet!L27</f>
        <v>0.35237762523845007</v>
      </c>
      <c r="K15" s="32">
        <f>Sheet1!L30/sheet!L27</f>
        <v>3.2350206091242929E-2</v>
      </c>
      <c r="L15" s="32">
        <f>Sheet1!L38</f>
        <v>1.41</v>
      </c>
      <c r="M15" s="29"/>
      <c r="N15" s="32">
        <f>sheet!L40/sheet!L27</f>
        <v>0.57338852547130692</v>
      </c>
      <c r="O15" s="32">
        <f>sheet!L51/sheet!L27</f>
        <v>0.42661147452869308</v>
      </c>
      <c r="P15" s="32">
        <f>sheet!L40/sheet!L51</f>
        <v>1.3440532186921801</v>
      </c>
      <c r="Q15" s="31">
        <f>Sheet1!L24/Sheet1!L26</f>
        <v>-5.5896748871877824</v>
      </c>
      <c r="R15" s="31">
        <f>ABS(Sheet2!L20/(Sheet1!L26+Sheet2!L30))</f>
        <v>1.1653786302957017</v>
      </c>
      <c r="S15" s="31">
        <f>sheet!L40/Sheet1!L43</f>
        <v>5.2862482658457512</v>
      </c>
      <c r="T15" s="31">
        <f>Sheet2!L20/sheet!L40</f>
        <v>0.15900882106427028</v>
      </c>
      <c r="V15" s="31" t="e">
        <f>ABS(Sheet1!L15/sheet!L15)</f>
        <v>#DIV/0!</v>
      </c>
      <c r="W15" s="31">
        <f>Sheet1!L12/sheet!L14</f>
        <v>7.299376364857892</v>
      </c>
      <c r="X15" s="31">
        <f>Sheet1!L12/sheet!L27</f>
        <v>0.35237762523845007</v>
      </c>
      <c r="Y15" s="31">
        <f>Sheet1!L12/(sheet!L18-sheet!L35)</f>
        <v>4.0303407936125524</v>
      </c>
      <c r="AA15" s="17" t="str">
        <f>Sheet1!L43</f>
        <v>1,292,197.624</v>
      </c>
      <c r="AB15" s="17" t="str">
        <f>Sheet3!L17</f>
        <v>15.4x</v>
      </c>
      <c r="AC15" s="17" t="str">
        <f>Sheet3!L18</f>
        <v>22.0x</v>
      </c>
      <c r="AD15" s="17" t="str">
        <f>Sheet3!L20</f>
        <v>17.5x</v>
      </c>
      <c r="AE15" s="17" t="str">
        <f>Sheet3!L21</f>
        <v>2.1x</v>
      </c>
      <c r="AF15" s="17" t="str">
        <f>Sheet3!L22</f>
        <v>4.8x</v>
      </c>
      <c r="AG15" s="17" t="str">
        <f>Sheet3!L24</f>
        <v>88.6x</v>
      </c>
      <c r="AH15" s="17" t="str">
        <f>Sheet3!L25</f>
        <v>3.4x</v>
      </c>
      <c r="AI15" s="17">
        <f>Sheet3!L31</f>
        <v>0.99580000000000002</v>
      </c>
      <c r="AK15" s="17">
        <f>Sheet3!L29</f>
        <v>8.8000000000000007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1.5565159532429829</v>
      </c>
      <c r="C16" s="34">
        <f>(sheet!M18-sheet!M15)/sheet!M35</f>
        <v>1.5565159532429829</v>
      </c>
      <c r="D16" s="34">
        <f>sheet!M12/sheet!M35</f>
        <v>1.1535717835981087</v>
      </c>
      <c r="E16" s="34">
        <f>Sheet2!M20/sheet!M35</f>
        <v>0.66869038021930527</v>
      </c>
      <c r="F16" s="34">
        <f>sheet!M18/sheet!M35</f>
        <v>1.5565159532429829</v>
      </c>
      <c r="G16" s="29"/>
      <c r="H16" s="35">
        <f>Sheet1!M33/sheet!M51</f>
        <v>9.8478272688103802E-2</v>
      </c>
      <c r="I16" s="35">
        <f>Sheet1!M33/Sheet1!M12</f>
        <v>0.11365418715686405</v>
      </c>
      <c r="J16" s="35">
        <f>Sheet1!M12/sheet!M27</f>
        <v>0.34324130733706981</v>
      </c>
      <c r="K16" s="35">
        <f>Sheet1!M30/sheet!M27</f>
        <v>3.9027414689696012E-2</v>
      </c>
      <c r="L16" s="35">
        <f>Sheet1!M38</f>
        <v>1.88</v>
      </c>
      <c r="M16" s="29"/>
      <c r="N16" s="35">
        <f>sheet!M40/sheet!M27</f>
        <v>0.60386376901540695</v>
      </c>
      <c r="O16" s="35">
        <f>sheet!M51/sheet!M27</f>
        <v>0.39613623106091039</v>
      </c>
      <c r="P16" s="35">
        <f>sheet!M40/sheet!M51</f>
        <v>1.5243840923062555</v>
      </c>
      <c r="Q16" s="34">
        <f>Sheet1!M24/Sheet1!M26</f>
        <v>-4.5119034643830283</v>
      </c>
      <c r="R16" s="34">
        <f>ABS(Sheet2!M20/(Sheet1!M26+Sheet2!M30))</f>
        <v>0.97505094696073658</v>
      </c>
      <c r="S16" s="34">
        <f>sheet!M40/Sheet1!M43</f>
        <v>6.176142317462805</v>
      </c>
      <c r="T16" s="34">
        <f>Sheet2!M20/sheet!M40</f>
        <v>0.15972927320841182</v>
      </c>
      <c r="U16" s="12"/>
      <c r="V16" s="34" t="e">
        <f>ABS(Sheet1!M15/sheet!M15)</f>
        <v>#DIV/0!</v>
      </c>
      <c r="W16" s="34">
        <f>Sheet1!M12/sheet!M14</f>
        <v>7.7157628139928889</v>
      </c>
      <c r="X16" s="34">
        <f>Sheet1!M12/sheet!M27</f>
        <v>0.34324130733706981</v>
      </c>
      <c r="Y16" s="34">
        <f>Sheet1!M12/(sheet!M18-sheet!M35)</f>
        <v>4.2758603786728999</v>
      </c>
      <c r="Z16" s="12"/>
      <c r="AA16" s="36" t="str">
        <f>Sheet1!M43</f>
        <v>1,281,146.111</v>
      </c>
      <c r="AB16" s="36" t="str">
        <f>Sheet3!M17</f>
        <v>12.8x</v>
      </c>
      <c r="AC16" s="36" t="str">
        <f>Sheet3!M18</f>
        <v>18.3x</v>
      </c>
      <c r="AD16" s="36" t="str">
        <f>Sheet3!M20</f>
        <v>17.0x</v>
      </c>
      <c r="AE16" s="36" t="str">
        <f>Sheet3!M21</f>
        <v>1.5x</v>
      </c>
      <c r="AF16" s="36" t="str">
        <f>Sheet3!M22</f>
        <v>3.7x</v>
      </c>
      <c r="AG16" s="36" t="str">
        <f>Sheet3!M24</f>
        <v>21.3x</v>
      </c>
      <c r="AH16" s="36" t="str">
        <f>Sheet3!M25</f>
        <v>2.5x</v>
      </c>
      <c r="AI16" s="36">
        <f>Sheet3!M31</f>
        <v>1.1374</v>
      </c>
      <c r="AK16" s="36">
        <f>Sheet3!M29</f>
        <v>8.4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2023-04-30T14:37:31Z</dcterms:created>
  <dcterms:modified xsi:type="dcterms:W3CDTF">2023-05-06T11:34:51Z</dcterms:modified>
  <cp:category/>
  <dc:identifier/>
  <cp:version/>
</cp:coreProperties>
</file>