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59" documentId="8_{E078E21A-4E15-4EE9-92B6-37B6C5119E6F}" xr6:coauthVersionLast="47" xr6:coauthVersionMax="47" xr10:uidLastSave="{EB2FF6E9-6EBB-4D48-A06C-A3ECF945F56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<sst xmlns="http://schemas.openxmlformats.org/spreadsheetml/2006/main" count="694" uniqueCount="503">
  <si>
    <t>Softchoice Corp</t>
  </si>
  <si>
    <t>Premium Export</t>
  </si>
  <si>
    <t>Balance Sheet</t>
  </si>
  <si>
    <t/>
  </si>
  <si>
    <t>FY-4</t>
  </si>
  <si>
    <t>FY-3</t>
  </si>
  <si>
    <t>FY-2</t>
  </si>
  <si>
    <t>FY-1</t>
  </si>
  <si>
    <t>FY</t>
  </si>
  <si>
    <t>Period End Date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</si>
  <si>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</si>
  <si>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</si>
  <si>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</si>
  <si>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</si>
  <si>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</si>
  <si>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</si>
  <si>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</si>
  <si>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1,240.61</t>
  </si>
  <si>
    <t>3,474.928</t>
  </si>
  <si>
    <t>2,349.103</t>
  </si>
  <si>
    <t>Short Term Investments</t>
  </si>
  <si>
    <t>1,165.537</t>
  </si>
  <si>
    <t>Accounts Receivable, Net</t>
  </si>
  <si>
    <t>351,936.237</t>
  </si>
  <si>
    <t>401,292.002</t>
  </si>
  <si>
    <t>477,411.921</t>
  </si>
  <si>
    <t>484,286.252</t>
  </si>
  <si>
    <t>Inventory</t>
  </si>
  <si>
    <t>2,021.749</t>
  </si>
  <si>
    <t>1,378.031</t>
  </si>
  <si>
    <t>Prepaid Expenses</t>
  </si>
  <si>
    <t>23,383.208</t>
  </si>
  <si>
    <t>21,483.539</t>
  </si>
  <si>
    <t>18,218.084</t>
  </si>
  <si>
    <t>32,271.398</t>
  </si>
  <si>
    <t>Other Current Assets</t>
  </si>
  <si>
    <t>104,811.516</t>
  </si>
  <si>
    <t>32,482.338</t>
  </si>
  <si>
    <t>33,226.79</t>
  </si>
  <si>
    <t>39,184.667</t>
  </si>
  <si>
    <t>Total Current Assets</t>
  </si>
  <si>
    <t>483,286.292</t>
  </si>
  <si>
    <t>459,042.056</t>
  </si>
  <si>
    <t>533,156.197</t>
  </si>
  <si>
    <t>558,990.443</t>
  </si>
  <si>
    <t>Property Plant And Equipment, Net</t>
  </si>
  <si>
    <t>52,090.225</t>
  </si>
  <si>
    <t>38,474.164</t>
  </si>
  <si>
    <t>26,432.471</t>
  </si>
  <si>
    <t>25,745.359</t>
  </si>
  <si>
    <t>Real Estate Owned</t>
  </si>
  <si>
    <t>Capitalized / Purchased Software</t>
  </si>
  <si>
    <t>21,608.172</t>
  </si>
  <si>
    <t>25,358.058</t>
  </si>
  <si>
    <t>22,580.712</t>
  </si>
  <si>
    <t>21,825.674</t>
  </si>
  <si>
    <t>Long-term Investments</t>
  </si>
  <si>
    <t>Goodwill</t>
  </si>
  <si>
    <t>179,459.109</t>
  </si>
  <si>
    <t>176,487.199</t>
  </si>
  <si>
    <t>175,377.666</t>
  </si>
  <si>
    <t>186,061.163</t>
  </si>
  <si>
    <t>Other Intangibles</t>
  </si>
  <si>
    <t>96,344.063</t>
  </si>
  <si>
    <t>85,772.56</t>
  </si>
  <si>
    <t>68,919.414</t>
  </si>
  <si>
    <t>55,074.624</t>
  </si>
  <si>
    <t>Other Long-term Assets</t>
  </si>
  <si>
    <t>-13,771.785</t>
  </si>
  <si>
    <t>-18,624.412</t>
  </si>
  <si>
    <t>-15,539.809</t>
  </si>
  <si>
    <t>-14,573.918</t>
  </si>
  <si>
    <t>Total Assets</t>
  </si>
  <si>
    <t>819,016.075</t>
  </si>
  <si>
    <t>766,509.625</t>
  </si>
  <si>
    <t>810,926.65</t>
  </si>
  <si>
    <t>833,123.346</t>
  </si>
  <si>
    <t>Accounts Payable</t>
  </si>
  <si>
    <t>283,851.212</t>
  </si>
  <si>
    <t>245,325.121</t>
  </si>
  <si>
    <t>396,648.919</t>
  </si>
  <si>
    <t>406,331.227</t>
  </si>
  <si>
    <t>Accrued Expenses</t>
  </si>
  <si>
    <t>125,804.204</t>
  </si>
  <si>
    <t>157,500.148</t>
  </si>
  <si>
    <t>122,617.681</t>
  </si>
  <si>
    <t>94,765.668</t>
  </si>
  <si>
    <t>Short-term Borrowings</t>
  </si>
  <si>
    <t>Current Portion of LT Debt</t>
  </si>
  <si>
    <t>11,361.788</t>
  </si>
  <si>
    <t>12,724.2</t>
  </si>
  <si>
    <t>Current Portion of Capital Lease Obligations</t>
  </si>
  <si>
    <t>6,678.134</t>
  </si>
  <si>
    <t>7,727.407</t>
  </si>
  <si>
    <t>6,211.371</t>
  </si>
  <si>
    <t>5,997.998</t>
  </si>
  <si>
    <t>Other Current Liabilities</t>
  </si>
  <si>
    <t>68,900.476</t>
  </si>
  <si>
    <t>58,589.851</t>
  </si>
  <si>
    <t>87,386.61</t>
  </si>
  <si>
    <t>110,552.725</t>
  </si>
  <si>
    <t>Total Current Liabilities</t>
  </si>
  <si>
    <t>496,595.814</t>
  </si>
  <si>
    <t>481,866.726</t>
  </si>
  <si>
    <t>612,864.581</t>
  </si>
  <si>
    <t>617,647.619</t>
  </si>
  <si>
    <t>Long-term Debt</t>
  </si>
  <si>
    <t>224,872.498</t>
  </si>
  <si>
    <t>243,388.498</t>
  </si>
  <si>
    <t>84,511.069</t>
  </si>
  <si>
    <t>121,506.181</t>
  </si>
  <si>
    <t>Capital Leases</t>
  </si>
  <si>
    <t>38,997.55</t>
  </si>
  <si>
    <t>27,700.583</t>
  </si>
  <si>
    <t>21,426.196</t>
  </si>
  <si>
    <t>17,666.34</t>
  </si>
  <si>
    <t>Other Non-current Liabilities</t>
  </si>
  <si>
    <t>46,295.064</t>
  </si>
  <si>
    <t>48,508.468</t>
  </si>
  <si>
    <t>18,491.222</t>
  </si>
  <si>
    <t>21,998.98</t>
  </si>
  <si>
    <t>Total Liabilities</t>
  </si>
  <si>
    <t>806,760.926</t>
  </si>
  <si>
    <t>801,464.275</t>
  </si>
  <si>
    <t>737,293.068</t>
  </si>
  <si>
    <t>778,819.119</t>
  </si>
  <si>
    <t>Common Stock</t>
  </si>
  <si>
    <t>60,956.315</t>
  </si>
  <si>
    <t>60,191.828</t>
  </si>
  <si>
    <t>236,440.555</t>
  </si>
  <si>
    <t>246,868.411</t>
  </si>
  <si>
    <t>Additional Paid In Capital</t>
  </si>
  <si>
    <t>20,855.048</t>
  </si>
  <si>
    <t>13,112.288</t>
  </si>
  <si>
    <t>6,330.237</t>
  </si>
  <si>
    <t>9,430.262</t>
  </si>
  <si>
    <t>Retained Earnings</t>
  </si>
  <si>
    <t>-118,910.52</t>
  </si>
  <si>
    <t>-122,147.23</t>
  </si>
  <si>
    <t>-138,404.073</t>
  </si>
  <si>
    <t>-179,688.12</t>
  </si>
  <si>
    <t>Treasury Stock</t>
  </si>
  <si>
    <t>Other Common Equity Adj</t>
  </si>
  <si>
    <t>28,581.063</t>
  </si>
  <si>
    <t>16,535.098</t>
  </si>
  <si>
    <t>-30,733.137</t>
  </si>
  <si>
    <t>-22,306.326</t>
  </si>
  <si>
    <t>Common Equity</t>
  </si>
  <si>
    <t>-8,518.094</t>
  </si>
  <si>
    <t>-32,308.016</t>
  </si>
  <si>
    <t>73,633.582</t>
  </si>
  <si>
    <t>54,304.227</t>
  </si>
  <si>
    <t>Total Preferred Equity</t>
  </si>
  <si>
    <t>Minority Interest, Total</t>
  </si>
  <si>
    <t>20,773.243</t>
  </si>
  <si>
    <t>-2,646.634</t>
  </si>
  <si>
    <t>Other Equity</t>
  </si>
  <si>
    <t>Total Equity</t>
  </si>
  <si>
    <t>12,255.149</t>
  </si>
  <si>
    <t>-34,954.65</t>
  </si>
  <si>
    <t>Total Liabilities And Equity</t>
  </si>
  <si>
    <t>Cash And Short Term Investments</t>
  </si>
  <si>
    <t>1,133.582</t>
  </si>
  <si>
    <t>2,406.146</t>
  </si>
  <si>
    <t>3,761.977</t>
  </si>
  <si>
    <t>2,618.539</t>
  </si>
  <si>
    <t>Total Debt</t>
  </si>
  <si>
    <t>281,909.97</t>
  </si>
  <si>
    <t>291,540.688</t>
  </si>
  <si>
    <t>112,148.637</t>
  </si>
  <si>
    <t>145,170.519</t>
  </si>
  <si>
    <t>Income Statement</t>
  </si>
  <si>
    <t>Revenue</t>
  </si>
  <si>
    <t>1,297,058.595</t>
  </si>
  <si>
    <t>1,238,528.329</t>
  </si>
  <si>
    <t>1,064,698.707</t>
  </si>
  <si>
    <t>1,141,954.049</t>
  </si>
  <si>
    <t>1,256,755.345</t>
  </si>
  <si>
    <t>Revenue Growth (YoY)</t>
  </si>
  <si>
    <t>NM</t>
  </si>
  <si>
    <t>0.4%</t>
  </si>
  <si>
    <t>-12.3%</t>
  </si>
  <si>
    <t>7.9%</t>
  </si>
  <si>
    <t>2.8%</t>
  </si>
  <si>
    <t>Cost of Revenues</t>
  </si>
  <si>
    <t>-986,917.394</t>
  </si>
  <si>
    <t>-910,147.999</t>
  </si>
  <si>
    <t>-761,496.29</t>
  </si>
  <si>
    <t>-779,056.701</t>
  </si>
  <si>
    <t>-833,874.788</t>
  </si>
  <si>
    <t>Gross Profit</t>
  </si>
  <si>
    <t>310,141.201</t>
  </si>
  <si>
    <t>328,380.33</t>
  </si>
  <si>
    <t>303,202.417</t>
  </si>
  <si>
    <t>362,897.348</t>
  </si>
  <si>
    <t>422,880.557</t>
  </si>
  <si>
    <t>Gross Profit Margin</t>
  </si>
  <si>
    <t>23.9%</t>
  </si>
  <si>
    <t>26.5%</t>
  </si>
  <si>
    <t>28.5%</t>
  </si>
  <si>
    <t>31.8%</t>
  </si>
  <si>
    <t>33.6%</t>
  </si>
  <si>
    <t>R&amp;D Expenses</t>
  </si>
  <si>
    <t>Selling and Marketing Expense</t>
  </si>
  <si>
    <t>-213,216.701</t>
  </si>
  <si>
    <t>-217,206.213</t>
  </si>
  <si>
    <t>-200,918.935</t>
  </si>
  <si>
    <t>-231,378.641</t>
  </si>
  <si>
    <t>-271,996.369</t>
  </si>
  <si>
    <t>General &amp; Admin Expenses</t>
  </si>
  <si>
    <t>-69,121.222</t>
  </si>
  <si>
    <t>-81,452.979</t>
  </si>
  <si>
    <t>-83,230.265</t>
  </si>
  <si>
    <t>-127,411.514</t>
  </si>
  <si>
    <t>-77,986.166</t>
  </si>
  <si>
    <t>Other Inc / (Exp)</t>
  </si>
  <si>
    <t>-16,843.853</t>
  </si>
  <si>
    <t>8,427.2</t>
  </si>
  <si>
    <t>4,459.832</t>
  </si>
  <si>
    <t>-17,993.996</t>
  </si>
  <si>
    <t>Operating Expenses</t>
  </si>
  <si>
    <t>-299,181.776</t>
  </si>
  <si>
    <t>-290,231.992</t>
  </si>
  <si>
    <t>-279,689.368</t>
  </si>
  <si>
    <t>-359,739.817</t>
  </si>
  <si>
    <t>-367,976.531</t>
  </si>
  <si>
    <t>Operating Income</t>
  </si>
  <si>
    <t>10,959.424</t>
  </si>
  <si>
    <t>38,148.338</t>
  </si>
  <si>
    <t>23,513.049</t>
  </si>
  <si>
    <t>3,157.531</t>
  </si>
  <si>
    <t>54,904.026</t>
  </si>
  <si>
    <t>Net Interest Expenses</t>
  </si>
  <si>
    <t>-21,467.04</t>
  </si>
  <si>
    <t>-22,147.045</t>
  </si>
  <si>
    <t>-19,975.722</t>
  </si>
  <si>
    <t>-14,993.532</t>
  </si>
  <si>
    <t>-11,129.469</t>
  </si>
  <si>
    <t>EBT, Incl. Unusual Items</t>
  </si>
  <si>
    <t>-10,507.616</t>
  </si>
  <si>
    <t>16,001.292</t>
  </si>
  <si>
    <t>3,537.328</t>
  </si>
  <si>
    <t>-11,836.001</t>
  </si>
  <si>
    <t>43,774.557</t>
  </si>
  <si>
    <t>Earnings of Discontinued Ops.</t>
  </si>
  <si>
    <t>Income Tax Expense</t>
  </si>
  <si>
    <t>-4,023.961</t>
  </si>
  <si>
    <t>-13,660.115</t>
  </si>
  <si>
    <t>-14,299.066</t>
  </si>
  <si>
    <t>Net Income to Company</t>
  </si>
  <si>
    <t>-14,531.577</t>
  </si>
  <si>
    <t>2,341.177</t>
  </si>
  <si>
    <t>2,664.447</t>
  </si>
  <si>
    <t>-12,601.041</t>
  </si>
  <si>
    <t>29,475.492</t>
  </si>
  <si>
    <t>Minority Interest in Earnings</t>
  </si>
  <si>
    <t>-6,040.575</t>
  </si>
  <si>
    <t>-3,268.847</t>
  </si>
  <si>
    <t>-1,948.641</t>
  </si>
  <si>
    <t>Net Income to Stockholders</t>
  </si>
  <si>
    <t>-3,699.398</t>
  </si>
  <si>
    <t>-14,549.682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</si>
  <si>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</si>
  <si>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</si>
  <si>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</si>
  <si>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</si>
  <si>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</si>
  <si>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39,639.49</t>
  </si>
  <si>
    <t>39,638.677</t>
  </si>
  <si>
    <t>45,135.727</t>
  </si>
  <si>
    <t>53,406.543</t>
  </si>
  <si>
    <t>58,961.733</t>
  </si>
  <si>
    <t>Weighted Average Diluted Shares Out.</t>
  </si>
  <si>
    <t>61,828.285</t>
  </si>
  <si>
    <t>EBITDA</t>
  </si>
  <si>
    <t>50,557.494</t>
  </si>
  <si>
    <t>47,746.776</t>
  </si>
  <si>
    <t>36,457.378</t>
  </si>
  <si>
    <t>21,240.31</t>
  </si>
  <si>
    <t>90,370.747</t>
  </si>
  <si>
    <t>EBIT</t>
  </si>
  <si>
    <t>27,803.278</t>
  </si>
  <si>
    <t>29,721.138</t>
  </si>
  <si>
    <t>19,053.217</t>
  </si>
  <si>
    <t>4,107.193</t>
  </si>
  <si>
    <t>72,898.022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</si>
  <si>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</si>
  <si>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</si>
  <si>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</si>
  <si>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</si>
  <si>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</si>
  <si>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22,754.217</t>
  </si>
  <si>
    <t>25,442.613</t>
  </si>
  <si>
    <t>24,665.862</t>
  </si>
  <si>
    <t>24,024.805</t>
  </si>
  <si>
    <t>23,317.727</t>
  </si>
  <si>
    <t>Amortization of Deferred Charges (CF)</t>
  </si>
  <si>
    <t>1,707.59</t>
  </si>
  <si>
    <t>3,800.68</t>
  </si>
  <si>
    <t>5,741.159</t>
  </si>
  <si>
    <t>5,515.88</t>
  </si>
  <si>
    <t>3,409.246</t>
  </si>
  <si>
    <t>Stock-Based Comp</t>
  </si>
  <si>
    <t>5,498.139</t>
  </si>
  <si>
    <t>6,049.665</t>
  </si>
  <si>
    <t>6,164.875</t>
  </si>
  <si>
    <t>33,326.688</t>
  </si>
  <si>
    <t>3,241.356</t>
  </si>
  <si>
    <t>Change In Accounts Receivable</t>
  </si>
  <si>
    <t>-39,165.371</t>
  </si>
  <si>
    <t>-5,371.853</t>
  </si>
  <si>
    <t>-52,187.034</t>
  </si>
  <si>
    <t>-84,196.201</t>
  </si>
  <si>
    <t>11,811.86</t>
  </si>
  <si>
    <t>Change In Inventories</t>
  </si>
  <si>
    <t>-3,237.733</t>
  </si>
  <si>
    <t>2,681.382</t>
  </si>
  <si>
    <t>Change in Other Net Operating Assets</t>
  </si>
  <si>
    <t>3,719.57</t>
  </si>
  <si>
    <t>3,682.518</t>
  </si>
  <si>
    <t>2,323.439</t>
  </si>
  <si>
    <t>3,694.957</t>
  </si>
  <si>
    <t>-13,465.033</t>
  </si>
  <si>
    <t>Other Operating Activities</t>
  </si>
  <si>
    <t>101,076.769</t>
  </si>
  <si>
    <t>6,893.683</t>
  </si>
  <si>
    <t>99,307.334</t>
  </si>
  <si>
    <t>-3,478.298</t>
  </si>
  <si>
    <t>Cash from Operations</t>
  </si>
  <si>
    <t>77,821.605</t>
  </si>
  <si>
    <t>39,479.29</t>
  </si>
  <si>
    <t>-13,421.486</t>
  </si>
  <si>
    <t>67,943.197</t>
  </si>
  <si>
    <t>54,224.344</t>
  </si>
  <si>
    <t>Capital Expenditures</t>
  </si>
  <si>
    <t>-2,710.85</t>
  </si>
  <si>
    <t>-3,604.608</t>
  </si>
  <si>
    <t>-1,375.486</t>
  </si>
  <si>
    <t>-2,309.032</t>
  </si>
  <si>
    <t>-4,593.952</t>
  </si>
  <si>
    <t>Cash Acquisitions</t>
  </si>
  <si>
    <t>Other Investing Activities</t>
  </si>
  <si>
    <t>-1,295.366</t>
  </si>
  <si>
    <t>-16,389.541</t>
  </si>
  <si>
    <t>-8,752.977</t>
  </si>
  <si>
    <t>-1,023.586</t>
  </si>
  <si>
    <t>Cash from Investing</t>
  </si>
  <si>
    <t>-4,006.216</t>
  </si>
  <si>
    <t>-19,994.149</t>
  </si>
  <si>
    <t>-10,128.463</t>
  </si>
  <si>
    <t>-2,416.517</t>
  </si>
  <si>
    <t>-5,617.539</t>
  </si>
  <si>
    <t>Dividends Paid (Ex Special Dividends)</t>
  </si>
  <si>
    <t>-54,514.571</t>
  </si>
  <si>
    <t>-5,582.9</t>
  </si>
  <si>
    <t>-21,204.211</t>
  </si>
  <si>
    <t>Special Dividend Paid</t>
  </si>
  <si>
    <t>Long-Term Debt Issued</t>
  </si>
  <si>
    <t>105,472.005</t>
  </si>
  <si>
    <t>37,210.828</t>
  </si>
  <si>
    <t>39,340.682</t>
  </si>
  <si>
    <t>43,643.224</t>
  </si>
  <si>
    <t>Long-Term Debt Repaid</t>
  </si>
  <si>
    <t>-43,428.204</t>
  </si>
  <si>
    <t>-15,983.113</t>
  </si>
  <si>
    <t>-17,551.761</t>
  </si>
  <si>
    <t>-138,053.798</t>
  </si>
  <si>
    <t>-6,722.362</t>
  </si>
  <si>
    <t>Repurchase of Common Stock</t>
  </si>
  <si>
    <t>-1,198.452</t>
  </si>
  <si>
    <t>-1,049.18</t>
  </si>
  <si>
    <t>-8,832.742</t>
  </si>
  <si>
    <t>-47,805.267</t>
  </si>
  <si>
    <t>Other Financing Activities</t>
  </si>
  <si>
    <t>-47,191.454</t>
  </si>
  <si>
    <t>-77,240.678</t>
  </si>
  <si>
    <t>-2,216.556</t>
  </si>
  <si>
    <t>89,528.724</t>
  </si>
  <si>
    <t>-16,388.211</t>
  </si>
  <si>
    <t>Cash from Financing</t>
  </si>
  <si>
    <t>-40,860.676</t>
  </si>
  <si>
    <t>-57,062.143</t>
  </si>
  <si>
    <t>19,572.364</t>
  </si>
  <si>
    <t>-62,940.716</t>
  </si>
  <si>
    <t>-48,476.826</t>
  </si>
  <si>
    <t>Beginning Cash (CF)</t>
  </si>
  <si>
    <t>34,322.422</t>
  </si>
  <si>
    <t>Foreign Exchange Rate Adjustments</t>
  </si>
  <si>
    <t>5,097.872</t>
  </si>
  <si>
    <t>5,050.235</t>
  </si>
  <si>
    <t>-1,501.531</t>
  </si>
  <si>
    <t>Additions / Reductions</t>
  </si>
  <si>
    <t>-39,248.893</t>
  </si>
  <si>
    <t>-3,981.026</t>
  </si>
  <si>
    <t>2,578.271</t>
  </si>
  <si>
    <t>Ending Cash (CF)</t>
  </si>
  <si>
    <t>Levered Free Cash Flow</t>
  </si>
  <si>
    <t>75,110.754</t>
  </si>
  <si>
    <t>35,874.682</t>
  </si>
  <si>
    <t>-14,796.972</t>
  </si>
  <si>
    <t>65,634.165</t>
  </si>
  <si>
    <t>49,630.391</t>
  </si>
  <si>
    <t>Cash Interest Paid</t>
  </si>
  <si>
    <t>9,874.265</t>
  </si>
  <si>
    <t>12,269.432</t>
  </si>
  <si>
    <t>10,783.76</t>
  </si>
  <si>
    <t>8,004.475</t>
  </si>
  <si>
    <t>9,052.51</t>
  </si>
  <si>
    <t>Valuation Ratios</t>
  </si>
  <si>
    <t>Price Close (Split Adjusted)</t>
  </si>
  <si>
    <t>Market Cap</t>
  </si>
  <si>
    <t>392,878.702</t>
  </si>
  <si>
    <t>1,270,741.431</t>
  </si>
  <si>
    <t>1,062,411.409</t>
  </si>
  <si>
    <t>Total Enterprise Value (TEV)</t>
  </si>
  <si>
    <t>328,576.898</t>
  </si>
  <si>
    <t>1,432,305.172</t>
  </si>
  <si>
    <t>1,288,033.774</t>
  </si>
  <si>
    <t>Enterprise Value (EV)</t>
  </si>
  <si>
    <t>1,090,627.085</t>
  </si>
  <si>
    <t>EV/EBITDA</t>
  </si>
  <si>
    <t>NA</t>
  </si>
  <si>
    <t>57.6x</t>
  </si>
  <si>
    <t>12.1x</t>
  </si>
  <si>
    <t>EV / EBIT</t>
  </si>
  <si>
    <t>159.5x</t>
  </si>
  <si>
    <t>15.0x</t>
  </si>
  <si>
    <t>EV / LTM EBITDA - CAPEX</t>
  </si>
  <si>
    <t>59.7x</t>
  </si>
  <si>
    <t>12.7x</t>
  </si>
  <si>
    <t>EV / Free Cash Flow</t>
  </si>
  <si>
    <t>22.7x</t>
  </si>
  <si>
    <t>29.3x</t>
  </si>
  <si>
    <t>EV / Invested Capital</t>
  </si>
  <si>
    <t>6.5x</t>
  </si>
  <si>
    <t>5.5x</t>
  </si>
  <si>
    <t>EV / Revenue</t>
  </si>
  <si>
    <t>1.3x</t>
  </si>
  <si>
    <t>0.9x</t>
  </si>
  <si>
    <t>P/E Ratio</t>
  </si>
  <si>
    <t>-140.3x</t>
  </si>
  <si>
    <t>32.2x</t>
  </si>
  <si>
    <t>Price/Book</t>
  </si>
  <si>
    <t>21.9x</t>
  </si>
  <si>
    <t>17.5x</t>
  </si>
  <si>
    <t>Price / Operating Cash Flow</t>
  </si>
  <si>
    <t>39.9x</t>
  </si>
  <si>
    <t>Price / LTM Sales</t>
  </si>
  <si>
    <t>1.1x</t>
  </si>
  <si>
    <t>0.8x</t>
  </si>
  <si>
    <t>Altman Z-Score</t>
  </si>
  <si>
    <t>Piotroski Score</t>
  </si>
  <si>
    <t>Dividend Per Share</t>
  </si>
  <si>
    <t>Dividend Yield</t>
  </si>
  <si>
    <t>1.3%</t>
  </si>
  <si>
    <t>2.0%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</si>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</sst>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D2AA9C4-0B68-CC74-F89E-7C210B0309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6"/>
  <sheetViews>
    <sheetView showGridLines="0" workbookViewId="0">
      <selection activeCell="I12" sqref="I12:I5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0.7109375" style="4" customWidth="1"/>
  </cols>
  <sheetData>
    <row r="1" spans="3:17" ht="13.5" customHeight="1" x14ac:dyDescent="0.2"/>
    <row r="2" spans="3:17" ht="33" customHeight="1" x14ac:dyDescent="0.4">
      <c r="C2" s="39" t="s">
        <v>0</v>
      </c>
      <c r="D2" s="39"/>
      <c r="E2" s="39"/>
      <c r="F2" s="39"/>
      <c r="G2" s="39"/>
      <c r="H2" s="39"/>
      <c r="I2" s="40"/>
      <c r="J2" s="40"/>
    </row>
    <row r="3" spans="3:17" ht="12.75" x14ac:dyDescent="0.2">
      <c r="C3" s="1" t="s">
        <v>1</v>
      </c>
      <c r="D3" s="5"/>
      <c r="E3" s="5"/>
      <c r="F3" s="5"/>
      <c r="G3" s="5"/>
      <c r="H3" s="5"/>
    </row>
    <row r="4" spans="3:17" ht="12.75" x14ac:dyDescent="0.2"/>
    <row r="5" spans="3:17" ht="12.75" x14ac:dyDescent="0.2"/>
    <row r="6" spans="3:17" x14ac:dyDescent="0.25">
      <c r="C6" s="41" t="s">
        <v>2</v>
      </c>
      <c r="D6" s="41"/>
      <c r="E6" s="41"/>
      <c r="F6" s="41"/>
      <c r="G6" s="41"/>
      <c r="H6" s="41"/>
      <c r="I6" s="42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6"/>
      <c r="E8" s="6"/>
      <c r="F8" s="6"/>
      <c r="G8" s="6"/>
      <c r="H8" s="6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15</v>
      </c>
      <c r="D12" s="6"/>
      <c r="E12" s="6"/>
      <c r="F12" s="6"/>
      <c r="G12" s="6"/>
      <c r="H12" s="6"/>
      <c r="I12" s="3"/>
      <c r="J12" s="3">
        <v>171.40100000000001</v>
      </c>
      <c r="K12" s="3" t="s">
        <v>17</v>
      </c>
      <c r="L12" s="3" t="s">
        <v>18</v>
      </c>
      <c r="M12" s="3" t="s">
        <v>19</v>
      </c>
    </row>
    <row r="13" spans="3:17" ht="12.75" x14ac:dyDescent="0.2">
      <c r="C13" s="3" t="s">
        <v>20</v>
      </c>
      <c r="D13" s="6"/>
      <c r="E13" s="6"/>
      <c r="F13" s="6"/>
      <c r="G13" s="6"/>
      <c r="H13" s="6"/>
      <c r="I13" s="3"/>
      <c r="J13" s="3">
        <v>962.18100000000004</v>
      </c>
      <c r="K13" s="3" t="s">
        <v>21</v>
      </c>
      <c r="L13" s="3">
        <v>287.048</v>
      </c>
      <c r="M13" s="3">
        <v>269.43599999999998</v>
      </c>
    </row>
    <row r="14" spans="3:17" ht="12.75" x14ac:dyDescent="0.2">
      <c r="C14" s="3" t="s">
        <v>22</v>
      </c>
      <c r="D14" s="6"/>
      <c r="E14" s="6"/>
      <c r="F14" s="6"/>
      <c r="G14" s="6"/>
      <c r="H14" s="6"/>
      <c r="I14" s="3"/>
      <c r="J14" s="3" t="s">
        <v>23</v>
      </c>
      <c r="K14" s="3" t="s">
        <v>24</v>
      </c>
      <c r="L14" s="3" t="s">
        <v>25</v>
      </c>
      <c r="M14" s="3" t="s">
        <v>26</v>
      </c>
    </row>
    <row r="15" spans="3:17" ht="12.75" x14ac:dyDescent="0.2">
      <c r="C15" s="3" t="s">
        <v>27</v>
      </c>
      <c r="D15" s="6"/>
      <c r="E15" s="6"/>
      <c r="F15" s="6"/>
      <c r="G15" s="6"/>
      <c r="H15" s="6"/>
      <c r="I15" s="3"/>
      <c r="J15" s="3" t="s">
        <v>28</v>
      </c>
      <c r="K15" s="3" t="s">
        <v>29</v>
      </c>
      <c r="L15" s="3">
        <v>537.42499999999995</v>
      </c>
      <c r="M15" s="3">
        <v>629.58699999999999</v>
      </c>
    </row>
    <row r="16" spans="3:17" ht="12.75" x14ac:dyDescent="0.2">
      <c r="C16" s="3" t="s">
        <v>30</v>
      </c>
      <c r="D16" s="6"/>
      <c r="E16" s="6"/>
      <c r="F16" s="6"/>
      <c r="G16" s="6"/>
      <c r="H16" s="6"/>
      <c r="I16" s="3"/>
      <c r="J16" s="3" t="s">
        <v>31</v>
      </c>
      <c r="K16" s="3" t="s">
        <v>32</v>
      </c>
      <c r="L16" s="3" t="s">
        <v>33</v>
      </c>
      <c r="M16" s="3" t="s">
        <v>34</v>
      </c>
    </row>
    <row r="17" spans="3:13" ht="12.75" x14ac:dyDescent="0.2">
      <c r="C17" s="3" t="s">
        <v>35</v>
      </c>
      <c r="D17" s="6"/>
      <c r="E17" s="6"/>
      <c r="F17" s="6"/>
      <c r="G17" s="6"/>
      <c r="H17" s="6"/>
      <c r="I17" s="3"/>
      <c r="J17" s="3" t="s">
        <v>36</v>
      </c>
      <c r="K17" s="3" t="s">
        <v>37</v>
      </c>
      <c r="L17" s="3" t="s">
        <v>38</v>
      </c>
      <c r="M17" s="3" t="s">
        <v>39</v>
      </c>
    </row>
    <row r="18" spans="3:13" ht="12.75" x14ac:dyDescent="0.2">
      <c r="C18" s="3" t="s">
        <v>40</v>
      </c>
      <c r="D18" s="6"/>
      <c r="E18" s="6"/>
      <c r="F18" s="6"/>
      <c r="G18" s="6"/>
      <c r="H18" s="6"/>
      <c r="I18" s="3"/>
      <c r="J18" s="3" t="s">
        <v>41</v>
      </c>
      <c r="K18" s="3" t="s">
        <v>42</v>
      </c>
      <c r="L18" s="3" t="s">
        <v>43</v>
      </c>
      <c r="M18" s="3" t="s">
        <v>44</v>
      </c>
    </row>
    <row r="19" spans="3:13" ht="12.75" x14ac:dyDescent="0.2">
      <c r="I19" s="3"/>
    </row>
    <row r="20" spans="3:13" ht="12.75" x14ac:dyDescent="0.2">
      <c r="C20" s="3" t="s">
        <v>45</v>
      </c>
      <c r="D20" s="6"/>
      <c r="E20" s="6"/>
      <c r="F20" s="6"/>
      <c r="G20" s="6"/>
      <c r="H20" s="6"/>
      <c r="I20" s="3"/>
      <c r="J20" s="3" t="s">
        <v>46</v>
      </c>
      <c r="K20" s="3" t="s">
        <v>47</v>
      </c>
      <c r="L20" s="3" t="s">
        <v>48</v>
      </c>
      <c r="M20" s="3" t="s">
        <v>49</v>
      </c>
    </row>
    <row r="21" spans="3:13" ht="12.75" x14ac:dyDescent="0.2">
      <c r="C21" s="3" t="s">
        <v>50</v>
      </c>
      <c r="D21" s="6"/>
      <c r="E21" s="6"/>
      <c r="F21" s="6"/>
      <c r="G21" s="6"/>
      <c r="H21" s="6"/>
      <c r="I21" s="3"/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51</v>
      </c>
      <c r="D22" s="6"/>
      <c r="E22" s="6"/>
      <c r="F22" s="6"/>
      <c r="G22" s="6"/>
      <c r="H22" s="6"/>
      <c r="I22" s="3"/>
      <c r="J22" s="3" t="s">
        <v>52</v>
      </c>
      <c r="K22" s="3" t="s">
        <v>53</v>
      </c>
      <c r="L22" s="3" t="s">
        <v>54</v>
      </c>
      <c r="M22" s="3" t="s">
        <v>55</v>
      </c>
    </row>
    <row r="23" spans="3:13" ht="12.75" x14ac:dyDescent="0.2">
      <c r="C23" s="3" t="s">
        <v>56</v>
      </c>
      <c r="D23" s="6"/>
      <c r="E23" s="6"/>
      <c r="F23" s="6"/>
      <c r="G23" s="6"/>
      <c r="H23" s="6"/>
      <c r="I23" s="3"/>
      <c r="J23" s="3" t="s">
        <v>16</v>
      </c>
      <c r="K23" s="3" t="s">
        <v>16</v>
      </c>
      <c r="L23" s="3" t="s">
        <v>16</v>
      </c>
      <c r="M23" s="3" t="s">
        <v>16</v>
      </c>
    </row>
    <row r="24" spans="3:13" ht="12.75" x14ac:dyDescent="0.2">
      <c r="C24" s="3" t="s">
        <v>57</v>
      </c>
      <c r="D24" s="6"/>
      <c r="E24" s="6"/>
      <c r="F24" s="6"/>
      <c r="G24" s="6"/>
      <c r="H24" s="6"/>
      <c r="I24" s="3"/>
      <c r="J24" s="3" t="s">
        <v>58</v>
      </c>
      <c r="K24" s="3" t="s">
        <v>59</v>
      </c>
      <c r="L24" s="3" t="s">
        <v>60</v>
      </c>
      <c r="M24" s="3" t="s">
        <v>61</v>
      </c>
    </row>
    <row r="25" spans="3:13" ht="12.75" x14ac:dyDescent="0.2">
      <c r="C25" s="3" t="s">
        <v>62</v>
      </c>
      <c r="D25" s="6"/>
      <c r="E25" s="6"/>
      <c r="F25" s="6"/>
      <c r="G25" s="6"/>
      <c r="H25" s="6"/>
      <c r="I25" s="3"/>
      <c r="J25" s="3" t="s">
        <v>63</v>
      </c>
      <c r="K25" s="3" t="s">
        <v>64</v>
      </c>
      <c r="L25" s="3" t="s">
        <v>65</v>
      </c>
      <c r="M25" s="3" t="s">
        <v>66</v>
      </c>
    </row>
    <row r="26" spans="3:13" ht="12.75" x14ac:dyDescent="0.2">
      <c r="C26" s="3" t="s">
        <v>67</v>
      </c>
      <c r="D26" s="6"/>
      <c r="E26" s="6"/>
      <c r="F26" s="6"/>
      <c r="G26" s="6"/>
      <c r="H26" s="6"/>
      <c r="I26" s="3"/>
      <c r="J26" s="3" t="s">
        <v>68</v>
      </c>
      <c r="K26" s="3" t="s">
        <v>69</v>
      </c>
      <c r="L26" s="3" t="s">
        <v>70</v>
      </c>
      <c r="M26" s="3" t="s">
        <v>71</v>
      </c>
    </row>
    <row r="27" spans="3:13" ht="12.75" x14ac:dyDescent="0.2">
      <c r="C27" s="3" t="s">
        <v>72</v>
      </c>
      <c r="D27" s="6"/>
      <c r="E27" s="6"/>
      <c r="F27" s="6"/>
      <c r="G27" s="6"/>
      <c r="H27" s="6"/>
      <c r="I27" s="3"/>
      <c r="J27" s="3" t="s">
        <v>73</v>
      </c>
      <c r="K27" s="3" t="s">
        <v>74</v>
      </c>
      <c r="L27" s="3" t="s">
        <v>75</v>
      </c>
      <c r="M27" s="3" t="s">
        <v>76</v>
      </c>
    </row>
    <row r="28" spans="3:13" ht="12.75" x14ac:dyDescent="0.2">
      <c r="I28" s="3"/>
    </row>
    <row r="29" spans="3:13" ht="12.75" x14ac:dyDescent="0.2">
      <c r="C29" s="3" t="s">
        <v>77</v>
      </c>
      <c r="D29" s="6"/>
      <c r="E29" s="6"/>
      <c r="F29" s="6"/>
      <c r="G29" s="6"/>
      <c r="H29" s="6"/>
      <c r="I29" s="3"/>
      <c r="J29" s="3" t="s">
        <v>78</v>
      </c>
      <c r="K29" s="3" t="s">
        <v>79</v>
      </c>
      <c r="L29" s="3" t="s">
        <v>80</v>
      </c>
      <c r="M29" s="3" t="s">
        <v>81</v>
      </c>
    </row>
    <row r="30" spans="3:13" ht="12.75" x14ac:dyDescent="0.2">
      <c r="C30" s="3" t="s">
        <v>82</v>
      </c>
      <c r="D30" s="6"/>
      <c r="E30" s="6"/>
      <c r="F30" s="6"/>
      <c r="G30" s="6"/>
      <c r="H30" s="6"/>
      <c r="I30" s="3"/>
      <c r="J30" s="3" t="s">
        <v>83</v>
      </c>
      <c r="K30" s="3" t="s">
        <v>84</v>
      </c>
      <c r="L30" s="3" t="s">
        <v>85</v>
      </c>
      <c r="M30" s="3" t="s">
        <v>86</v>
      </c>
    </row>
    <row r="31" spans="3:13" ht="12.75" x14ac:dyDescent="0.2">
      <c r="C31" s="3" t="s">
        <v>87</v>
      </c>
      <c r="D31" s="6"/>
      <c r="E31" s="6"/>
      <c r="F31" s="6"/>
      <c r="G31" s="6"/>
      <c r="H31" s="6"/>
      <c r="I31" s="3"/>
      <c r="J31" s="3" t="s">
        <v>16</v>
      </c>
      <c r="K31" s="3" t="s">
        <v>16</v>
      </c>
      <c r="L31" s="3" t="s">
        <v>16</v>
      </c>
      <c r="M31" s="3" t="s">
        <v>16</v>
      </c>
    </row>
    <row r="32" spans="3:13" ht="12.75" x14ac:dyDescent="0.2">
      <c r="C32" s="3" t="s">
        <v>88</v>
      </c>
      <c r="D32" s="6"/>
      <c r="E32" s="6"/>
      <c r="F32" s="6"/>
      <c r="G32" s="6"/>
      <c r="H32" s="6"/>
      <c r="I32" s="3"/>
      <c r="J32" s="3" t="s">
        <v>89</v>
      </c>
      <c r="K32" s="3" t="s">
        <v>90</v>
      </c>
      <c r="L32" s="3" t="s">
        <v>16</v>
      </c>
      <c r="M32" s="3" t="s">
        <v>16</v>
      </c>
    </row>
    <row r="33" spans="3:13" ht="12.75" x14ac:dyDescent="0.2">
      <c r="C33" s="3" t="s">
        <v>91</v>
      </c>
      <c r="D33" s="6"/>
      <c r="E33" s="6"/>
      <c r="F33" s="6"/>
      <c r="G33" s="6"/>
      <c r="H33" s="6"/>
      <c r="I33" s="3"/>
      <c r="J33" s="3" t="s">
        <v>92</v>
      </c>
      <c r="K33" s="3" t="s">
        <v>93</v>
      </c>
      <c r="L33" s="3" t="s">
        <v>94</v>
      </c>
      <c r="M33" s="3" t="s">
        <v>95</v>
      </c>
    </row>
    <row r="34" spans="3:13" ht="12.75" x14ac:dyDescent="0.2">
      <c r="C34" s="3" t="s">
        <v>96</v>
      </c>
      <c r="D34" s="6"/>
      <c r="E34" s="6"/>
      <c r="F34" s="6"/>
      <c r="G34" s="6"/>
      <c r="H34" s="6"/>
      <c r="I34" s="3"/>
      <c r="J34" s="3" t="s">
        <v>97</v>
      </c>
      <c r="K34" s="3" t="s">
        <v>98</v>
      </c>
      <c r="L34" s="3" t="s">
        <v>99</v>
      </c>
      <c r="M34" s="3" t="s">
        <v>100</v>
      </c>
    </row>
    <row r="35" spans="3:13" ht="12.75" x14ac:dyDescent="0.2">
      <c r="C35" s="3" t="s">
        <v>101</v>
      </c>
      <c r="D35" s="6"/>
      <c r="E35" s="6"/>
      <c r="F35" s="6"/>
      <c r="G35" s="6"/>
      <c r="H35" s="6"/>
      <c r="I35" s="3"/>
      <c r="J35" s="3" t="s">
        <v>102</v>
      </c>
      <c r="K35" s="3" t="s">
        <v>103</v>
      </c>
      <c r="L35" s="3" t="s">
        <v>104</v>
      </c>
      <c r="M35" s="3" t="s">
        <v>105</v>
      </c>
    </row>
    <row r="36" spans="3:13" ht="12.75" x14ac:dyDescent="0.2">
      <c r="I36" s="3"/>
    </row>
    <row r="37" spans="3:13" ht="12.75" x14ac:dyDescent="0.2">
      <c r="C37" s="3" t="s">
        <v>106</v>
      </c>
      <c r="D37" s="6"/>
      <c r="E37" s="6"/>
      <c r="F37" s="6"/>
      <c r="G37" s="6"/>
      <c r="H37" s="6"/>
      <c r="I37" s="3"/>
      <c r="J37" s="3" t="s">
        <v>107</v>
      </c>
      <c r="K37" s="3" t="s">
        <v>108</v>
      </c>
      <c r="L37" s="3" t="s">
        <v>109</v>
      </c>
      <c r="M37" s="3" t="s">
        <v>110</v>
      </c>
    </row>
    <row r="38" spans="3:13" ht="12.75" x14ac:dyDescent="0.2">
      <c r="C38" s="3" t="s">
        <v>111</v>
      </c>
      <c r="D38" s="6"/>
      <c r="E38" s="6"/>
      <c r="F38" s="6"/>
      <c r="G38" s="6"/>
      <c r="H38" s="6"/>
      <c r="I38" s="3"/>
      <c r="J38" s="3" t="s">
        <v>112</v>
      </c>
      <c r="K38" s="3" t="s">
        <v>113</v>
      </c>
      <c r="L38" s="3" t="s">
        <v>114</v>
      </c>
      <c r="M38" s="3" t="s">
        <v>115</v>
      </c>
    </row>
    <row r="39" spans="3:13" ht="12.75" x14ac:dyDescent="0.2">
      <c r="C39" s="3" t="s">
        <v>116</v>
      </c>
      <c r="D39" s="6"/>
      <c r="E39" s="6"/>
      <c r="F39" s="6"/>
      <c r="G39" s="6"/>
      <c r="H39" s="6"/>
      <c r="I39" s="3"/>
      <c r="J39" s="3" t="s">
        <v>117</v>
      </c>
      <c r="K39" s="3" t="s">
        <v>118</v>
      </c>
      <c r="L39" s="3" t="s">
        <v>119</v>
      </c>
      <c r="M39" s="3" t="s">
        <v>120</v>
      </c>
    </row>
    <row r="40" spans="3:13" ht="12.75" x14ac:dyDescent="0.2">
      <c r="C40" s="3" t="s">
        <v>121</v>
      </c>
      <c r="D40" s="6"/>
      <c r="E40" s="6"/>
      <c r="F40" s="6"/>
      <c r="G40" s="6"/>
      <c r="H40" s="6"/>
      <c r="I40" s="3"/>
      <c r="J40" s="3" t="s">
        <v>122</v>
      </c>
      <c r="K40" s="3" t="s">
        <v>123</v>
      </c>
      <c r="L40" s="3" t="s">
        <v>124</v>
      </c>
      <c r="M40" s="3" t="s">
        <v>125</v>
      </c>
    </row>
    <row r="41" spans="3:13" ht="12.75" x14ac:dyDescent="0.2">
      <c r="I41" s="3"/>
    </row>
    <row r="42" spans="3:13" ht="12.75" x14ac:dyDescent="0.2">
      <c r="C42" s="3" t="s">
        <v>126</v>
      </c>
      <c r="D42" s="6"/>
      <c r="E42" s="6"/>
      <c r="F42" s="6"/>
      <c r="G42" s="6"/>
      <c r="H42" s="6"/>
      <c r="I42" s="3"/>
      <c r="J42" s="3" t="s">
        <v>127</v>
      </c>
      <c r="K42" s="3" t="s">
        <v>128</v>
      </c>
      <c r="L42" s="3" t="s">
        <v>129</v>
      </c>
      <c r="M42" s="3" t="s">
        <v>130</v>
      </c>
    </row>
    <row r="43" spans="3:13" ht="12.75" x14ac:dyDescent="0.2">
      <c r="C43" s="3" t="s">
        <v>131</v>
      </c>
      <c r="D43" s="6"/>
      <c r="E43" s="6"/>
      <c r="F43" s="6"/>
      <c r="G43" s="6"/>
      <c r="H43" s="6"/>
      <c r="I43" s="3"/>
      <c r="J43" s="3" t="s">
        <v>132</v>
      </c>
      <c r="K43" s="3" t="s">
        <v>133</v>
      </c>
      <c r="L43" s="3" t="s">
        <v>134</v>
      </c>
      <c r="M43" s="3" t="s">
        <v>135</v>
      </c>
    </row>
    <row r="44" spans="3:13" ht="12.75" x14ac:dyDescent="0.2">
      <c r="C44" s="3" t="s">
        <v>136</v>
      </c>
      <c r="D44" s="6"/>
      <c r="E44" s="6"/>
      <c r="F44" s="6"/>
      <c r="G44" s="6"/>
      <c r="H44" s="6"/>
      <c r="I44" s="3"/>
      <c r="J44" s="3" t="s">
        <v>137</v>
      </c>
      <c r="K44" s="3" t="s">
        <v>138</v>
      </c>
      <c r="L44" s="3" t="s">
        <v>139</v>
      </c>
      <c r="M44" s="3" t="s">
        <v>140</v>
      </c>
    </row>
    <row r="45" spans="3:13" ht="12.75" x14ac:dyDescent="0.2">
      <c r="C45" s="3" t="s">
        <v>141</v>
      </c>
      <c r="D45" s="6"/>
      <c r="E45" s="6"/>
      <c r="F45" s="6"/>
      <c r="G45" s="6"/>
      <c r="H45" s="6"/>
      <c r="I45" s="3"/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142</v>
      </c>
      <c r="D46" s="6"/>
      <c r="E46" s="6"/>
      <c r="F46" s="6"/>
      <c r="G46" s="6"/>
      <c r="H46" s="6"/>
      <c r="I46" s="3"/>
      <c r="J46" s="3" t="s">
        <v>143</v>
      </c>
      <c r="K46" s="3" t="s">
        <v>144</v>
      </c>
      <c r="L46" s="3" t="s">
        <v>145</v>
      </c>
      <c r="M46" s="3" t="s">
        <v>146</v>
      </c>
    </row>
    <row r="47" spans="3:13" ht="12.75" x14ac:dyDescent="0.2">
      <c r="C47" s="3" t="s">
        <v>147</v>
      </c>
      <c r="D47" s="6"/>
      <c r="E47" s="6"/>
      <c r="F47" s="6"/>
      <c r="G47" s="6"/>
      <c r="H47" s="6"/>
      <c r="I47" s="3"/>
      <c r="J47" s="3" t="s">
        <v>148</v>
      </c>
      <c r="K47" s="3" t="s">
        <v>149</v>
      </c>
      <c r="L47" s="3" t="s">
        <v>150</v>
      </c>
      <c r="M47" s="3" t="s">
        <v>151</v>
      </c>
    </row>
    <row r="48" spans="3:13" ht="12.75" x14ac:dyDescent="0.2">
      <c r="C48" s="3" t="s">
        <v>152</v>
      </c>
      <c r="D48" s="6"/>
      <c r="E48" s="6"/>
      <c r="F48" s="6"/>
      <c r="G48" s="6"/>
      <c r="H48" s="6"/>
      <c r="I48" s="3"/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153</v>
      </c>
      <c r="D49" s="6"/>
      <c r="E49" s="6"/>
      <c r="F49" s="6"/>
      <c r="G49" s="6"/>
      <c r="H49" s="6"/>
      <c r="I49" s="3"/>
      <c r="J49" s="3" t="s">
        <v>154</v>
      </c>
      <c r="K49" s="3" t="s">
        <v>155</v>
      </c>
      <c r="L49" s="3" t="s">
        <v>16</v>
      </c>
      <c r="M49" s="3" t="s">
        <v>16</v>
      </c>
    </row>
    <row r="50" spans="3:13" ht="12.75" x14ac:dyDescent="0.2">
      <c r="C50" s="3" t="s">
        <v>156</v>
      </c>
      <c r="D50" s="6"/>
      <c r="E50" s="6"/>
      <c r="F50" s="6"/>
      <c r="G50" s="6"/>
      <c r="H50" s="6"/>
      <c r="I50" s="3"/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157</v>
      </c>
      <c r="D51" s="6"/>
      <c r="E51" s="6"/>
      <c r="F51" s="6"/>
      <c r="G51" s="6"/>
      <c r="H51" s="6"/>
      <c r="I51" s="3"/>
      <c r="J51" s="3" t="s">
        <v>158</v>
      </c>
      <c r="K51" s="3" t="s">
        <v>159</v>
      </c>
      <c r="L51" s="3" t="s">
        <v>150</v>
      </c>
      <c r="M51" s="3" t="s">
        <v>151</v>
      </c>
    </row>
    <row r="52" spans="3:13" ht="12.75" x14ac:dyDescent="0.2">
      <c r="I52" s="3"/>
    </row>
    <row r="53" spans="3:13" ht="12.75" x14ac:dyDescent="0.2">
      <c r="C53" s="3" t="s">
        <v>160</v>
      </c>
      <c r="D53" s="6"/>
      <c r="E53" s="6"/>
      <c r="F53" s="6"/>
      <c r="G53" s="6"/>
      <c r="H53" s="6"/>
      <c r="I53" s="3"/>
      <c r="J53" s="3" t="s">
        <v>73</v>
      </c>
      <c r="K53" s="3" t="s">
        <v>74</v>
      </c>
      <c r="L53" s="3" t="s">
        <v>75</v>
      </c>
      <c r="M53" s="3" t="s">
        <v>76</v>
      </c>
    </row>
    <row r="54" spans="3:13" ht="12.75" x14ac:dyDescent="0.2">
      <c r="I54" s="3"/>
    </row>
    <row r="55" spans="3:13" ht="12.75" x14ac:dyDescent="0.2">
      <c r="C55" s="3" t="s">
        <v>161</v>
      </c>
      <c r="D55" s="6"/>
      <c r="E55" s="6"/>
      <c r="F55" s="6"/>
      <c r="G55" s="6"/>
      <c r="H55" s="6"/>
      <c r="I55" s="3"/>
      <c r="J55" s="3" t="s">
        <v>162</v>
      </c>
      <c r="K55" s="3" t="s">
        <v>163</v>
      </c>
      <c r="L55" s="3" t="s">
        <v>164</v>
      </c>
      <c r="M55" s="3" t="s">
        <v>165</v>
      </c>
    </row>
    <row r="56" spans="3:13" ht="12.75" x14ac:dyDescent="0.2">
      <c r="C56" s="3" t="s">
        <v>166</v>
      </c>
      <c r="D56" s="6"/>
      <c r="E56" s="6"/>
      <c r="F56" s="6"/>
      <c r="G56" s="6"/>
      <c r="H56" s="6"/>
      <c r="I56" s="3"/>
      <c r="J56" s="3" t="s">
        <v>167</v>
      </c>
      <c r="K56" s="3" t="s">
        <v>168</v>
      </c>
      <c r="L56" s="3" t="s">
        <v>169</v>
      </c>
      <c r="M56" s="3" t="s">
        <v>170</v>
      </c>
    </row>
  </sheetData>
  <mergeCells count="2">
    <mergeCell ref="C2:J2"/>
    <mergeCell ref="C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5FFF-3571-438B-ADB3-9387CC2ECC3A}">
  <dimension ref="C1:Q48"/>
  <sheetViews>
    <sheetView workbookViewId="0">
      <selection activeCell="D1" sqref="D1:D1048576"/>
    </sheetView>
  </sheetViews>
  <sheetFormatPr defaultColWidth="15" defaultRowHeight="12.75" x14ac:dyDescent="0.2"/>
  <cols>
    <col min="1" max="2" width="2" customWidth="1"/>
    <col min="3" max="3" width="25" customWidth="1"/>
    <col min="4" max="8" width="12" style="7" customWidth="1"/>
  </cols>
  <sheetData>
    <row r="1" spans="3:17" ht="13.5" customHeight="1" x14ac:dyDescent="0.2"/>
    <row r="2" spans="3:17" ht="26.25" x14ac:dyDescent="0.4">
      <c r="C2" s="39" t="s">
        <v>0</v>
      </c>
      <c r="D2" s="39"/>
      <c r="E2" s="39"/>
      <c r="F2" s="39"/>
      <c r="G2" s="39"/>
      <c r="H2" s="39"/>
      <c r="I2" s="40"/>
      <c r="J2" s="40"/>
    </row>
    <row r="3" spans="3:17" x14ac:dyDescent="0.2">
      <c r="C3" s="1" t="s">
        <v>1</v>
      </c>
      <c r="D3" s="8"/>
      <c r="E3" s="8"/>
      <c r="F3" s="8"/>
      <c r="G3" s="8"/>
      <c r="H3" s="8"/>
    </row>
    <row r="6" spans="3:17" ht="15" x14ac:dyDescent="0.25">
      <c r="C6" s="41" t="s">
        <v>171</v>
      </c>
      <c r="D6" s="41"/>
      <c r="E6" s="41"/>
      <c r="F6" s="41"/>
      <c r="G6" s="41"/>
      <c r="H6" s="41"/>
      <c r="I6" s="42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9"/>
      <c r="E8" s="9"/>
      <c r="F8" s="9"/>
      <c r="G8" s="9"/>
      <c r="H8" s="9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9">
        <v>2013</v>
      </c>
      <c r="E10" s="9">
        <v>2014</v>
      </c>
      <c r="F10" s="9">
        <v>2015</v>
      </c>
      <c r="G10" s="9">
        <v>2016</v>
      </c>
      <c r="H10" s="9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172</v>
      </c>
      <c r="D12" s="9"/>
      <c r="E12" s="9"/>
      <c r="F12" s="9"/>
      <c r="G12" s="9"/>
      <c r="H12" s="9"/>
      <c r="I12" s="3" t="s">
        <v>173</v>
      </c>
      <c r="J12" s="3" t="s">
        <v>174</v>
      </c>
      <c r="K12" s="3" t="s">
        <v>175</v>
      </c>
      <c r="L12" s="3" t="s">
        <v>176</v>
      </c>
      <c r="M12" s="3" t="s">
        <v>177</v>
      </c>
    </row>
    <row r="13" spans="3:17" x14ac:dyDescent="0.2">
      <c r="C13" s="3" t="s">
        <v>178</v>
      </c>
      <c r="D13" s="9"/>
      <c r="E13" s="9"/>
      <c r="F13" s="9"/>
      <c r="G13" s="9"/>
      <c r="H13" s="9"/>
      <c r="I13" s="3" t="s">
        <v>179</v>
      </c>
      <c r="J13" s="3" t="s">
        <v>180</v>
      </c>
      <c r="K13" s="3" t="s">
        <v>181</v>
      </c>
      <c r="L13" s="3" t="s">
        <v>182</v>
      </c>
      <c r="M13" s="3" t="s">
        <v>183</v>
      </c>
    </row>
    <row r="15" spans="3:17" x14ac:dyDescent="0.2">
      <c r="C15" s="3" t="s">
        <v>184</v>
      </c>
      <c r="D15" s="9"/>
      <c r="E15" s="9"/>
      <c r="F15" s="9"/>
      <c r="G15" s="9"/>
      <c r="H15" s="9"/>
      <c r="I15" s="3" t="s">
        <v>185</v>
      </c>
      <c r="J15" s="3" t="s">
        <v>186</v>
      </c>
      <c r="K15" s="3" t="s">
        <v>187</v>
      </c>
      <c r="L15" s="3" t="s">
        <v>188</v>
      </c>
      <c r="M15" s="3" t="s">
        <v>189</v>
      </c>
    </row>
    <row r="16" spans="3:17" x14ac:dyDescent="0.2">
      <c r="C16" s="3" t="s">
        <v>190</v>
      </c>
      <c r="D16" s="9"/>
      <c r="E16" s="9"/>
      <c r="F16" s="9"/>
      <c r="G16" s="9"/>
      <c r="H16" s="9"/>
      <c r="I16" s="3" t="s">
        <v>191</v>
      </c>
      <c r="J16" s="3" t="s">
        <v>192</v>
      </c>
      <c r="K16" s="3" t="s">
        <v>193</v>
      </c>
      <c r="L16" s="3" t="s">
        <v>194</v>
      </c>
      <c r="M16" s="3" t="s">
        <v>195</v>
      </c>
    </row>
    <row r="17" spans="3:13" x14ac:dyDescent="0.2">
      <c r="C17" s="3" t="s">
        <v>196</v>
      </c>
      <c r="D17" s="9"/>
      <c r="E17" s="9"/>
      <c r="F17" s="9"/>
      <c r="G17" s="9"/>
      <c r="H17" s="9"/>
      <c r="I17" s="3" t="s">
        <v>197</v>
      </c>
      <c r="J17" s="3" t="s">
        <v>198</v>
      </c>
      <c r="K17" s="3" t="s">
        <v>199</v>
      </c>
      <c r="L17" s="3" t="s">
        <v>200</v>
      </c>
      <c r="M17" s="3" t="s">
        <v>201</v>
      </c>
    </row>
    <row r="19" spans="3:13" x14ac:dyDescent="0.2">
      <c r="C19" s="3" t="s">
        <v>202</v>
      </c>
      <c r="D19" s="9"/>
      <c r="E19" s="9"/>
      <c r="F19" s="9"/>
      <c r="G19" s="9"/>
      <c r="H19" s="9"/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203</v>
      </c>
      <c r="D20" s="9"/>
      <c r="E20" s="9"/>
      <c r="F20" s="9"/>
      <c r="G20" s="9"/>
      <c r="H20" s="9"/>
      <c r="I20" s="3" t="s">
        <v>204</v>
      </c>
      <c r="J20" s="3" t="s">
        <v>205</v>
      </c>
      <c r="K20" s="3" t="s">
        <v>206</v>
      </c>
      <c r="L20" s="3" t="s">
        <v>207</v>
      </c>
      <c r="M20" s="3" t="s">
        <v>208</v>
      </c>
    </row>
    <row r="21" spans="3:13" x14ac:dyDescent="0.2">
      <c r="C21" s="3" t="s">
        <v>209</v>
      </c>
      <c r="D21" s="9"/>
      <c r="E21" s="9"/>
      <c r="F21" s="9"/>
      <c r="G21" s="9"/>
      <c r="H21" s="9"/>
      <c r="I21" s="3" t="s">
        <v>210</v>
      </c>
      <c r="J21" s="3" t="s">
        <v>211</v>
      </c>
      <c r="K21" s="3" t="s">
        <v>212</v>
      </c>
      <c r="L21" s="3" t="s">
        <v>213</v>
      </c>
      <c r="M21" s="3" t="s">
        <v>214</v>
      </c>
    </row>
    <row r="22" spans="3:13" x14ac:dyDescent="0.2">
      <c r="C22" s="3" t="s">
        <v>215</v>
      </c>
      <c r="D22" s="9"/>
      <c r="E22" s="9"/>
      <c r="F22" s="9"/>
      <c r="G22" s="9"/>
      <c r="H22" s="9"/>
      <c r="I22" s="3" t="s">
        <v>216</v>
      </c>
      <c r="J22" s="3" t="s">
        <v>217</v>
      </c>
      <c r="K22" s="3" t="s">
        <v>218</v>
      </c>
      <c r="L22" s="3">
        <v>-949.66200000000003</v>
      </c>
      <c r="M22" s="3" t="s">
        <v>219</v>
      </c>
    </row>
    <row r="23" spans="3:13" x14ac:dyDescent="0.2">
      <c r="C23" s="3" t="s">
        <v>220</v>
      </c>
      <c r="D23" s="9"/>
      <c r="E23" s="9"/>
      <c r="F23" s="9"/>
      <c r="G23" s="9"/>
      <c r="H23" s="9"/>
      <c r="I23" s="3" t="s">
        <v>221</v>
      </c>
      <c r="J23" s="3" t="s">
        <v>222</v>
      </c>
      <c r="K23" s="3" t="s">
        <v>223</v>
      </c>
      <c r="L23" s="3" t="s">
        <v>224</v>
      </c>
      <c r="M23" s="3" t="s">
        <v>225</v>
      </c>
    </row>
    <row r="24" spans="3:13" x14ac:dyDescent="0.2">
      <c r="C24" s="3" t="s">
        <v>226</v>
      </c>
      <c r="D24" s="9"/>
      <c r="E24" s="9"/>
      <c r="F24" s="9"/>
      <c r="G24" s="9"/>
      <c r="H24" s="9"/>
      <c r="I24" s="3" t="s">
        <v>227</v>
      </c>
      <c r="J24" s="3" t="s">
        <v>228</v>
      </c>
      <c r="K24" s="3" t="s">
        <v>229</v>
      </c>
      <c r="L24" s="3" t="s">
        <v>230</v>
      </c>
      <c r="M24" s="3" t="s">
        <v>231</v>
      </c>
    </row>
    <row r="26" spans="3:13" x14ac:dyDescent="0.2">
      <c r="C26" s="3" t="s">
        <v>232</v>
      </c>
      <c r="D26" s="9"/>
      <c r="E26" s="9"/>
      <c r="F26" s="9"/>
      <c r="G26" s="9"/>
      <c r="H26" s="9"/>
      <c r="I26" s="3" t="s">
        <v>233</v>
      </c>
      <c r="J26" s="3" t="s">
        <v>234</v>
      </c>
      <c r="K26" s="3" t="s">
        <v>235</v>
      </c>
      <c r="L26" s="3" t="s">
        <v>236</v>
      </c>
      <c r="M26" s="3" t="s">
        <v>237</v>
      </c>
    </row>
    <row r="27" spans="3:13" x14ac:dyDescent="0.2">
      <c r="C27" s="3" t="s">
        <v>238</v>
      </c>
      <c r="D27" s="9"/>
      <c r="E27" s="9"/>
      <c r="F27" s="9"/>
      <c r="G27" s="9"/>
      <c r="H27" s="9"/>
      <c r="I27" s="3" t="s">
        <v>239</v>
      </c>
      <c r="J27" s="3" t="s">
        <v>240</v>
      </c>
      <c r="K27" s="3" t="s">
        <v>241</v>
      </c>
      <c r="L27" s="3" t="s">
        <v>242</v>
      </c>
      <c r="M27" s="3" t="s">
        <v>243</v>
      </c>
    </row>
    <row r="28" spans="3:13" x14ac:dyDescent="0.2">
      <c r="C28" s="3" t="s">
        <v>244</v>
      </c>
      <c r="D28" s="9"/>
      <c r="E28" s="9"/>
      <c r="F28" s="9"/>
      <c r="G28" s="9"/>
      <c r="H28" s="9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245</v>
      </c>
      <c r="D29" s="9"/>
      <c r="E29" s="9"/>
      <c r="F29" s="9"/>
      <c r="G29" s="9"/>
      <c r="H29" s="9"/>
      <c r="I29" s="3" t="s">
        <v>246</v>
      </c>
      <c r="J29" s="3" t="s">
        <v>247</v>
      </c>
      <c r="K29" s="3">
        <v>-872.88</v>
      </c>
      <c r="L29" s="3">
        <v>-765.04100000000005</v>
      </c>
      <c r="M29" s="3" t="s">
        <v>248</v>
      </c>
    </row>
    <row r="30" spans="3:13" x14ac:dyDescent="0.2">
      <c r="C30" s="3" t="s">
        <v>249</v>
      </c>
      <c r="D30" s="9"/>
      <c r="E30" s="9"/>
      <c r="F30" s="9"/>
      <c r="G30" s="9"/>
      <c r="H30" s="9"/>
      <c r="I30" s="3" t="s">
        <v>250</v>
      </c>
      <c r="J30" s="3" t="s">
        <v>251</v>
      </c>
      <c r="K30" s="3" t="s">
        <v>252</v>
      </c>
      <c r="L30" s="3" t="s">
        <v>253</v>
      </c>
      <c r="M30" s="3" t="s">
        <v>254</v>
      </c>
    </row>
    <row r="32" spans="3:13" x14ac:dyDescent="0.2">
      <c r="C32" s="3" t="s">
        <v>255</v>
      </c>
      <c r="D32" s="9"/>
      <c r="E32" s="9"/>
      <c r="F32" s="9"/>
      <c r="G32" s="9"/>
      <c r="H32" s="9"/>
      <c r="I32" s="3" t="s">
        <v>3</v>
      </c>
      <c r="J32" s="3" t="s">
        <v>256</v>
      </c>
      <c r="K32" s="3" t="s">
        <v>257</v>
      </c>
      <c r="L32" s="3" t="s">
        <v>258</v>
      </c>
      <c r="M32" s="3" t="s">
        <v>3</v>
      </c>
    </row>
    <row r="33" spans="3:13" x14ac:dyDescent="0.2">
      <c r="C33" s="3" t="s">
        <v>259</v>
      </c>
      <c r="D33" s="9"/>
      <c r="E33" s="9"/>
      <c r="F33" s="9"/>
      <c r="G33" s="9"/>
      <c r="H33" s="9"/>
      <c r="I33" s="3" t="s">
        <v>250</v>
      </c>
      <c r="J33" s="3" t="s">
        <v>260</v>
      </c>
      <c r="K33" s="3">
        <v>-604.399</v>
      </c>
      <c r="L33" s="3" t="s">
        <v>261</v>
      </c>
      <c r="M33" s="3" t="s">
        <v>254</v>
      </c>
    </row>
    <row r="35" spans="3:13" x14ac:dyDescent="0.2">
      <c r="C35" s="3" t="s">
        <v>262</v>
      </c>
      <c r="D35" s="9"/>
      <c r="E35" s="9"/>
      <c r="F35" s="9"/>
      <c r="G35" s="9"/>
      <c r="H35" s="9"/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263</v>
      </c>
      <c r="D36" s="9"/>
      <c r="E36" s="9"/>
      <c r="F36" s="9"/>
      <c r="G36" s="9"/>
      <c r="H36" s="9"/>
      <c r="I36" s="3" t="s">
        <v>250</v>
      </c>
      <c r="J36" s="3" t="s">
        <v>260</v>
      </c>
      <c r="K36" s="3">
        <v>-604.399</v>
      </c>
      <c r="L36" s="3" t="s">
        <v>261</v>
      </c>
      <c r="M36" s="3" t="s">
        <v>254</v>
      </c>
    </row>
    <row r="38" spans="3:13" x14ac:dyDescent="0.2">
      <c r="C38" s="3" t="s">
        <v>264</v>
      </c>
      <c r="D38" s="9"/>
      <c r="E38" s="9"/>
      <c r="F38" s="9"/>
      <c r="G38" s="9"/>
      <c r="H38" s="9"/>
      <c r="I38" s="3">
        <v>-0.37</v>
      </c>
      <c r="J38" s="3">
        <v>-9.2999999999999999E-2</v>
      </c>
      <c r="K38" s="3">
        <v>-1.2999999999999999E-2</v>
      </c>
      <c r="L38" s="3">
        <v>-0.27</v>
      </c>
      <c r="M38" s="3">
        <v>0.5</v>
      </c>
    </row>
    <row r="39" spans="3:13" x14ac:dyDescent="0.2">
      <c r="C39" s="3" t="s">
        <v>265</v>
      </c>
      <c r="D39" s="9"/>
      <c r="E39" s="9"/>
      <c r="F39" s="9"/>
      <c r="G39" s="9"/>
      <c r="H39" s="9"/>
      <c r="I39" s="3">
        <v>-0.37</v>
      </c>
      <c r="J39" s="3">
        <v>-9.2999999999999999E-2</v>
      </c>
      <c r="K39" s="3">
        <v>-1.2999999999999999E-2</v>
      </c>
      <c r="L39" s="3">
        <v>-0.28000000000000003</v>
      </c>
      <c r="M39" s="3">
        <v>0.47</v>
      </c>
    </row>
    <row r="40" spans="3:13" x14ac:dyDescent="0.2">
      <c r="C40" s="3" t="s">
        <v>266</v>
      </c>
      <c r="D40" s="9"/>
      <c r="E40" s="9"/>
      <c r="F40" s="9"/>
      <c r="G40" s="9"/>
      <c r="H40" s="9"/>
      <c r="I40" s="3" t="s">
        <v>267</v>
      </c>
      <c r="J40" s="3" t="s">
        <v>268</v>
      </c>
      <c r="K40" s="3" t="s">
        <v>269</v>
      </c>
      <c r="L40" s="3" t="s">
        <v>270</v>
      </c>
      <c r="M40" s="3" t="s">
        <v>271</v>
      </c>
    </row>
    <row r="41" spans="3:13" x14ac:dyDescent="0.2">
      <c r="C41" s="3" t="s">
        <v>272</v>
      </c>
      <c r="D41" s="9"/>
      <c r="E41" s="9"/>
      <c r="F41" s="9"/>
      <c r="G41" s="9"/>
      <c r="H41" s="9"/>
      <c r="I41" s="3" t="s">
        <v>267</v>
      </c>
      <c r="J41" s="3" t="s">
        <v>268</v>
      </c>
      <c r="K41" s="3" t="s">
        <v>269</v>
      </c>
      <c r="L41" s="3" t="s">
        <v>270</v>
      </c>
      <c r="M41" s="3" t="s">
        <v>273</v>
      </c>
    </row>
    <row r="43" spans="3:13" x14ac:dyDescent="0.2">
      <c r="C43" s="3" t="s">
        <v>274</v>
      </c>
      <c r="D43" s="9"/>
      <c r="E43" s="9"/>
      <c r="F43" s="9"/>
      <c r="G43" s="9"/>
      <c r="H43" s="9"/>
      <c r="I43" s="3" t="s">
        <v>275</v>
      </c>
      <c r="J43" s="3" t="s">
        <v>276</v>
      </c>
      <c r="K43" s="3" t="s">
        <v>277</v>
      </c>
      <c r="L43" s="3" t="s">
        <v>278</v>
      </c>
      <c r="M43" s="3" t="s">
        <v>279</v>
      </c>
    </row>
    <row r="44" spans="3:13" x14ac:dyDescent="0.2">
      <c r="C44" s="3" t="s">
        <v>280</v>
      </c>
      <c r="D44" s="9"/>
      <c r="E44" s="9"/>
      <c r="F44" s="9"/>
      <c r="G44" s="9"/>
      <c r="H44" s="9"/>
      <c r="I44" s="3" t="s">
        <v>281</v>
      </c>
      <c r="J44" s="3" t="s">
        <v>282</v>
      </c>
      <c r="K44" s="3" t="s">
        <v>283</v>
      </c>
      <c r="L44" s="3" t="s">
        <v>284</v>
      </c>
      <c r="M44" s="3" t="s">
        <v>285</v>
      </c>
    </row>
    <row r="46" spans="3:13" x14ac:dyDescent="0.2">
      <c r="C46" s="3" t="s">
        <v>286</v>
      </c>
      <c r="D46" s="9"/>
      <c r="E46" s="9"/>
      <c r="F46" s="9"/>
      <c r="G46" s="9"/>
      <c r="H46" s="9"/>
      <c r="I46" s="3" t="s">
        <v>173</v>
      </c>
      <c r="J46" s="3" t="s">
        <v>174</v>
      </c>
      <c r="K46" s="3" t="s">
        <v>175</v>
      </c>
      <c r="L46" s="3" t="s">
        <v>176</v>
      </c>
      <c r="M46" s="3" t="s">
        <v>177</v>
      </c>
    </row>
    <row r="47" spans="3:13" x14ac:dyDescent="0.2">
      <c r="C47" s="3" t="s">
        <v>287</v>
      </c>
      <c r="D47" s="9"/>
      <c r="E47" s="9"/>
      <c r="F47" s="9"/>
      <c r="G47" s="9"/>
      <c r="H47" s="9"/>
      <c r="I47" s="3" t="s">
        <v>281</v>
      </c>
      <c r="J47" s="3" t="s">
        <v>282</v>
      </c>
      <c r="K47" s="3" t="s">
        <v>283</v>
      </c>
      <c r="L47" s="3" t="s">
        <v>284</v>
      </c>
      <c r="M47" s="3" t="s">
        <v>285</v>
      </c>
    </row>
    <row r="48" spans="3:13" x14ac:dyDescent="0.2">
      <c r="C48" s="3" t="s">
        <v>288</v>
      </c>
      <c r="D48" s="9"/>
      <c r="E48" s="9"/>
      <c r="F48" s="9"/>
      <c r="G48" s="9"/>
      <c r="H48" s="9"/>
      <c r="I48" s="3" t="s">
        <v>281</v>
      </c>
      <c r="J48" s="3" t="s">
        <v>282</v>
      </c>
      <c r="K48" s="3" t="s">
        <v>283</v>
      </c>
      <c r="L48" s="3" t="s">
        <v>284</v>
      </c>
      <c r="M48" s="3" t="s">
        <v>285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1B8D-8956-4FFE-A8C5-E004417705E8}">
  <dimension ref="C1:Q41"/>
  <sheetViews>
    <sheetView workbookViewId="0">
      <selection activeCell="H1" sqref="D1:H1048576"/>
    </sheetView>
  </sheetViews>
  <sheetFormatPr defaultColWidth="15" defaultRowHeight="12.75" x14ac:dyDescent="0.2"/>
  <cols>
    <col min="1" max="2" width="2" customWidth="1"/>
    <col min="3" max="3" width="25" customWidth="1"/>
    <col min="4" max="8" width="10.85546875" style="7" customWidth="1"/>
  </cols>
  <sheetData>
    <row r="1" spans="3:17" ht="13.5" customHeight="1" x14ac:dyDescent="0.2"/>
    <row r="2" spans="3:17" ht="26.25" x14ac:dyDescent="0.4">
      <c r="C2" s="39" t="s">
        <v>0</v>
      </c>
      <c r="D2" s="39"/>
      <c r="E2" s="39"/>
      <c r="F2" s="39"/>
      <c r="G2" s="39"/>
      <c r="H2" s="39"/>
      <c r="I2" s="40"/>
      <c r="J2" s="40"/>
    </row>
    <row r="3" spans="3:17" x14ac:dyDescent="0.2">
      <c r="C3" s="1" t="s">
        <v>1</v>
      </c>
      <c r="D3" s="8"/>
      <c r="E3" s="8"/>
      <c r="F3" s="8"/>
      <c r="G3" s="8"/>
      <c r="H3" s="8"/>
    </row>
    <row r="6" spans="3:17" ht="15" x14ac:dyDescent="0.25">
      <c r="C6" s="41" t="s">
        <v>289</v>
      </c>
      <c r="D6" s="41"/>
      <c r="E6" s="41"/>
      <c r="F6" s="41"/>
      <c r="G6" s="41"/>
      <c r="H6" s="41"/>
      <c r="I6" s="42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9"/>
      <c r="E8" s="9"/>
      <c r="F8" s="9"/>
      <c r="G8" s="9"/>
      <c r="H8" s="9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9">
        <v>2013</v>
      </c>
      <c r="E10" s="9">
        <v>2014</v>
      </c>
      <c r="F10" s="9">
        <v>2015</v>
      </c>
      <c r="G10" s="9">
        <v>2016</v>
      </c>
      <c r="H10" s="9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259</v>
      </c>
      <c r="D12" s="9"/>
      <c r="E12" s="9"/>
      <c r="F12" s="9"/>
      <c r="G12" s="9"/>
      <c r="H12" s="9"/>
      <c r="I12" s="3" t="s">
        <v>250</v>
      </c>
      <c r="J12" s="3" t="s">
        <v>260</v>
      </c>
      <c r="K12" s="3">
        <v>-604.399</v>
      </c>
      <c r="L12" s="3" t="s">
        <v>261</v>
      </c>
      <c r="M12" s="3" t="s">
        <v>254</v>
      </c>
    </row>
    <row r="13" spans="3:17" x14ac:dyDescent="0.2">
      <c r="C13" s="3" t="s">
        <v>290</v>
      </c>
      <c r="D13" s="9"/>
      <c r="E13" s="9"/>
      <c r="F13" s="9"/>
      <c r="G13" s="9"/>
      <c r="H13" s="9"/>
      <c r="I13" s="3" t="s">
        <v>291</v>
      </c>
      <c r="J13" s="3" t="s">
        <v>292</v>
      </c>
      <c r="K13" s="3" t="s">
        <v>293</v>
      </c>
      <c r="L13" s="3" t="s">
        <v>294</v>
      </c>
      <c r="M13" s="3" t="s">
        <v>295</v>
      </c>
    </row>
    <row r="14" spans="3:17" x14ac:dyDescent="0.2">
      <c r="C14" s="3" t="s">
        <v>296</v>
      </c>
      <c r="D14" s="9"/>
      <c r="E14" s="9"/>
      <c r="F14" s="9"/>
      <c r="G14" s="9"/>
      <c r="H14" s="9"/>
      <c r="I14" s="3" t="s">
        <v>297</v>
      </c>
      <c r="J14" s="3" t="s">
        <v>298</v>
      </c>
      <c r="K14" s="3" t="s">
        <v>299</v>
      </c>
      <c r="L14" s="3" t="s">
        <v>300</v>
      </c>
      <c r="M14" s="3" t="s">
        <v>301</v>
      </c>
    </row>
    <row r="15" spans="3:17" x14ac:dyDescent="0.2">
      <c r="C15" s="3" t="s">
        <v>302</v>
      </c>
      <c r="D15" s="9"/>
      <c r="E15" s="9"/>
      <c r="F15" s="9"/>
      <c r="G15" s="9"/>
      <c r="H15" s="9"/>
      <c r="I15" s="3" t="s">
        <v>303</v>
      </c>
      <c r="J15" s="3" t="s">
        <v>304</v>
      </c>
      <c r="K15" s="3" t="s">
        <v>305</v>
      </c>
      <c r="L15" s="3" t="s">
        <v>306</v>
      </c>
      <c r="M15" s="3" t="s">
        <v>307</v>
      </c>
    </row>
    <row r="16" spans="3:17" x14ac:dyDescent="0.2">
      <c r="C16" s="3" t="s">
        <v>308</v>
      </c>
      <c r="D16" s="9"/>
      <c r="E16" s="9"/>
      <c r="F16" s="9"/>
      <c r="G16" s="9"/>
      <c r="H16" s="9"/>
      <c r="I16" s="3" t="s">
        <v>309</v>
      </c>
      <c r="J16" s="3" t="s">
        <v>310</v>
      </c>
      <c r="K16" s="3" t="s">
        <v>311</v>
      </c>
      <c r="L16" s="3" t="s">
        <v>312</v>
      </c>
      <c r="M16" s="3" t="s">
        <v>313</v>
      </c>
    </row>
    <row r="17" spans="3:13" x14ac:dyDescent="0.2">
      <c r="C17" s="3" t="s">
        <v>314</v>
      </c>
      <c r="D17" s="9"/>
      <c r="E17" s="9"/>
      <c r="F17" s="9"/>
      <c r="G17" s="9"/>
      <c r="H17" s="9"/>
      <c r="I17" s="3" t="s">
        <v>315</v>
      </c>
      <c r="J17" s="3" t="s">
        <v>316</v>
      </c>
      <c r="K17" s="3">
        <v>645.11699999999996</v>
      </c>
      <c r="L17" s="3">
        <v>819.41499999999996</v>
      </c>
      <c r="M17" s="3">
        <v>-88.007000000000005</v>
      </c>
    </row>
    <row r="18" spans="3:13" x14ac:dyDescent="0.2">
      <c r="C18" s="3" t="s">
        <v>317</v>
      </c>
      <c r="D18" s="9"/>
      <c r="E18" s="9"/>
      <c r="F18" s="9"/>
      <c r="G18" s="9"/>
      <c r="H18" s="9"/>
      <c r="I18" s="3" t="s">
        <v>318</v>
      </c>
      <c r="J18" s="3" t="s">
        <v>319</v>
      </c>
      <c r="K18" s="3" t="s">
        <v>320</v>
      </c>
      <c r="L18" s="3" t="s">
        <v>321</v>
      </c>
      <c r="M18" s="3" t="s">
        <v>322</v>
      </c>
    </row>
    <row r="19" spans="3:13" x14ac:dyDescent="0.2">
      <c r="C19" s="3" t="s">
        <v>323</v>
      </c>
      <c r="D19" s="9"/>
      <c r="E19" s="9"/>
      <c r="F19" s="9"/>
      <c r="G19" s="9"/>
      <c r="H19" s="9"/>
      <c r="I19" s="3" t="s">
        <v>324</v>
      </c>
      <c r="J19" s="3" t="s">
        <v>325</v>
      </c>
      <c r="K19" s="3">
        <v>-170.50399999999999</v>
      </c>
      <c r="L19" s="3" t="s">
        <v>326</v>
      </c>
      <c r="M19" s="3" t="s">
        <v>327</v>
      </c>
    </row>
    <row r="20" spans="3:13" x14ac:dyDescent="0.2">
      <c r="C20" s="3" t="s">
        <v>328</v>
      </c>
      <c r="D20" s="9"/>
      <c r="E20" s="9"/>
      <c r="F20" s="9"/>
      <c r="G20" s="9"/>
      <c r="H20" s="9"/>
      <c r="I20" s="3" t="s">
        <v>329</v>
      </c>
      <c r="J20" s="3" t="s">
        <v>330</v>
      </c>
      <c r="K20" s="3" t="s">
        <v>331</v>
      </c>
      <c r="L20" s="3" t="s">
        <v>332</v>
      </c>
      <c r="M20" s="3" t="s">
        <v>333</v>
      </c>
    </row>
    <row r="22" spans="3:13" x14ac:dyDescent="0.2">
      <c r="C22" s="3" t="s">
        <v>334</v>
      </c>
      <c r="D22" s="9"/>
      <c r="E22" s="9"/>
      <c r="F22" s="9"/>
      <c r="G22" s="9"/>
      <c r="H22" s="9"/>
      <c r="I22" s="3" t="s">
        <v>335</v>
      </c>
      <c r="J22" s="3" t="s">
        <v>336</v>
      </c>
      <c r="K22" s="3" t="s">
        <v>337</v>
      </c>
      <c r="L22" s="3" t="s">
        <v>338</v>
      </c>
      <c r="M22" s="3" t="s">
        <v>339</v>
      </c>
    </row>
    <row r="23" spans="3:13" x14ac:dyDescent="0.2">
      <c r="C23" s="3" t="s">
        <v>340</v>
      </c>
      <c r="D23" s="9"/>
      <c r="E23" s="9"/>
      <c r="F23" s="9"/>
      <c r="G23" s="9"/>
      <c r="H23" s="9"/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341</v>
      </c>
      <c r="D24" s="9"/>
      <c r="E24" s="9"/>
      <c r="F24" s="9"/>
      <c r="G24" s="9"/>
      <c r="H24" s="9"/>
      <c r="I24" s="3" t="s">
        <v>342</v>
      </c>
      <c r="J24" s="3" t="s">
        <v>343</v>
      </c>
      <c r="K24" s="3" t="s">
        <v>344</v>
      </c>
      <c r="L24" s="3">
        <v>-107.485</v>
      </c>
      <c r="M24" s="3" t="s">
        <v>345</v>
      </c>
    </row>
    <row r="25" spans="3:13" x14ac:dyDescent="0.2">
      <c r="C25" s="3" t="s">
        <v>346</v>
      </c>
      <c r="D25" s="9"/>
      <c r="E25" s="9"/>
      <c r="F25" s="9"/>
      <c r="G25" s="9"/>
      <c r="H25" s="9"/>
      <c r="I25" s="3" t="s">
        <v>347</v>
      </c>
      <c r="J25" s="3" t="s">
        <v>348</v>
      </c>
      <c r="K25" s="3" t="s">
        <v>349</v>
      </c>
      <c r="L25" s="3" t="s">
        <v>350</v>
      </c>
      <c r="M25" s="3" t="s">
        <v>351</v>
      </c>
    </row>
    <row r="27" spans="3:13" x14ac:dyDescent="0.2">
      <c r="C27" s="3" t="s">
        <v>352</v>
      </c>
      <c r="D27" s="9"/>
      <c r="E27" s="9"/>
      <c r="F27" s="9"/>
      <c r="G27" s="9"/>
      <c r="H27" s="9"/>
      <c r="I27" s="3" t="s">
        <v>353</v>
      </c>
      <c r="J27" s="3" t="s">
        <v>3</v>
      </c>
      <c r="K27" s="3" t="s">
        <v>3</v>
      </c>
      <c r="L27" s="3" t="s">
        <v>354</v>
      </c>
      <c r="M27" s="3" t="s">
        <v>355</v>
      </c>
    </row>
    <row r="28" spans="3:13" x14ac:dyDescent="0.2">
      <c r="C28" s="3" t="s">
        <v>356</v>
      </c>
      <c r="D28" s="9"/>
      <c r="E28" s="9"/>
      <c r="F28" s="9"/>
      <c r="G28" s="9"/>
      <c r="H28" s="9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357</v>
      </c>
      <c r="D29" s="9"/>
      <c r="E29" s="9"/>
      <c r="F29" s="9"/>
      <c r="G29" s="9"/>
      <c r="H29" s="9"/>
      <c r="I29" s="3" t="s">
        <v>358</v>
      </c>
      <c r="J29" s="3" t="s">
        <v>359</v>
      </c>
      <c r="K29" s="3" t="s">
        <v>360</v>
      </c>
      <c r="L29" s="3" t="s">
        <v>3</v>
      </c>
      <c r="M29" s="3" t="s">
        <v>361</v>
      </c>
    </row>
    <row r="30" spans="3:13" x14ac:dyDescent="0.2">
      <c r="C30" s="3" t="s">
        <v>362</v>
      </c>
      <c r="D30" s="9"/>
      <c r="E30" s="9"/>
      <c r="F30" s="9"/>
      <c r="G30" s="9"/>
      <c r="H30" s="9"/>
      <c r="I30" s="3" t="s">
        <v>363</v>
      </c>
      <c r="J30" s="3" t="s">
        <v>364</v>
      </c>
      <c r="K30" s="3" t="s">
        <v>365</v>
      </c>
      <c r="L30" s="3" t="s">
        <v>366</v>
      </c>
      <c r="M30" s="3" t="s">
        <v>367</v>
      </c>
    </row>
    <row r="31" spans="3:13" x14ac:dyDescent="0.2">
      <c r="C31" s="3" t="s">
        <v>368</v>
      </c>
      <c r="D31" s="9"/>
      <c r="E31" s="9"/>
      <c r="F31" s="9"/>
      <c r="G31" s="9"/>
      <c r="H31" s="9"/>
      <c r="I31" s="3" t="s">
        <v>369</v>
      </c>
      <c r="J31" s="3" t="s">
        <v>370</v>
      </c>
      <c r="K31" s="3" t="s">
        <v>3</v>
      </c>
      <c r="L31" s="3" t="s">
        <v>371</v>
      </c>
      <c r="M31" s="3" t="s">
        <v>372</v>
      </c>
    </row>
    <row r="32" spans="3:13" x14ac:dyDescent="0.2">
      <c r="C32" s="3" t="s">
        <v>373</v>
      </c>
      <c r="D32" s="9"/>
      <c r="E32" s="9"/>
      <c r="F32" s="9"/>
      <c r="G32" s="9"/>
      <c r="H32" s="9"/>
      <c r="I32" s="3" t="s">
        <v>374</v>
      </c>
      <c r="J32" s="3" t="s">
        <v>375</v>
      </c>
      <c r="K32" s="3" t="s">
        <v>376</v>
      </c>
      <c r="L32" s="3" t="s">
        <v>377</v>
      </c>
      <c r="M32" s="3" t="s">
        <v>378</v>
      </c>
    </row>
    <row r="33" spans="3:13" x14ac:dyDescent="0.2">
      <c r="C33" s="3" t="s">
        <v>379</v>
      </c>
      <c r="D33" s="9"/>
      <c r="E33" s="9"/>
      <c r="F33" s="9"/>
      <c r="G33" s="9"/>
      <c r="H33" s="9"/>
      <c r="I33" s="3" t="s">
        <v>380</v>
      </c>
      <c r="J33" s="3" t="s">
        <v>381</v>
      </c>
      <c r="K33" s="3" t="s">
        <v>382</v>
      </c>
      <c r="L33" s="3" t="s">
        <v>383</v>
      </c>
      <c r="M33" s="3" t="s">
        <v>384</v>
      </c>
    </row>
    <row r="35" spans="3:13" x14ac:dyDescent="0.2">
      <c r="C35" s="3" t="s">
        <v>385</v>
      </c>
      <c r="D35" s="9"/>
      <c r="E35" s="9"/>
      <c r="F35" s="9"/>
      <c r="G35" s="9"/>
      <c r="H35" s="9"/>
      <c r="I35" s="3" t="s">
        <v>3</v>
      </c>
      <c r="J35" s="3" t="s">
        <v>386</v>
      </c>
      <c r="K35" s="3">
        <v>171.40100000000001</v>
      </c>
      <c r="L35" s="3" t="s">
        <v>17</v>
      </c>
      <c r="M35" s="3" t="s">
        <v>18</v>
      </c>
    </row>
    <row r="36" spans="3:13" x14ac:dyDescent="0.2">
      <c r="C36" s="3" t="s">
        <v>387</v>
      </c>
      <c r="D36" s="9"/>
      <c r="E36" s="9"/>
      <c r="F36" s="9"/>
      <c r="G36" s="9"/>
      <c r="H36" s="9"/>
      <c r="I36" s="3">
        <v>-719.34400000000005</v>
      </c>
      <c r="J36" s="3" t="s">
        <v>388</v>
      </c>
      <c r="K36" s="3" t="s">
        <v>389</v>
      </c>
      <c r="L36" s="3">
        <v>-343.952</v>
      </c>
      <c r="M36" s="3" t="s">
        <v>390</v>
      </c>
    </row>
    <row r="37" spans="3:13" x14ac:dyDescent="0.2">
      <c r="C37" s="3" t="s">
        <v>391</v>
      </c>
      <c r="D37" s="9"/>
      <c r="E37" s="9"/>
      <c r="F37" s="9"/>
      <c r="G37" s="9"/>
      <c r="H37" s="9"/>
      <c r="I37" s="3" t="s">
        <v>3</v>
      </c>
      <c r="J37" s="3" t="s">
        <v>392</v>
      </c>
      <c r="K37" s="3" t="s">
        <v>393</v>
      </c>
      <c r="L37" s="3" t="s">
        <v>394</v>
      </c>
      <c r="M37" s="3">
        <v>375.70499999999998</v>
      </c>
    </row>
    <row r="38" spans="3:13" x14ac:dyDescent="0.2">
      <c r="C38" s="3" t="s">
        <v>395</v>
      </c>
      <c r="D38" s="9"/>
      <c r="E38" s="9"/>
      <c r="F38" s="9"/>
      <c r="G38" s="9"/>
      <c r="H38" s="9"/>
      <c r="I38" s="3" t="s">
        <v>386</v>
      </c>
      <c r="J38" s="3">
        <v>171.40100000000001</v>
      </c>
      <c r="K38" s="3" t="s">
        <v>17</v>
      </c>
      <c r="L38" s="3" t="s">
        <v>18</v>
      </c>
      <c r="M38" s="3" t="s">
        <v>19</v>
      </c>
    </row>
    <row r="40" spans="3:13" x14ac:dyDescent="0.2">
      <c r="C40" s="3" t="s">
        <v>396</v>
      </c>
      <c r="D40" s="9"/>
      <c r="E40" s="9"/>
      <c r="F40" s="9"/>
      <c r="G40" s="9"/>
      <c r="H40" s="9"/>
      <c r="I40" s="3" t="s">
        <v>397</v>
      </c>
      <c r="J40" s="3" t="s">
        <v>398</v>
      </c>
      <c r="K40" s="3" t="s">
        <v>399</v>
      </c>
      <c r="L40" s="3" t="s">
        <v>400</v>
      </c>
      <c r="M40" s="3" t="s">
        <v>401</v>
      </c>
    </row>
    <row r="41" spans="3:13" x14ac:dyDescent="0.2">
      <c r="C41" s="3" t="s">
        <v>402</v>
      </c>
      <c r="D41" s="9"/>
      <c r="E41" s="9"/>
      <c r="F41" s="9"/>
      <c r="G41" s="9"/>
      <c r="H41" s="9"/>
      <c r="I41" s="3" t="s">
        <v>403</v>
      </c>
      <c r="J41" s="3" t="s">
        <v>404</v>
      </c>
      <c r="K41" s="3" t="s">
        <v>405</v>
      </c>
      <c r="L41" s="3" t="s">
        <v>406</v>
      </c>
      <c r="M41" s="3" t="s">
        <v>407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F245-F96D-4943-AF73-7B7D6E6F3EAE}">
  <dimension ref="C1:Q32"/>
  <sheetViews>
    <sheetView workbookViewId="0">
      <selection activeCell="H1" sqref="D1:H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9.5703125" style="4" customWidth="1"/>
  </cols>
  <sheetData>
    <row r="1" spans="3:17" ht="13.5" customHeight="1" x14ac:dyDescent="0.2"/>
    <row r="2" spans="3:17" ht="26.25" x14ac:dyDescent="0.4">
      <c r="C2" s="39" t="s">
        <v>0</v>
      </c>
      <c r="D2" s="39"/>
      <c r="E2" s="39"/>
      <c r="F2" s="39"/>
      <c r="G2" s="39"/>
      <c r="H2" s="39"/>
      <c r="I2" s="40"/>
      <c r="J2" s="40"/>
    </row>
    <row r="3" spans="3:17" ht="12.75" x14ac:dyDescent="0.2">
      <c r="C3" s="1" t="s">
        <v>1</v>
      </c>
      <c r="D3" s="5"/>
      <c r="E3" s="5"/>
      <c r="F3" s="5"/>
      <c r="G3" s="5"/>
      <c r="H3" s="5"/>
    </row>
    <row r="4" spans="3:17" ht="12.75" x14ac:dyDescent="0.2"/>
    <row r="5" spans="3:17" ht="12.75" x14ac:dyDescent="0.2"/>
    <row r="6" spans="3:17" x14ac:dyDescent="0.25">
      <c r="C6" s="41" t="s">
        <v>408</v>
      </c>
      <c r="D6" s="41"/>
      <c r="E6" s="41"/>
      <c r="F6" s="41"/>
      <c r="G6" s="41"/>
      <c r="H6" s="41"/>
      <c r="I6" s="42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6"/>
      <c r="E8" s="6"/>
      <c r="F8" s="6"/>
      <c r="G8" s="6"/>
      <c r="H8" s="6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6">
        <v>2013</v>
      </c>
      <c r="E10" s="6">
        <v>2014</v>
      </c>
      <c r="F10" s="6">
        <v>2015</v>
      </c>
      <c r="G10" s="6">
        <v>2016</v>
      </c>
      <c r="H10" s="6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409</v>
      </c>
      <c r="D12" s="6"/>
      <c r="E12" s="6"/>
      <c r="F12" s="6"/>
      <c r="G12" s="6"/>
      <c r="H12" s="6"/>
      <c r="I12" s="3" t="s">
        <v>3</v>
      </c>
      <c r="J12" s="3" t="s">
        <v>3</v>
      </c>
      <c r="K12" s="3" t="s">
        <v>3</v>
      </c>
      <c r="L12" s="3">
        <v>21.35</v>
      </c>
      <c r="M12" s="3">
        <v>18.260000000000002</v>
      </c>
    </row>
    <row r="13" spans="3:17" ht="12.75" x14ac:dyDescent="0.2">
      <c r="C13" s="3" t="s">
        <v>410</v>
      </c>
      <c r="D13" s="6"/>
      <c r="E13" s="6"/>
      <c r="F13" s="6"/>
      <c r="G13" s="6"/>
      <c r="H13" s="6"/>
      <c r="I13" s="3" t="s">
        <v>411</v>
      </c>
      <c r="J13" s="3" t="s">
        <v>411</v>
      </c>
      <c r="K13" s="3" t="s">
        <v>411</v>
      </c>
      <c r="L13" s="3" t="s">
        <v>412</v>
      </c>
      <c r="M13" s="3" t="s">
        <v>413</v>
      </c>
    </row>
    <row r="14" spans="3:17" ht="12.75" x14ac:dyDescent="0.2"/>
    <row r="15" spans="3:17" ht="12.75" x14ac:dyDescent="0.2">
      <c r="C15" s="3" t="s">
        <v>414</v>
      </c>
      <c r="D15" s="6"/>
      <c r="E15" s="6"/>
      <c r="F15" s="6"/>
      <c r="G15" s="6"/>
      <c r="H15" s="6"/>
      <c r="I15" s="3" t="s">
        <v>415</v>
      </c>
      <c r="J15" s="3" t="s">
        <v>415</v>
      </c>
      <c r="K15" s="3" t="s">
        <v>415</v>
      </c>
      <c r="L15" s="3" t="s">
        <v>416</v>
      </c>
      <c r="M15" s="3" t="s">
        <v>417</v>
      </c>
    </row>
    <row r="16" spans="3:17" ht="12.75" x14ac:dyDescent="0.2">
      <c r="C16" s="3" t="s">
        <v>418</v>
      </c>
      <c r="D16" s="6"/>
      <c r="E16" s="6"/>
      <c r="F16" s="6"/>
      <c r="G16" s="6"/>
      <c r="H16" s="6"/>
      <c r="I16" s="3" t="s">
        <v>415</v>
      </c>
      <c r="J16" s="3" t="s">
        <v>415</v>
      </c>
      <c r="K16" s="3" t="s">
        <v>415</v>
      </c>
      <c r="L16" s="3" t="s">
        <v>416</v>
      </c>
      <c r="M16" s="3" t="s">
        <v>419</v>
      </c>
    </row>
    <row r="17" spans="3:13" ht="12.75" x14ac:dyDescent="0.2">
      <c r="C17" s="3" t="s">
        <v>420</v>
      </c>
      <c r="D17" s="6"/>
      <c r="E17" s="6"/>
      <c r="F17" s="6"/>
      <c r="G17" s="6"/>
      <c r="H17" s="6"/>
      <c r="I17" s="3" t="s">
        <v>421</v>
      </c>
      <c r="J17" s="3" t="s">
        <v>421</v>
      </c>
      <c r="K17" s="3" t="s">
        <v>421</v>
      </c>
      <c r="L17" s="3" t="s">
        <v>422</v>
      </c>
      <c r="M17" s="3" t="s">
        <v>423</v>
      </c>
    </row>
    <row r="18" spans="3:13" ht="12.75" x14ac:dyDescent="0.2">
      <c r="C18" s="3" t="s">
        <v>424</v>
      </c>
      <c r="D18" s="6"/>
      <c r="E18" s="6"/>
      <c r="F18" s="6"/>
      <c r="G18" s="6"/>
      <c r="H18" s="6"/>
      <c r="I18" s="3" t="s">
        <v>421</v>
      </c>
      <c r="J18" s="3" t="s">
        <v>421</v>
      </c>
      <c r="K18" s="3" t="s">
        <v>421</v>
      </c>
      <c r="L18" s="3" t="s">
        <v>425</v>
      </c>
      <c r="M18" s="3" t="s">
        <v>426</v>
      </c>
    </row>
    <row r="19" spans="3:13" ht="12.75" x14ac:dyDescent="0.2">
      <c r="C19" s="3" t="s">
        <v>427</v>
      </c>
      <c r="D19" s="6"/>
      <c r="E19" s="6"/>
      <c r="F19" s="6"/>
      <c r="G19" s="6"/>
      <c r="H19" s="6"/>
      <c r="I19" s="3" t="s">
        <v>421</v>
      </c>
      <c r="J19" s="3" t="s">
        <v>421</v>
      </c>
      <c r="K19" s="3" t="s">
        <v>421</v>
      </c>
      <c r="L19" s="3" t="s">
        <v>428</v>
      </c>
      <c r="M19" s="3" t="s">
        <v>429</v>
      </c>
    </row>
    <row r="20" spans="3:13" ht="12.75" x14ac:dyDescent="0.2">
      <c r="C20" s="3" t="s">
        <v>430</v>
      </c>
      <c r="D20" s="6"/>
      <c r="E20" s="6"/>
      <c r="F20" s="6"/>
      <c r="G20" s="6"/>
      <c r="H20" s="6"/>
      <c r="I20" s="3" t="s">
        <v>421</v>
      </c>
      <c r="J20" s="3" t="s">
        <v>421</v>
      </c>
      <c r="K20" s="3" t="s">
        <v>421</v>
      </c>
      <c r="L20" s="3" t="s">
        <v>431</v>
      </c>
      <c r="M20" s="3" t="s">
        <v>432</v>
      </c>
    </row>
    <row r="21" spans="3:13" ht="12.75" x14ac:dyDescent="0.2">
      <c r="C21" s="3" t="s">
        <v>433</v>
      </c>
      <c r="D21" s="6"/>
      <c r="E21" s="6"/>
      <c r="F21" s="6"/>
      <c r="G21" s="6"/>
      <c r="H21" s="6"/>
      <c r="I21" s="3" t="s">
        <v>421</v>
      </c>
      <c r="J21" s="3" t="s">
        <v>421</v>
      </c>
      <c r="K21" s="3" t="s">
        <v>421</v>
      </c>
      <c r="L21" s="3" t="s">
        <v>434</v>
      </c>
      <c r="M21" s="3" t="s">
        <v>435</v>
      </c>
    </row>
    <row r="22" spans="3:13" ht="12.75" x14ac:dyDescent="0.2">
      <c r="C22" s="3" t="s">
        <v>436</v>
      </c>
      <c r="D22" s="6"/>
      <c r="E22" s="6"/>
      <c r="F22" s="6"/>
      <c r="G22" s="6"/>
      <c r="H22" s="6"/>
      <c r="I22" s="3" t="s">
        <v>421</v>
      </c>
      <c r="J22" s="3" t="s">
        <v>421</v>
      </c>
      <c r="K22" s="3" t="s">
        <v>421</v>
      </c>
      <c r="L22" s="3" t="s">
        <v>437</v>
      </c>
      <c r="M22" s="3" t="s">
        <v>438</v>
      </c>
    </row>
    <row r="23" spans="3:13" ht="12.75" x14ac:dyDescent="0.2"/>
    <row r="24" spans="3:13" ht="12.75" x14ac:dyDescent="0.2">
      <c r="C24" s="3" t="s">
        <v>439</v>
      </c>
      <c r="D24" s="6"/>
      <c r="E24" s="6"/>
      <c r="F24" s="6"/>
      <c r="G24" s="6"/>
      <c r="H24" s="6"/>
      <c r="I24" s="3" t="s">
        <v>421</v>
      </c>
      <c r="J24" s="3" t="s">
        <v>421</v>
      </c>
      <c r="K24" s="3" t="s">
        <v>421</v>
      </c>
      <c r="L24" s="3" t="s">
        <v>440</v>
      </c>
      <c r="M24" s="3" t="s">
        <v>441</v>
      </c>
    </row>
    <row r="25" spans="3:13" ht="12.75" x14ac:dyDescent="0.2">
      <c r="C25" s="3" t="s">
        <v>442</v>
      </c>
      <c r="D25" s="6"/>
      <c r="E25" s="6"/>
      <c r="F25" s="6"/>
      <c r="G25" s="6"/>
      <c r="H25" s="6"/>
      <c r="I25" s="3" t="s">
        <v>421</v>
      </c>
      <c r="J25" s="3" t="s">
        <v>421</v>
      </c>
      <c r="K25" s="3" t="s">
        <v>421</v>
      </c>
      <c r="L25" s="3" t="s">
        <v>443</v>
      </c>
      <c r="M25" s="3" t="s">
        <v>444</v>
      </c>
    </row>
    <row r="26" spans="3:13" ht="12.75" x14ac:dyDescent="0.2">
      <c r="C26" s="3" t="s">
        <v>445</v>
      </c>
      <c r="D26" s="6"/>
      <c r="E26" s="6"/>
      <c r="F26" s="6"/>
      <c r="G26" s="6"/>
      <c r="H26" s="6"/>
      <c r="I26" s="3" t="s">
        <v>421</v>
      </c>
      <c r="J26" s="3" t="s">
        <v>421</v>
      </c>
      <c r="K26" s="3" t="s">
        <v>421</v>
      </c>
      <c r="L26" s="3" t="s">
        <v>446</v>
      </c>
      <c r="M26" s="3" t="s">
        <v>444</v>
      </c>
    </row>
    <row r="27" spans="3:13" ht="12.75" x14ac:dyDescent="0.2">
      <c r="C27" s="3" t="s">
        <v>447</v>
      </c>
      <c r="D27" s="6"/>
      <c r="E27" s="6"/>
      <c r="F27" s="6"/>
      <c r="G27" s="6"/>
      <c r="H27" s="6"/>
      <c r="I27" s="3" t="s">
        <v>421</v>
      </c>
      <c r="J27" s="3" t="s">
        <v>421</v>
      </c>
      <c r="K27" s="3" t="s">
        <v>421</v>
      </c>
      <c r="L27" s="3" t="s">
        <v>448</v>
      </c>
      <c r="M27" s="3" t="s">
        <v>449</v>
      </c>
    </row>
    <row r="28" spans="3:13" ht="12.75" x14ac:dyDescent="0.2"/>
    <row r="29" spans="3:13" ht="12.75" x14ac:dyDescent="0.2">
      <c r="C29" s="3" t="s">
        <v>450</v>
      </c>
      <c r="D29" s="6"/>
      <c r="E29" s="6"/>
      <c r="F29" s="6"/>
      <c r="G29" s="6"/>
      <c r="H29" s="6"/>
      <c r="I29" s="3" t="s">
        <v>421</v>
      </c>
      <c r="J29" s="3" t="s">
        <v>421</v>
      </c>
      <c r="K29" s="3">
        <v>2.4</v>
      </c>
      <c r="L29" s="3">
        <v>1.7</v>
      </c>
      <c r="M29" s="3">
        <v>2.5</v>
      </c>
    </row>
    <row r="30" spans="3:13" ht="12.75" x14ac:dyDescent="0.2">
      <c r="C30" s="3" t="s">
        <v>451</v>
      </c>
      <c r="D30" s="6"/>
      <c r="E30" s="6"/>
      <c r="F30" s="6"/>
      <c r="G30" s="6"/>
      <c r="H30" s="6"/>
      <c r="I30" s="3">
        <v>3</v>
      </c>
      <c r="J30" s="3">
        <v>5</v>
      </c>
      <c r="K30" s="3">
        <v>2</v>
      </c>
      <c r="L30" s="3">
        <v>5</v>
      </c>
      <c r="M30" s="3">
        <v>7</v>
      </c>
    </row>
    <row r="31" spans="3:13" ht="12.75" x14ac:dyDescent="0.2">
      <c r="C31" s="3" t="s">
        <v>452</v>
      </c>
      <c r="D31" s="6"/>
      <c r="E31" s="6"/>
      <c r="F31" s="6"/>
      <c r="G31" s="6"/>
      <c r="H31" s="6"/>
      <c r="I31" s="3" t="s">
        <v>3</v>
      </c>
      <c r="J31" s="3" t="s">
        <v>3</v>
      </c>
      <c r="K31" s="3" t="s">
        <v>3</v>
      </c>
      <c r="L31" s="3">
        <v>0.28000000000000003</v>
      </c>
      <c r="M31" s="3">
        <v>0.36</v>
      </c>
    </row>
    <row r="32" spans="3:13" ht="12.75" x14ac:dyDescent="0.2">
      <c r="C32" s="3" t="s">
        <v>453</v>
      </c>
      <c r="D32" s="6"/>
      <c r="E32" s="6"/>
      <c r="F32" s="6"/>
      <c r="G32" s="6"/>
      <c r="H32" s="6"/>
      <c r="I32" s="3" t="s">
        <v>3</v>
      </c>
      <c r="J32" s="3" t="s">
        <v>3</v>
      </c>
      <c r="K32" s="3" t="s">
        <v>3</v>
      </c>
      <c r="L32" s="3" t="s">
        <v>454</v>
      </c>
      <c r="M32" s="3" t="s">
        <v>455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4689-94F4-423B-B977-9BECA1C04D93}">
  <dimension ref="A3:BJ22"/>
  <sheetViews>
    <sheetView showGridLines="0" tabSelected="1" topLeftCell="Y1" workbookViewId="0">
      <selection activeCell="B7" sqref="B7:AL16"/>
    </sheetView>
  </sheetViews>
  <sheetFormatPr defaultRowHeight="15.75" x14ac:dyDescent="0.2"/>
  <cols>
    <col min="1" max="1" width="21.42578125" style="10" customWidth="1"/>
    <col min="2" max="2" width="32.7109375" style="10" customWidth="1"/>
    <col min="3" max="3" width="32.7109375" style="28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43" t="s">
        <v>456</v>
      </c>
      <c r="C3" s="43"/>
      <c r="D3" s="43"/>
      <c r="E3" s="43"/>
      <c r="F3" s="43"/>
      <c r="H3" s="43" t="s">
        <v>457</v>
      </c>
      <c r="I3" s="43"/>
      <c r="J3" s="43"/>
      <c r="K3" s="43"/>
      <c r="L3" s="43"/>
      <c r="N3" s="44" t="s">
        <v>458</v>
      </c>
      <c r="O3" s="44"/>
      <c r="P3" s="44"/>
      <c r="Q3" s="44"/>
      <c r="R3" s="44"/>
      <c r="S3" s="44"/>
      <c r="T3" s="44"/>
      <c r="V3" s="43" t="s">
        <v>459</v>
      </c>
      <c r="W3" s="43"/>
      <c r="X3" s="43"/>
      <c r="Y3" s="43"/>
      <c r="AA3" s="43" t="s">
        <v>460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62" ht="47.25" x14ac:dyDescent="0.2">
      <c r="B4" s="14" t="s">
        <v>461</v>
      </c>
      <c r="C4" s="15" t="s">
        <v>462</v>
      </c>
      <c r="D4" s="14" t="s">
        <v>463</v>
      </c>
      <c r="E4" s="15" t="s">
        <v>464</v>
      </c>
      <c r="F4" s="14" t="s">
        <v>465</v>
      </c>
      <c r="H4" s="16" t="s">
        <v>466</v>
      </c>
      <c r="I4" s="17" t="s">
        <v>467</v>
      </c>
      <c r="J4" s="16" t="s">
        <v>468</v>
      </c>
      <c r="K4" s="17" t="s">
        <v>469</v>
      </c>
      <c r="L4" s="16" t="s">
        <v>470</v>
      </c>
      <c r="N4" s="18" t="s">
        <v>471</v>
      </c>
      <c r="O4" s="19" t="s">
        <v>472</v>
      </c>
      <c r="P4" s="18" t="s">
        <v>473</v>
      </c>
      <c r="Q4" s="19" t="s">
        <v>474</v>
      </c>
      <c r="R4" s="18" t="s">
        <v>475</v>
      </c>
      <c r="S4" s="19" t="s">
        <v>476</v>
      </c>
      <c r="T4" s="18" t="s">
        <v>477</v>
      </c>
      <c r="V4" s="19" t="s">
        <v>478</v>
      </c>
      <c r="W4" s="18" t="s">
        <v>479</v>
      </c>
      <c r="X4" s="19" t="s">
        <v>480</v>
      </c>
      <c r="Y4" s="18" t="s">
        <v>481</v>
      </c>
      <c r="AA4" s="20" t="s">
        <v>274</v>
      </c>
      <c r="AB4" s="21" t="s">
        <v>420</v>
      </c>
      <c r="AC4" s="20" t="s">
        <v>424</v>
      </c>
      <c r="AD4" s="21" t="s">
        <v>430</v>
      </c>
      <c r="AE4" s="20" t="s">
        <v>433</v>
      </c>
      <c r="AF4" s="21" t="s">
        <v>436</v>
      </c>
      <c r="AG4" s="20" t="s">
        <v>439</v>
      </c>
      <c r="AH4" s="21" t="s">
        <v>442</v>
      </c>
      <c r="AI4" s="20" t="s">
        <v>452</v>
      </c>
      <c r="AJ4" s="22"/>
      <c r="AK4" s="21" t="s">
        <v>450</v>
      </c>
      <c r="AL4" s="20" t="s">
        <v>451</v>
      </c>
    </row>
    <row r="5" spans="1:62" ht="63" x14ac:dyDescent="0.2">
      <c r="A5" s="23" t="s">
        <v>482</v>
      </c>
      <c r="B5" s="18" t="s">
        <v>483</v>
      </c>
      <c r="C5" s="24" t="s">
        <v>484</v>
      </c>
      <c r="D5" s="25" t="s">
        <v>485</v>
      </c>
      <c r="E5" s="19" t="s">
        <v>486</v>
      </c>
      <c r="F5" s="18" t="s">
        <v>483</v>
      </c>
      <c r="H5" s="19" t="s">
        <v>487</v>
      </c>
      <c r="I5" s="18" t="s">
        <v>488</v>
      </c>
      <c r="J5" s="19" t="s">
        <v>489</v>
      </c>
      <c r="K5" s="18" t="s">
        <v>490</v>
      </c>
      <c r="L5" s="19" t="s">
        <v>491</v>
      </c>
      <c r="N5" s="18" t="s">
        <v>492</v>
      </c>
      <c r="O5" s="19" t="s">
        <v>493</v>
      </c>
      <c r="P5" s="18" t="s">
        <v>494</v>
      </c>
      <c r="Q5" s="19" t="s">
        <v>495</v>
      </c>
      <c r="R5" s="18" t="s">
        <v>496</v>
      </c>
      <c r="S5" s="19" t="s">
        <v>497</v>
      </c>
      <c r="T5" s="18" t="s">
        <v>498</v>
      </c>
      <c r="V5" s="19" t="s">
        <v>499</v>
      </c>
      <c r="W5" s="18" t="s">
        <v>500</v>
      </c>
      <c r="X5" s="19" t="s">
        <v>501</v>
      </c>
      <c r="Y5" s="18" t="s">
        <v>502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#DIV/0!</v>
      </c>
      <c r="C7" s="31" t="e">
        <f>(sheet!D18-sheet!D15)/sheet!D35</f>
        <v>#DIV/0!</v>
      </c>
      <c r="D7" s="31" t="e">
        <f>sheet!D12/sheet!D35</f>
        <v>#DIV/0!</v>
      </c>
      <c r="E7" s="31" t="e">
        <f>Sheet2!D20/sheet!D35</f>
        <v>#DIV/0!</v>
      </c>
      <c r="F7" s="31" t="e">
        <f>sheet!D18/sheet!D35</f>
        <v>#DIV/0!</v>
      </c>
      <c r="G7" s="29"/>
      <c r="H7" s="32" t="e">
        <f>Sheet1!D33/sheet!D51</f>
        <v>#DIV/0!</v>
      </c>
      <c r="I7" s="32" t="e">
        <f>Sheet1!D33/Sheet1!D12</f>
        <v>#DIV/0!</v>
      </c>
      <c r="J7" s="32" t="e">
        <f>Sheet1!D12/sheet!D27</f>
        <v>#DIV/0!</v>
      </c>
      <c r="K7" s="32" t="e">
        <f>Sheet1!D30/sheet!D27</f>
        <v>#DIV/0!</v>
      </c>
      <c r="L7" s="32">
        <f>Sheet1!D38</f>
        <v>0</v>
      </c>
      <c r="M7" s="29"/>
      <c r="N7" s="32" t="e">
        <f>sheet!D40/sheet!D27</f>
        <v>#DIV/0!</v>
      </c>
      <c r="O7" s="32" t="e">
        <f>sheet!D51/sheet!D27</f>
        <v>#DIV/0!</v>
      </c>
      <c r="P7" s="32" t="e">
        <f>sheet!D40/sheet!D51</f>
        <v>#DIV/0!</v>
      </c>
      <c r="Q7" s="31" t="e">
        <f>Sheet1!D24/Sheet1!D26</f>
        <v>#DIV/0!</v>
      </c>
      <c r="R7" s="31" t="e">
        <f>ABS(Sheet2!D20/(Sheet1!D26+Sheet2!D30))</f>
        <v>#DIV/0!</v>
      </c>
      <c r="S7" s="31" t="e">
        <f>sheet!D40/Sheet1!D43</f>
        <v>#DIV/0!</v>
      </c>
      <c r="T7" s="31" t="e">
        <f>Sheet2!D20/sheet!D40</f>
        <v>#DIV/0!</v>
      </c>
      <c r="V7" s="31" t="e">
        <f>ABS(Sheet1!D15/sheet!D15)</f>
        <v>#DIV/0!</v>
      </c>
      <c r="W7" s="31" t="e">
        <f>Sheet1!D12/sheet!D14</f>
        <v>#DIV/0!</v>
      </c>
      <c r="X7" s="31" t="e">
        <f>Sheet1!D12/sheet!D27</f>
        <v>#DIV/0!</v>
      </c>
      <c r="Y7" s="31" t="e">
        <f>Sheet1!D12/(sheet!D18-sheet!D35)</f>
        <v>#DIV/0!</v>
      </c>
      <c r="AA7" s="17">
        <f>Sheet1!D43</f>
        <v>0</v>
      </c>
      <c r="AB7" s="17">
        <f>Sheet3!D17</f>
        <v>0</v>
      </c>
      <c r="AC7" s="17">
        <f>Sheet3!D18</f>
        <v>0</v>
      </c>
      <c r="AD7" s="17">
        <f>Sheet3!D20</f>
        <v>0</v>
      </c>
      <c r="AE7" s="17">
        <f>Sheet3!D21</f>
        <v>0</v>
      </c>
      <c r="AF7" s="17">
        <f>Sheet3!D22</f>
        <v>0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 t="e">
        <f>sheet!E18/sheet!E35</f>
        <v>#DIV/0!</v>
      </c>
      <c r="C8" s="34" t="e">
        <f>(sheet!E18-sheet!E15)/sheet!E35</f>
        <v>#DIV/0!</v>
      </c>
      <c r="D8" s="34" t="e">
        <f>sheet!E12/sheet!E35</f>
        <v>#DIV/0!</v>
      </c>
      <c r="E8" s="34" t="e">
        <f>Sheet2!E20/sheet!E35</f>
        <v>#DIV/0!</v>
      </c>
      <c r="F8" s="34" t="e">
        <f>sheet!E18/sheet!E35</f>
        <v>#DIV/0!</v>
      </c>
      <c r="G8" s="29"/>
      <c r="H8" s="35" t="e">
        <f>Sheet1!E33/sheet!E51</f>
        <v>#DIV/0!</v>
      </c>
      <c r="I8" s="35" t="e">
        <f>Sheet1!E33/Sheet1!E12</f>
        <v>#DIV/0!</v>
      </c>
      <c r="J8" s="35" t="e">
        <f>Sheet1!E12/sheet!E27</f>
        <v>#DIV/0!</v>
      </c>
      <c r="K8" s="35" t="e">
        <f>Sheet1!E30/sheet!E27</f>
        <v>#DIV/0!</v>
      </c>
      <c r="L8" s="35">
        <f>Sheet1!E38</f>
        <v>0</v>
      </c>
      <c r="M8" s="29"/>
      <c r="N8" s="35" t="e">
        <f>sheet!E40/sheet!E27</f>
        <v>#DIV/0!</v>
      </c>
      <c r="O8" s="35" t="e">
        <f>sheet!E51/sheet!E27</f>
        <v>#DIV/0!</v>
      </c>
      <c r="P8" s="35" t="e">
        <f>sheet!E40/sheet!E51</f>
        <v>#DIV/0!</v>
      </c>
      <c r="Q8" s="34" t="e">
        <f>Sheet1!E24/Sheet1!E26</f>
        <v>#DIV/0!</v>
      </c>
      <c r="R8" s="34" t="e">
        <f>ABS(Sheet2!E20/(Sheet1!E26+Sheet2!E30))</f>
        <v>#DIV/0!</v>
      </c>
      <c r="S8" s="34" t="e">
        <f>sheet!E40/Sheet1!E43</f>
        <v>#DIV/0!</v>
      </c>
      <c r="T8" s="34" t="e">
        <f>Sheet2!E20/sheet!E40</f>
        <v>#DIV/0!</v>
      </c>
      <c r="U8" s="12"/>
      <c r="V8" s="34" t="e">
        <f>ABS(Sheet1!E15/sheet!E15)</f>
        <v>#DIV/0!</v>
      </c>
      <c r="W8" s="34" t="e">
        <f>Sheet1!E12/sheet!E14</f>
        <v>#DIV/0!</v>
      </c>
      <c r="X8" s="34" t="e">
        <f>Sheet1!E12/sheet!E27</f>
        <v>#DIV/0!</v>
      </c>
      <c r="Y8" s="34" t="e">
        <f>Sheet1!E12/(sheet!E18-sheet!E35)</f>
        <v>#DIV/0!</v>
      </c>
      <c r="Z8" s="12"/>
      <c r="AA8" s="36">
        <f>Sheet1!E43</f>
        <v>0</v>
      </c>
      <c r="AB8" s="36">
        <f>Sheet3!E17</f>
        <v>0</v>
      </c>
      <c r="AC8" s="36">
        <f>Sheet3!E18</f>
        <v>0</v>
      </c>
      <c r="AD8" s="36">
        <f>Sheet3!E20</f>
        <v>0</v>
      </c>
      <c r="AE8" s="36">
        <f>Sheet3!E21</f>
        <v>0</v>
      </c>
      <c r="AF8" s="36">
        <f>Sheet3!E22</f>
        <v>0</v>
      </c>
      <c r="AG8" s="36">
        <f>Sheet3!E24</f>
        <v>0</v>
      </c>
      <c r="AH8" s="36">
        <f>Sheet3!E25</f>
        <v>0</v>
      </c>
      <c r="AI8" s="36">
        <f>Sheet3!E31</f>
        <v>0</v>
      </c>
      <c r="AK8" s="36">
        <f>Sheet3!E29</f>
        <v>0</v>
      </c>
      <c r="AL8" s="36">
        <f>Sheet3!E30</f>
        <v>0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 t="e">
        <f>sheet!F18/sheet!F35</f>
        <v>#DIV/0!</v>
      </c>
      <c r="C9" s="31" t="e">
        <f>(sheet!F18-sheet!F15)/sheet!F35</f>
        <v>#DIV/0!</v>
      </c>
      <c r="D9" s="31" t="e">
        <f>sheet!F12/sheet!F35</f>
        <v>#DIV/0!</v>
      </c>
      <c r="E9" s="31" t="e">
        <f>Sheet2!F20/sheet!F35</f>
        <v>#DIV/0!</v>
      </c>
      <c r="F9" s="31" t="e">
        <f>sheet!F18/sheet!F35</f>
        <v>#DIV/0!</v>
      </c>
      <c r="G9" s="29"/>
      <c r="H9" s="32" t="e">
        <f>Sheet1!F33/sheet!F51</f>
        <v>#DIV/0!</v>
      </c>
      <c r="I9" s="32" t="e">
        <f>Sheet1!F33/Sheet1!F12</f>
        <v>#DIV/0!</v>
      </c>
      <c r="J9" s="32" t="e">
        <f>Sheet1!F12/sheet!F27</f>
        <v>#DIV/0!</v>
      </c>
      <c r="K9" s="32" t="e">
        <f>Sheet1!F30/sheet!F27</f>
        <v>#DIV/0!</v>
      </c>
      <c r="L9" s="32">
        <f>Sheet1!F38</f>
        <v>0</v>
      </c>
      <c r="M9" s="29"/>
      <c r="N9" s="32" t="e">
        <f>sheet!F40/sheet!F27</f>
        <v>#DIV/0!</v>
      </c>
      <c r="O9" s="32" t="e">
        <f>sheet!F51/sheet!F27</f>
        <v>#DIV/0!</v>
      </c>
      <c r="P9" s="32" t="e">
        <f>sheet!F40/sheet!F51</f>
        <v>#DIV/0!</v>
      </c>
      <c r="Q9" s="31" t="e">
        <f>Sheet1!F24/Sheet1!F26</f>
        <v>#DIV/0!</v>
      </c>
      <c r="R9" s="31" t="e">
        <f>ABS(Sheet2!F20/(Sheet1!F26+Sheet2!F30))</f>
        <v>#DIV/0!</v>
      </c>
      <c r="S9" s="31" t="e">
        <f>sheet!F40/Sheet1!F43</f>
        <v>#DIV/0!</v>
      </c>
      <c r="T9" s="31" t="e">
        <f>Sheet2!F20/sheet!F40</f>
        <v>#DIV/0!</v>
      </c>
      <c r="V9" s="31" t="e">
        <f>ABS(Sheet1!F15/sheet!F15)</f>
        <v>#DIV/0!</v>
      </c>
      <c r="W9" s="31" t="e">
        <f>Sheet1!F12/sheet!F14</f>
        <v>#DIV/0!</v>
      </c>
      <c r="X9" s="31" t="e">
        <f>Sheet1!F12/sheet!F27</f>
        <v>#DIV/0!</v>
      </c>
      <c r="Y9" s="31" t="e">
        <f>Sheet1!F12/(sheet!F18-sheet!F35)</f>
        <v>#DIV/0!</v>
      </c>
      <c r="AA9" s="17">
        <f>Sheet1!F43</f>
        <v>0</v>
      </c>
      <c r="AB9" s="17">
        <f>Sheet3!F17</f>
        <v>0</v>
      </c>
      <c r="AC9" s="17">
        <f>Sheet3!F18</f>
        <v>0</v>
      </c>
      <c r="AD9" s="17">
        <f>Sheet3!F20</f>
        <v>0</v>
      </c>
      <c r="AE9" s="17">
        <f>Sheet3!F21</f>
        <v>0</v>
      </c>
      <c r="AF9" s="17">
        <f>Sheet3!F22</f>
        <v>0</v>
      </c>
      <c r="AG9" s="17">
        <f>Sheet3!F24</f>
        <v>0</v>
      </c>
      <c r="AH9" s="17">
        <f>Sheet3!F25</f>
        <v>0</v>
      </c>
      <c r="AI9" s="17">
        <f>Sheet3!F31</f>
        <v>0</v>
      </c>
      <c r="AK9" s="17">
        <f>Sheet3!F29</f>
        <v>0</v>
      </c>
      <c r="AL9" s="17">
        <f>Sheet3!F30</f>
        <v>0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 t="e">
        <f>sheet!G18/sheet!G35</f>
        <v>#DIV/0!</v>
      </c>
      <c r="C10" s="34" t="e">
        <f>(sheet!G18-sheet!G15)/sheet!G35</f>
        <v>#DIV/0!</v>
      </c>
      <c r="D10" s="34" t="e">
        <f>sheet!G12/sheet!G35</f>
        <v>#DIV/0!</v>
      </c>
      <c r="E10" s="34" t="e">
        <f>Sheet2!G20/sheet!G35</f>
        <v>#DIV/0!</v>
      </c>
      <c r="F10" s="34" t="e">
        <f>sheet!G18/sheet!G35</f>
        <v>#DIV/0!</v>
      </c>
      <c r="G10" s="29"/>
      <c r="H10" s="35" t="e">
        <f>Sheet1!G33/sheet!G51</f>
        <v>#DIV/0!</v>
      </c>
      <c r="I10" s="35" t="e">
        <f>Sheet1!G33/Sheet1!G12</f>
        <v>#DIV/0!</v>
      </c>
      <c r="J10" s="35" t="e">
        <f>Sheet1!G12/sheet!G27</f>
        <v>#DIV/0!</v>
      </c>
      <c r="K10" s="35" t="e">
        <f>Sheet1!G30/sheet!G27</f>
        <v>#DIV/0!</v>
      </c>
      <c r="L10" s="35">
        <f>Sheet1!G38</f>
        <v>0</v>
      </c>
      <c r="M10" s="29"/>
      <c r="N10" s="35" t="e">
        <f>sheet!G40/sheet!G27</f>
        <v>#DIV/0!</v>
      </c>
      <c r="O10" s="35" t="e">
        <f>sheet!G51/sheet!G27</f>
        <v>#DIV/0!</v>
      </c>
      <c r="P10" s="35" t="e">
        <f>sheet!G40/sheet!G51</f>
        <v>#DIV/0!</v>
      </c>
      <c r="Q10" s="34" t="e">
        <f>Sheet1!G24/Sheet1!G26</f>
        <v>#DIV/0!</v>
      </c>
      <c r="R10" s="34" t="e">
        <f>ABS(Sheet2!G20/(Sheet1!G26+Sheet2!G30))</f>
        <v>#DIV/0!</v>
      </c>
      <c r="S10" s="34" t="e">
        <f>sheet!G40/Sheet1!G43</f>
        <v>#DIV/0!</v>
      </c>
      <c r="T10" s="34" t="e">
        <f>Sheet2!G20/sheet!G40</f>
        <v>#DIV/0!</v>
      </c>
      <c r="U10" s="12"/>
      <c r="V10" s="34" t="e">
        <f>ABS(Sheet1!G15/sheet!G15)</f>
        <v>#DIV/0!</v>
      </c>
      <c r="W10" s="34" t="e">
        <f>Sheet1!G12/sheet!G14</f>
        <v>#DIV/0!</v>
      </c>
      <c r="X10" s="34" t="e">
        <f>Sheet1!G12/sheet!G27</f>
        <v>#DIV/0!</v>
      </c>
      <c r="Y10" s="34" t="e">
        <f>Sheet1!G12/(sheet!G18-sheet!G35)</f>
        <v>#DIV/0!</v>
      </c>
      <c r="Z10" s="12"/>
      <c r="AA10" s="36">
        <f>Sheet1!G43</f>
        <v>0</v>
      </c>
      <c r="AB10" s="36">
        <f>Sheet3!G17</f>
        <v>0</v>
      </c>
      <c r="AC10" s="36">
        <f>Sheet3!G18</f>
        <v>0</v>
      </c>
      <c r="AD10" s="36">
        <f>Sheet3!G20</f>
        <v>0</v>
      </c>
      <c r="AE10" s="36">
        <f>Sheet3!G21</f>
        <v>0</v>
      </c>
      <c r="AF10" s="36">
        <f>Sheet3!G22</f>
        <v>0</v>
      </c>
      <c r="AG10" s="36">
        <f>Sheet3!G24</f>
        <v>0</v>
      </c>
      <c r="AH10" s="36">
        <f>Sheet3!G25</f>
        <v>0</v>
      </c>
      <c r="AI10" s="36">
        <f>Sheet3!G31</f>
        <v>0</v>
      </c>
      <c r="AK10" s="36">
        <f>Sheet3!G29</f>
        <v>0</v>
      </c>
      <c r="AL10" s="36">
        <f>Sheet3!G30</f>
        <v>0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 t="e">
        <f>sheet!H18/sheet!H35</f>
        <v>#DIV/0!</v>
      </c>
      <c r="C11" s="31" t="e">
        <f>(sheet!H18-sheet!H15)/sheet!H35</f>
        <v>#DIV/0!</v>
      </c>
      <c r="D11" s="31" t="e">
        <f>sheet!H12/sheet!H35</f>
        <v>#DIV/0!</v>
      </c>
      <c r="E11" s="31" t="e">
        <f>Sheet2!H20/sheet!H35</f>
        <v>#DIV/0!</v>
      </c>
      <c r="F11" s="31" t="e">
        <f>sheet!H18/sheet!H35</f>
        <v>#DIV/0!</v>
      </c>
      <c r="G11" s="29"/>
      <c r="H11" s="32" t="e">
        <f>Sheet1!H33/sheet!H51</f>
        <v>#DIV/0!</v>
      </c>
      <c r="I11" s="32" t="e">
        <f>Sheet1!H33/Sheet1!H12</f>
        <v>#DIV/0!</v>
      </c>
      <c r="J11" s="32" t="e">
        <f>Sheet1!H12/sheet!H27</f>
        <v>#DIV/0!</v>
      </c>
      <c r="K11" s="32" t="e">
        <f>Sheet1!H30/sheet!H27</f>
        <v>#DIV/0!</v>
      </c>
      <c r="L11" s="32">
        <f>Sheet1!H38</f>
        <v>0</v>
      </c>
      <c r="M11" s="29"/>
      <c r="N11" s="32" t="e">
        <f>sheet!H40/sheet!H27</f>
        <v>#DIV/0!</v>
      </c>
      <c r="O11" s="32" t="e">
        <f>sheet!H51/sheet!H27</f>
        <v>#DIV/0!</v>
      </c>
      <c r="P11" s="32" t="e">
        <f>sheet!H40/sheet!H51</f>
        <v>#DIV/0!</v>
      </c>
      <c r="Q11" s="31" t="e">
        <f>Sheet1!H24/Sheet1!H26</f>
        <v>#DIV/0!</v>
      </c>
      <c r="R11" s="31" t="e">
        <f>ABS(Sheet2!H20/(Sheet1!H26+Sheet2!H30))</f>
        <v>#DIV/0!</v>
      </c>
      <c r="S11" s="31" t="e">
        <f>sheet!H40/Sheet1!H43</f>
        <v>#DIV/0!</v>
      </c>
      <c r="T11" s="31" t="e">
        <f>Sheet2!H20/sheet!H40</f>
        <v>#DIV/0!</v>
      </c>
      <c r="V11" s="31" t="e">
        <f>ABS(Sheet1!H15/sheet!H15)</f>
        <v>#DIV/0!</v>
      </c>
      <c r="W11" s="31" t="e">
        <f>Sheet1!H12/sheet!H14</f>
        <v>#DIV/0!</v>
      </c>
      <c r="X11" s="31" t="e">
        <f>Sheet1!H12/sheet!H27</f>
        <v>#DIV/0!</v>
      </c>
      <c r="Y11" s="31" t="e">
        <f>Sheet1!H12/(sheet!H18-sheet!H35)</f>
        <v>#DIV/0!</v>
      </c>
      <c r="AA11" s="17">
        <f>Sheet1!H43</f>
        <v>0</v>
      </c>
      <c r="AB11" s="17">
        <f>Sheet3!H17</f>
        <v>0</v>
      </c>
      <c r="AC11" s="17">
        <f>Sheet3!H18</f>
        <v>0</v>
      </c>
      <c r="AD11" s="17">
        <f>Sheet3!H20</f>
        <v>0</v>
      </c>
      <c r="AE11" s="17">
        <f>Sheet3!H21</f>
        <v>0</v>
      </c>
      <c r="AF11" s="17">
        <f>Sheet3!H22</f>
        <v>0</v>
      </c>
      <c r="AG11" s="17">
        <f>Sheet3!H24</f>
        <v>0</v>
      </c>
      <c r="AH11" s="17">
        <f>Sheet3!H25</f>
        <v>0</v>
      </c>
      <c r="AI11" s="17">
        <f>Sheet3!H31</f>
        <v>0</v>
      </c>
      <c r="AK11" s="17">
        <f>Sheet3!H29</f>
        <v>0</v>
      </c>
      <c r="AL11" s="17">
        <f>Sheet3!H30</f>
        <v>0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 t="e">
        <f>sheet!I18/sheet!I35</f>
        <v>#DIV/0!</v>
      </c>
      <c r="C12" s="34" t="e">
        <f>(sheet!I18-sheet!I15)/sheet!I35</f>
        <v>#DIV/0!</v>
      </c>
      <c r="D12" s="34" t="e">
        <f>sheet!I12/sheet!I35</f>
        <v>#DIV/0!</v>
      </c>
      <c r="E12" s="34" t="e">
        <f>Sheet2!I20/sheet!I35</f>
        <v>#DIV/0!</v>
      </c>
      <c r="F12" s="34" t="e">
        <f>sheet!I18/sheet!I35</f>
        <v>#DIV/0!</v>
      </c>
      <c r="G12" s="29"/>
      <c r="H12" s="35" t="e">
        <f>Sheet1!I33/sheet!I51</f>
        <v>#DIV/0!</v>
      </c>
      <c r="I12" s="35">
        <f>Sheet1!I33/Sheet1!I12</f>
        <v>-1.1203485375307968E-2</v>
      </c>
      <c r="J12" s="35" t="e">
        <f>Sheet1!I12/sheet!I27</f>
        <v>#DIV/0!</v>
      </c>
      <c r="K12" s="35" t="e">
        <f>Sheet1!I30/sheet!I27</f>
        <v>#DIV/0!</v>
      </c>
      <c r="L12" s="35">
        <f>Sheet1!I38</f>
        <v>-0.37</v>
      </c>
      <c r="M12" s="29"/>
      <c r="N12" s="35" t="e">
        <f>sheet!I40/sheet!I27</f>
        <v>#DIV/0!</v>
      </c>
      <c r="O12" s="35" t="e">
        <f>sheet!I51/sheet!I27</f>
        <v>#DIV/0!</v>
      </c>
      <c r="P12" s="35" t="e">
        <f>sheet!I40/sheet!I51</f>
        <v>#DIV/0!</v>
      </c>
      <c r="Q12" s="34">
        <f>Sheet1!I24/Sheet1!I26</f>
        <v>-0.51052329524703921</v>
      </c>
      <c r="R12" s="34">
        <f>ABS(Sheet2!I20/(Sheet1!I26+Sheet2!I30))</f>
        <v>1.1991881099946244</v>
      </c>
      <c r="S12" s="34">
        <f>sheet!I40/Sheet1!I43</f>
        <v>0</v>
      </c>
      <c r="T12" s="34" t="e">
        <f>Sheet2!I20/sheet!I40</f>
        <v>#DIV/0!</v>
      </c>
      <c r="U12" s="12"/>
      <c r="V12" s="34" t="e">
        <f>ABS(Sheet1!I15/sheet!I15)</f>
        <v>#DIV/0!</v>
      </c>
      <c r="W12" s="34" t="e">
        <f>Sheet1!I12/sheet!I14</f>
        <v>#DIV/0!</v>
      </c>
      <c r="X12" s="34" t="e">
        <f>Sheet1!I12/sheet!I27</f>
        <v>#DIV/0!</v>
      </c>
      <c r="Y12" s="34" t="e">
        <f>Sheet1!I12/(sheet!I18-sheet!I35)</f>
        <v>#DIV/0!</v>
      </c>
      <c r="Z12" s="12"/>
      <c r="AA12" s="36" t="str">
        <f>Sheet1!I43</f>
        <v>50,557.494</v>
      </c>
      <c r="AB12" s="36" t="str">
        <f>Sheet3!I17</f>
        <v>NA</v>
      </c>
      <c r="AC12" s="36" t="str">
        <f>Sheet3!I18</f>
        <v>NA</v>
      </c>
      <c r="AD12" s="36" t="str">
        <f>Sheet3!I20</f>
        <v>NA</v>
      </c>
      <c r="AE12" s="36" t="str">
        <f>Sheet3!I21</f>
        <v>NA</v>
      </c>
      <c r="AF12" s="36" t="str">
        <f>Sheet3!I22</f>
        <v>NA</v>
      </c>
      <c r="AG12" s="36" t="str">
        <f>Sheet3!I24</f>
        <v>NA</v>
      </c>
      <c r="AH12" s="36" t="str">
        <f>Sheet3!I25</f>
        <v>NA</v>
      </c>
      <c r="AI12" s="36" t="str">
        <f>Sheet3!I31</f>
        <v/>
      </c>
      <c r="AK12" s="36" t="str">
        <f>Sheet3!I29</f>
        <v>NA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0.97319848129046049</v>
      </c>
      <c r="C13" s="31">
        <f>(sheet!J18-sheet!J15)/sheet!J35</f>
        <v>0.96912726493502011</v>
      </c>
      <c r="D13" s="31">
        <f>sheet!J12/sheet!J35</f>
        <v>3.4515192268616264E-4</v>
      </c>
      <c r="E13" s="31">
        <f>Sheet2!J20/sheet!J35</f>
        <v>7.9499844515403026E-2</v>
      </c>
      <c r="F13" s="31">
        <f>sheet!J18/sheet!J35</f>
        <v>0.97319848129046049</v>
      </c>
      <c r="G13" s="29"/>
      <c r="H13" s="32">
        <f>Sheet1!J33/sheet!J51</f>
        <v>-0.30186479168878327</v>
      </c>
      <c r="I13" s="32">
        <f>Sheet1!J33/Sheet1!J12</f>
        <v>-2.9869304668928573E-3</v>
      </c>
      <c r="J13" s="32">
        <f>Sheet1!J12/sheet!J27</f>
        <v>1.5122149208121465</v>
      </c>
      <c r="K13" s="32">
        <f>Sheet1!J30/sheet!J27</f>
        <v>2.8585238696322295E-3</v>
      </c>
      <c r="L13" s="32">
        <f>Sheet1!J38</f>
        <v>-9.2999999999999999E-2</v>
      </c>
      <c r="M13" s="29"/>
      <c r="N13" s="32">
        <f>sheet!J40/sheet!J27</f>
        <v>0.98503674180021439</v>
      </c>
      <c r="O13" s="32">
        <f>sheet!J51/sheet!J27</f>
        <v>1.496325819978564E-2</v>
      </c>
      <c r="P13" s="32">
        <f>sheet!J40/sheet!J51</f>
        <v>65.830364526779718</v>
      </c>
      <c r="Q13" s="31">
        <f>Sheet1!J24/Sheet1!J26</f>
        <v>-1.722502392531374</v>
      </c>
      <c r="R13" s="31">
        <f>ABS(Sheet2!J20/(Sheet1!J26+Sheet2!J30))</f>
        <v>1.035382281919734</v>
      </c>
      <c r="S13" s="31">
        <f>sheet!J40/Sheet1!J43</f>
        <v>16.896657608882325</v>
      </c>
      <c r="T13" s="31">
        <f>Sheet2!J20/sheet!J40</f>
        <v>4.8935550455749266E-2</v>
      </c>
      <c r="V13" s="31">
        <f>ABS(Sheet1!J15/sheet!J15)</f>
        <v>450.17853304243005</v>
      </c>
      <c r="W13" s="31">
        <f>Sheet1!J12/sheet!J14</f>
        <v>3.5191838713670167</v>
      </c>
      <c r="X13" s="31">
        <f>Sheet1!J12/sheet!J27</f>
        <v>1.5122149208121465</v>
      </c>
      <c r="Y13" s="31">
        <f>Sheet1!J12/(sheet!J18-sheet!J35)</f>
        <v>-93.055808390414029</v>
      </c>
      <c r="AA13" s="17" t="str">
        <f>Sheet1!J43</f>
        <v>47,746.776</v>
      </c>
      <c r="AB13" s="17" t="str">
        <f>Sheet3!J17</f>
        <v>NA</v>
      </c>
      <c r="AC13" s="17" t="str">
        <f>Sheet3!J18</f>
        <v>NA</v>
      </c>
      <c r="AD13" s="17" t="str">
        <f>Sheet3!J20</f>
        <v>NA</v>
      </c>
      <c r="AE13" s="17" t="str">
        <f>Sheet3!J21</f>
        <v>NA</v>
      </c>
      <c r="AF13" s="17" t="str">
        <f>Sheet3!J22</f>
        <v>NA</v>
      </c>
      <c r="AG13" s="17" t="str">
        <f>Sheet3!J24</f>
        <v>NA</v>
      </c>
      <c r="AH13" s="17" t="str">
        <f>Sheet3!J25</f>
        <v>NA</v>
      </c>
      <c r="AI13" s="17" t="str">
        <f>Sheet3!J31</f>
        <v/>
      </c>
      <c r="AK13" s="17" t="str">
        <f>Sheet3!J29</f>
        <v>NA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0.9526328157383499</v>
      </c>
      <c r="C14" s="34">
        <f>(sheet!K18-sheet!K15)/sheet!K35</f>
        <v>0.94977303952711589</v>
      </c>
      <c r="D14" s="34">
        <f>sheet!K12/sheet!K35</f>
        <v>2.5745915479542776E-3</v>
      </c>
      <c r="E14" s="34">
        <f>Sheet2!K20/sheet!K35</f>
        <v>-2.7853108081175127E-2</v>
      </c>
      <c r="F14" s="34">
        <f>sheet!K18/sheet!K35</f>
        <v>0.9526328157383499</v>
      </c>
      <c r="G14" s="29"/>
      <c r="H14" s="35">
        <f>Sheet1!K33/sheet!K51</f>
        <v>1.7290946984163766E-2</v>
      </c>
      <c r="I14" s="35">
        <f>Sheet1!K33/Sheet1!K12</f>
        <v>-5.6767139475825436E-4</v>
      </c>
      <c r="J14" s="35">
        <f>Sheet1!K12/sheet!K27</f>
        <v>1.3890219669452943</v>
      </c>
      <c r="K14" s="35">
        <f>Sheet1!K30/sheet!K27</f>
        <v>3.4760776813467934E-3</v>
      </c>
      <c r="L14" s="35">
        <f>Sheet1!K38</f>
        <v>-1.2999999999999999E-2</v>
      </c>
      <c r="M14" s="29"/>
      <c r="N14" s="35">
        <f>sheet!K40/sheet!K27</f>
        <v>1.0456023627883342</v>
      </c>
      <c r="O14" s="35">
        <f>sheet!K51/sheet!K27</f>
        <v>-4.5602362788334197E-2</v>
      </c>
      <c r="P14" s="35">
        <f>sheet!K40/sheet!K51</f>
        <v>-22.928688314716354</v>
      </c>
      <c r="Q14" s="34">
        <f>Sheet1!K24/Sheet1!K26</f>
        <v>-1.1770813090009962</v>
      </c>
      <c r="R14" s="34">
        <f>ABS(Sheet2!K20/(Sheet1!K26+Sheet2!K30))</f>
        <v>0.35764418306444906</v>
      </c>
      <c r="S14" s="34">
        <f>sheet!K40/Sheet1!K43</f>
        <v>21.983596159877436</v>
      </c>
      <c r="T14" s="34">
        <f>Sheet2!K20/sheet!K40</f>
        <v>-1.6746206186170932E-2</v>
      </c>
      <c r="U14" s="12"/>
      <c r="V14" s="34">
        <f>ABS(Sheet1!K15/sheet!K15)</f>
        <v>552.59735811458529</v>
      </c>
      <c r="W14" s="34">
        <f>Sheet1!K12/sheet!K14</f>
        <v>2.6531769925481843</v>
      </c>
      <c r="X14" s="34">
        <f>Sheet1!K12/sheet!K27</f>
        <v>1.3890219669452943</v>
      </c>
      <c r="Y14" s="34">
        <f>Sheet1!K12/(sheet!K18-sheet!K35)</f>
        <v>-46.646839012349268</v>
      </c>
      <c r="Z14" s="12"/>
      <c r="AA14" s="36" t="str">
        <f>Sheet1!K43</f>
        <v>36,457.378</v>
      </c>
      <c r="AB14" s="36" t="str">
        <f>Sheet3!K17</f>
        <v>NA</v>
      </c>
      <c r="AC14" s="36" t="str">
        <f>Sheet3!K18</f>
        <v>NA</v>
      </c>
      <c r="AD14" s="36" t="str">
        <f>Sheet3!K20</f>
        <v>NA</v>
      </c>
      <c r="AE14" s="36" t="str">
        <f>Sheet3!K21</f>
        <v>NA</v>
      </c>
      <c r="AF14" s="36" t="str">
        <f>Sheet3!K22</f>
        <v>NA</v>
      </c>
      <c r="AG14" s="36" t="str">
        <f>Sheet3!K24</f>
        <v>NA</v>
      </c>
      <c r="AH14" s="36" t="str">
        <f>Sheet3!K25</f>
        <v>NA</v>
      </c>
      <c r="AI14" s="36" t="str">
        <f>Sheet3!K31</f>
        <v/>
      </c>
      <c r="AK14" s="36">
        <f>Sheet3!K29</f>
        <v>2.4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0.86994127826747425</v>
      </c>
      <c r="C15" s="31">
        <f>(sheet!L18-sheet!L15)/sheet!L35</f>
        <v>0.86906437166092321</v>
      </c>
      <c r="D15" s="31">
        <f>sheet!L12/sheet!L35</f>
        <v>5.6699768721012117E-3</v>
      </c>
      <c r="E15" s="31">
        <f>Sheet2!L20/sheet!L35</f>
        <v>0.11086167989858105</v>
      </c>
      <c r="F15" s="31">
        <f>sheet!L18/sheet!L35</f>
        <v>0.86994127826747425</v>
      </c>
      <c r="G15" s="29"/>
      <c r="H15" s="32">
        <f>Sheet1!L33/sheet!L51</f>
        <v>-0.19759573831407526</v>
      </c>
      <c r="I15" s="32">
        <f>Sheet1!L33/Sheet1!L12</f>
        <v>-1.2741039810438117E-2</v>
      </c>
      <c r="J15" s="32">
        <f>Sheet1!L12/sheet!L27</f>
        <v>1.408208805321665</v>
      </c>
      <c r="K15" s="32">
        <f>Sheet1!L30/sheet!L27</f>
        <v>-1.5539063859844783E-2</v>
      </c>
      <c r="L15" s="32">
        <f>Sheet1!L38</f>
        <v>-0.27</v>
      </c>
      <c r="M15" s="29"/>
      <c r="N15" s="32">
        <f>sheet!L40/sheet!L27</f>
        <v>0.9091982215654153</v>
      </c>
      <c r="O15" s="32">
        <f>sheet!L51/sheet!L27</f>
        <v>9.0801778434584673E-2</v>
      </c>
      <c r="P15" s="32">
        <f>sheet!L40/sheet!L51</f>
        <v>10.013000155282409</v>
      </c>
      <c r="Q15" s="31">
        <f>Sheet1!L24/Sheet1!L26</f>
        <v>-0.21059287431407089</v>
      </c>
      <c r="R15" s="31">
        <f>ABS(Sheet2!L20/(Sheet1!L26+Sheet2!L30))</f>
        <v>0.44393585304624389</v>
      </c>
      <c r="S15" s="31">
        <f>sheet!L40/Sheet1!L43</f>
        <v>34.711973036175081</v>
      </c>
      <c r="T15" s="31">
        <f>Sheet2!L20/sheet!L40</f>
        <v>9.215222541601327E-2</v>
      </c>
      <c r="V15" s="31">
        <f>ABS(Sheet1!L15/sheet!L15)</f>
        <v>1449.6100869888824</v>
      </c>
      <c r="W15" s="31">
        <f>Sheet1!L12/sheet!L14</f>
        <v>2.3919680233539879</v>
      </c>
      <c r="X15" s="31">
        <f>Sheet1!L12/sheet!L27</f>
        <v>1.408208805321665</v>
      </c>
      <c r="Y15" s="31">
        <f>Sheet1!L12/(sheet!L18-sheet!L35)</f>
        <v>-14.326649113849813</v>
      </c>
      <c r="AA15" s="17" t="str">
        <f>Sheet1!L43</f>
        <v>21,240.31</v>
      </c>
      <c r="AB15" s="17" t="str">
        <f>Sheet3!L17</f>
        <v>57.6x</v>
      </c>
      <c r="AC15" s="17" t="str">
        <f>Sheet3!L18</f>
        <v>159.5x</v>
      </c>
      <c r="AD15" s="17" t="str">
        <f>Sheet3!L20</f>
        <v>22.7x</v>
      </c>
      <c r="AE15" s="17" t="str">
        <f>Sheet3!L21</f>
        <v>6.5x</v>
      </c>
      <c r="AF15" s="17" t="str">
        <f>Sheet3!L22</f>
        <v>1.3x</v>
      </c>
      <c r="AG15" s="17" t="str">
        <f>Sheet3!L24</f>
        <v>-140.3x</v>
      </c>
      <c r="AH15" s="17" t="str">
        <f>Sheet3!L25</f>
        <v>21.9x</v>
      </c>
      <c r="AI15" s="17">
        <f>Sheet3!L31</f>
        <v>0.28000000000000003</v>
      </c>
      <c r="AK15" s="17">
        <f>Sheet3!L29</f>
        <v>1.7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0.9050313249892088</v>
      </c>
      <c r="C16" s="34">
        <f>(sheet!M18-sheet!M15)/sheet!M35</f>
        <v>0.90401199458035952</v>
      </c>
      <c r="D16" s="34">
        <f>sheet!M12/sheet!M35</f>
        <v>3.8033061696300333E-3</v>
      </c>
      <c r="E16" s="34">
        <f>Sheet2!M20/sheet!M35</f>
        <v>8.7791715424713715E-2</v>
      </c>
      <c r="F16" s="34">
        <f>sheet!M18/sheet!M35</f>
        <v>0.9050313249892088</v>
      </c>
      <c r="G16" s="29"/>
      <c r="H16" s="35">
        <f>Sheet1!M33/sheet!M51</f>
        <v>0.5427844871081583</v>
      </c>
      <c r="I16" s="35">
        <f>Sheet1!M33/Sheet1!M12</f>
        <v>2.3453643636582266E-2</v>
      </c>
      <c r="J16" s="35">
        <f>Sheet1!M12/sheet!M27</f>
        <v>1.5084865296764831</v>
      </c>
      <c r="K16" s="35">
        <f>Sheet1!M30/sheet!M27</f>
        <v>3.5379505497616912E-2</v>
      </c>
      <c r="L16" s="35">
        <f>Sheet1!M38</f>
        <v>0.5</v>
      </c>
      <c r="M16" s="29"/>
      <c r="N16" s="35">
        <f>sheet!M40/sheet!M27</f>
        <v>0.93481850285347778</v>
      </c>
      <c r="O16" s="35">
        <f>sheet!M51/sheet!M27</f>
        <v>6.518149714652216E-2</v>
      </c>
      <c r="P16" s="35">
        <f>sheet!M40/sheet!M51</f>
        <v>14.341777095915571</v>
      </c>
      <c r="Q16" s="34">
        <f>Sheet1!M24/Sheet1!M26</f>
        <v>-4.9332116383989213</v>
      </c>
      <c r="R16" s="34">
        <f>ABS(Sheet2!M20/(Sheet1!M26+Sheet2!M30))</f>
        <v>3.0374668010245003</v>
      </c>
      <c r="S16" s="34">
        <f>sheet!M40/Sheet1!M43</f>
        <v>8.61804449840389</v>
      </c>
      <c r="T16" s="34">
        <f>Sheet2!M20/sheet!M40</f>
        <v>6.9623796690589462E-2</v>
      </c>
      <c r="U16" s="12"/>
      <c r="V16" s="34">
        <f>ABS(Sheet1!M15/sheet!M15)</f>
        <v>1324.4790441988159</v>
      </c>
      <c r="W16" s="34">
        <f>Sheet1!M12/sheet!M14</f>
        <v>2.5950671525567075</v>
      </c>
      <c r="X16" s="34">
        <f>Sheet1!M12/sheet!M27</f>
        <v>1.5084865296764831</v>
      </c>
      <c r="Y16" s="34">
        <f>Sheet1!M12/(sheet!M18-sheet!M35)</f>
        <v>-21.425432158547839</v>
      </c>
      <c r="Z16" s="12"/>
      <c r="AA16" s="36" t="str">
        <f>Sheet1!M43</f>
        <v>90,370.747</v>
      </c>
      <c r="AB16" s="36" t="str">
        <f>Sheet3!M17</f>
        <v>12.1x</v>
      </c>
      <c r="AC16" s="36" t="str">
        <f>Sheet3!M18</f>
        <v>15.0x</v>
      </c>
      <c r="AD16" s="36" t="str">
        <f>Sheet3!M20</f>
        <v>29.3x</v>
      </c>
      <c r="AE16" s="36" t="str">
        <f>Sheet3!M21</f>
        <v>5.5x</v>
      </c>
      <c r="AF16" s="36" t="str">
        <f>Sheet3!M22</f>
        <v>0.9x</v>
      </c>
      <c r="AG16" s="36" t="str">
        <f>Sheet3!M24</f>
        <v>32.2x</v>
      </c>
      <c r="AH16" s="36" t="str">
        <f>Sheet3!M25</f>
        <v>17.5x</v>
      </c>
      <c r="AI16" s="36">
        <f>Sheet3!M31</f>
        <v>0.36</v>
      </c>
      <c r="AK16" s="36">
        <f>Sheet3!M29</f>
        <v>2.5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2023-04-30T15:16:49Z</dcterms:created>
  <dcterms:modified xsi:type="dcterms:W3CDTF">2023-05-10T17:27:09Z</dcterms:modified>
  <cp:category/>
  <dc:identifier/>
  <cp:version/>
</cp:coreProperties>
</file>