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Utilities/"/>
    </mc:Choice>
  </mc:AlternateContent>
  <xr:revisionPtr revIDLastSave="4" documentId="8_{9A12DDC7-9647-40AE-B103-DE58631E24DA}" xr6:coauthVersionLast="47" xr6:coauthVersionMax="47" xr10:uidLastSave="{1442ABD9-50E7-4EC5-A0D5-85F5BAC66FEC}"/>
  <bookViews>
    <workbookView xWindow="-120" yWindow="-120" windowWidth="29040" windowHeight="15720" activeTab="1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<sst xmlns="http://schemas.openxmlformats.org/spreadsheetml/2006/main" count="1295" uniqueCount="1022">
  <si>
    <t>Algonquin Power &amp; Utilities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</si>
  <si>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</si>
  <si>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</si>
  <si>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</si>
  <si>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</si>
  <si>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</si>
  <si>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</si>
  <si>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</si>
  <si>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</si>
  <si>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</si>
  <si>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</si>
  <si>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</si>
  <si>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</si>
  <si>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</si>
  <si>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</si>
  <si>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</si>
  <si>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</si>
  <si>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</si>
  <si>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</si>
  <si>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</si>
  <si>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</si>
  <si>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</si>
  <si>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</si>
  <si>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</si>
  <si>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</si>
  <si>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</si>
  <si>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13,839</t>
  </si>
  <si>
    <t>9,273</t>
  </si>
  <si>
    <t>124,817</t>
  </si>
  <si>
    <t>110,417</t>
  </si>
  <si>
    <t>54,667.65</t>
  </si>
  <si>
    <t>63,906.999</t>
  </si>
  <si>
    <t>81,136.148</t>
  </si>
  <si>
    <t>129,295.686</t>
  </si>
  <si>
    <t>158,264.781</t>
  </si>
  <si>
    <t>78,018.661</t>
  </si>
  <si>
    <t>Short Term Investments</t>
  </si>
  <si>
    <t/>
  </si>
  <si>
    <t>Accounts Receivable, Net</t>
  </si>
  <si>
    <t>160,636</t>
  </si>
  <si>
    <t>188,573</t>
  </si>
  <si>
    <t>186,681</t>
  </si>
  <si>
    <t>189,658</t>
  </si>
  <si>
    <t>307,530.046</t>
  </si>
  <si>
    <t>335,413.805</t>
  </si>
  <si>
    <t>336,495.893</t>
  </si>
  <si>
    <t>413,331.64</t>
  </si>
  <si>
    <t>510,144.28</t>
  </si>
  <si>
    <t>714,962.775</t>
  </si>
  <si>
    <t>Inventory</t>
  </si>
  <si>
    <t>33,533</t>
  </si>
  <si>
    <t>31,550</t>
  </si>
  <si>
    <t>28,502</t>
  </si>
  <si>
    <t>37,193</t>
  </si>
  <si>
    <t>112,503.419</t>
  </si>
  <si>
    <t>130,492.088</t>
  </si>
  <si>
    <t>118,291.141</t>
  </si>
  <si>
    <t>171,324.991</t>
  </si>
  <si>
    <t>224,784.117</t>
  </si>
  <si>
    <t>304,531.788</t>
  </si>
  <si>
    <t>Prepaid Expenses</t>
  </si>
  <si>
    <t>11,341</t>
  </si>
  <si>
    <t>10,431</t>
  </si>
  <si>
    <t>18,409</t>
  </si>
  <si>
    <t>26,562</t>
  </si>
  <si>
    <t>38,979.176</t>
  </si>
  <si>
    <t>37,240.749</t>
  </si>
  <si>
    <t>37,660.105</t>
  </si>
  <si>
    <t>63,162.929</t>
  </si>
  <si>
    <t>68,977.582</t>
  </si>
  <si>
    <t>79,413.229</t>
  </si>
  <si>
    <t>Other Current Assets</t>
  </si>
  <si>
    <t>79,259</t>
  </si>
  <si>
    <t>87,692</t>
  </si>
  <si>
    <t>65,325</t>
  </si>
  <si>
    <t>128,022</t>
  </si>
  <si>
    <t>112,865.489</t>
  </si>
  <si>
    <t>103,977.352</t>
  </si>
  <si>
    <t>92,790.095</t>
  </si>
  <si>
    <t>107,471.138</t>
  </si>
  <si>
    <t>224,897.925</t>
  </si>
  <si>
    <t>304,946.097</t>
  </si>
  <si>
    <t>Total Current Assets</t>
  </si>
  <si>
    <t>299,206</t>
  </si>
  <si>
    <t>327,519</t>
  </si>
  <si>
    <t>423,734</t>
  </si>
  <si>
    <t>491,852</t>
  </si>
  <si>
    <t>626,545.78</t>
  </si>
  <si>
    <t>671,030.993</t>
  </si>
  <si>
    <t>666,373.382</t>
  </si>
  <si>
    <t>884,586.384</t>
  </si>
  <si>
    <t>1,187,068.686</t>
  </si>
  <si>
    <t>1,481,872.55</t>
  </si>
  <si>
    <t>Property Plant And Equipment, Net</t>
  </si>
  <si>
    <t>2,708,704</t>
  </si>
  <si>
    <t>3,278,422</t>
  </si>
  <si>
    <t>3,877,170</t>
  </si>
  <si>
    <t>4,889,946</t>
  </si>
  <si>
    <t>7,926,453.459</t>
  </si>
  <si>
    <t>8,727,078.799</t>
  </si>
  <si>
    <t>9,402,340.12</t>
  </si>
  <si>
    <t>10,487,079.508</t>
  </si>
  <si>
    <t>13,963,504.24</t>
  </si>
  <si>
    <t>16,172,777.046</t>
  </si>
  <si>
    <t>Real Estate Owned</t>
  </si>
  <si>
    <t>Capitalized / Purchased Software</t>
  </si>
  <si>
    <t>Long-term Investments</t>
  </si>
  <si>
    <t>32,746</t>
  </si>
  <si>
    <t>43,279</t>
  </si>
  <si>
    <t>174,802</t>
  </si>
  <si>
    <t>105,433</t>
  </si>
  <si>
    <t>84,647.86</t>
  </si>
  <si>
    <t>183,413.728</t>
  </si>
  <si>
    <t>1,838,811.166</t>
  </si>
  <si>
    <t>2,587,822.348</t>
  </si>
  <si>
    <t>2,964,414.917</t>
  </si>
  <si>
    <t>2,445,954.001</t>
  </si>
  <si>
    <t>Goodwill</t>
  </si>
  <si>
    <t>84,647</t>
  </si>
  <si>
    <t>92,328</t>
  </si>
  <si>
    <t>110,493</t>
  </si>
  <si>
    <t>306,641</t>
  </si>
  <si>
    <t>1,199,713.788</t>
  </si>
  <si>
    <t>1,302,575.844</t>
  </si>
  <si>
    <t>1,339,646.939</t>
  </si>
  <si>
    <t>1,537,579.604</t>
  </si>
  <si>
    <t>1,519,009.075</t>
  </si>
  <si>
    <t>1,787,997.937</t>
  </si>
  <si>
    <t>Other Intangibles</t>
  </si>
  <si>
    <t>54,416</t>
  </si>
  <si>
    <t>54,011</t>
  </si>
  <si>
    <t>74,477</t>
  </si>
  <si>
    <t>64,989</t>
  </si>
  <si>
    <t>64,246.181</t>
  </si>
  <si>
    <t>75,065.71</t>
  </si>
  <si>
    <t>61,828.9</t>
  </si>
  <si>
    <t>146,217.599</t>
  </si>
  <si>
    <t>132,922.335</t>
  </si>
  <si>
    <t>130,903.948</t>
  </si>
  <si>
    <t>Other Long-term Assets</t>
  </si>
  <si>
    <t>296,762</t>
  </si>
  <si>
    <t>307,289</t>
  </si>
  <si>
    <t>331,049</t>
  </si>
  <si>
    <t>2,390,599</t>
  </si>
  <si>
    <t>653,215.809</t>
  </si>
  <si>
    <t>1,869,720.939</t>
  </si>
  <si>
    <t>871,530.906</t>
  </si>
  <si>
    <t>1,183,386.228</t>
  </si>
  <si>
    <t>1,474,027.214</t>
  </si>
  <si>
    <t>1,847,401.139</t>
  </si>
  <si>
    <t>Total Assets</t>
  </si>
  <si>
    <t>3,476,481</t>
  </si>
  <si>
    <t>4,102,848</t>
  </si>
  <si>
    <t>4,991,725</t>
  </si>
  <si>
    <t>8,249,460</t>
  </si>
  <si>
    <t>10,554,822.877</t>
  </si>
  <si>
    <t>12,828,886.013</t>
  </si>
  <si>
    <t>14,180,531.413</t>
  </si>
  <si>
    <t>16,826,671.671</t>
  </si>
  <si>
    <t>21,240,946.469</t>
  </si>
  <si>
    <t>23,866,906.621</t>
  </si>
  <si>
    <t>Accounts Payable</t>
  </si>
  <si>
    <t>14,489</t>
  </si>
  <si>
    <t>68,540</t>
  </si>
  <si>
    <t>50,428</t>
  </si>
  <si>
    <t>90,592</t>
  </si>
  <si>
    <t>150,720.738</t>
  </si>
  <si>
    <t>122,493.305</t>
  </si>
  <si>
    <t>195,209.793</t>
  </si>
  <si>
    <t>244,508.227</t>
  </si>
  <si>
    <t>234,306.028</t>
  </si>
  <si>
    <t>251,943.016</t>
  </si>
  <si>
    <t>Accrued Expenses</t>
  </si>
  <si>
    <t>146,643</t>
  </si>
  <si>
    <t>199,374</t>
  </si>
  <si>
    <t>193,320</t>
  </si>
  <si>
    <t>308,318</t>
  </si>
  <si>
    <t>352,194.235</t>
  </si>
  <si>
    <t>321,570.178</t>
  </si>
  <si>
    <t>399,872.592</t>
  </si>
  <si>
    <t>470,197.363</t>
  </si>
  <si>
    <t>542,145.74</t>
  </si>
  <si>
    <t>752,514.578</t>
  </si>
  <si>
    <t>Short-term Borrowings</t>
  </si>
  <si>
    <t>38,799.903</t>
  </si>
  <si>
    <t>428,296.311</t>
  </si>
  <si>
    <t>551,057.65</t>
  </si>
  <si>
    <t>Current Portion of LT Debt</t>
  </si>
  <si>
    <t>9,377</t>
  </si>
  <si>
    <t>9,130</t>
  </si>
  <si>
    <t>8,945</t>
  </si>
  <si>
    <t>10,075</t>
  </si>
  <si>
    <t>15,543.897</t>
  </si>
  <si>
    <t>17,810.259</t>
  </si>
  <si>
    <t>292,177.13</t>
  </si>
  <si>
    <t>177,978.475</t>
  </si>
  <si>
    <t>22,378.387</t>
  </si>
  <si>
    <t>28,059.26</t>
  </si>
  <si>
    <t>Current Portion of Capital Lease Obligations</t>
  </si>
  <si>
    <t>Other Current Liabilities</t>
  </si>
  <si>
    <t>77,176</t>
  </si>
  <si>
    <t>105,522</t>
  </si>
  <si>
    <t>139,183</t>
  </si>
  <si>
    <t>137,564</t>
  </si>
  <si>
    <t>190,634.006</t>
  </si>
  <si>
    <t>219,225.343</t>
  </si>
  <si>
    <t>245,109.465</t>
  </si>
  <si>
    <t>284,181.01</t>
  </si>
  <si>
    <t>498,592.798</t>
  </si>
  <si>
    <t>494,007.613</t>
  </si>
  <si>
    <t>Total Current Liabilities</t>
  </si>
  <si>
    <t>247,685</t>
  </si>
  <si>
    <t>382,566</t>
  </si>
  <si>
    <t>391,876</t>
  </si>
  <si>
    <t>546,549</t>
  </si>
  <si>
    <t>709,092.876</t>
  </si>
  <si>
    <t>681,099.085</t>
  </si>
  <si>
    <t>1,132,368.98</t>
  </si>
  <si>
    <t>1,215,664.978</t>
  </si>
  <si>
    <t>1,725,719.265</t>
  </si>
  <si>
    <t>2,077,582.117</t>
  </si>
  <si>
    <t>Long-term Debt</t>
  </si>
  <si>
    <t>1,265,016</t>
  </si>
  <si>
    <t>1,280,197</t>
  </si>
  <si>
    <t>1,495,398</t>
  </si>
  <si>
    <t>4,279,511</t>
  </si>
  <si>
    <t>3,856,036.825</t>
  </si>
  <si>
    <t>4,536,848.18</t>
  </si>
  <si>
    <t>4,813,314.149</t>
  </si>
  <si>
    <t>5,614,291.131</t>
  </si>
  <si>
    <t>7,453,309.267</t>
  </si>
  <si>
    <t>9,696,961.467</t>
  </si>
  <si>
    <t>Capital Leases</t>
  </si>
  <si>
    <t>4,690.071</t>
  </si>
  <si>
    <t>12,588.861</t>
  </si>
  <si>
    <t>18,180.337</t>
  </si>
  <si>
    <t>28,467.099</t>
  </si>
  <si>
    <t>29,562.144</t>
  </si>
  <si>
    <t>Other Non-current Liabilities</t>
  </si>
  <si>
    <t>497,819</t>
  </si>
  <si>
    <t>591,551</t>
  </si>
  <si>
    <t>786,836</t>
  </si>
  <si>
    <t>908,045</t>
  </si>
  <si>
    <t>1,763,456.641</t>
  </si>
  <si>
    <t>2,093,766.027</t>
  </si>
  <si>
    <t>2,069,532.064</t>
  </si>
  <si>
    <t>2,357,547.411</t>
  </si>
  <si>
    <t>2,294,540.266</t>
  </si>
  <si>
    <t>2,374,185.174</t>
  </si>
  <si>
    <t>Total Liabilities</t>
  </si>
  <si>
    <t>2,010,520</t>
  </si>
  <si>
    <t>2,254,314</t>
  </si>
  <si>
    <t>2,674,110</t>
  </si>
  <si>
    <t>5,734,105</t>
  </si>
  <si>
    <t>6,328,586.342</t>
  </si>
  <si>
    <t>7,316,403.363</t>
  </si>
  <si>
    <t>8,027,804.053</t>
  </si>
  <si>
    <t>9,205,683.857</t>
  </si>
  <si>
    <t>11,502,035.898</t>
  </si>
  <si>
    <t>14,178,290.902</t>
  </si>
  <si>
    <t>Common Stock</t>
  </si>
  <si>
    <t>1,351,264</t>
  </si>
  <si>
    <t>1,633,262</t>
  </si>
  <si>
    <t>1,808,894</t>
  </si>
  <si>
    <t>1,972,203</t>
  </si>
  <si>
    <t>3,798,849.766</t>
  </si>
  <si>
    <t>4,862,629.322</t>
  </si>
  <si>
    <t>5,216,091.464</t>
  </si>
  <si>
    <t>6,279,779.516</t>
  </si>
  <si>
    <t>7,628,646.468</t>
  </si>
  <si>
    <t>8,372,749.625</t>
  </si>
  <si>
    <t>Additional Paid In Capital</t>
  </si>
  <si>
    <t>7,313</t>
  </si>
  <si>
    <t>33,068</t>
  </si>
  <si>
    <t>38,241</t>
  </si>
  <si>
    <t>38,652</t>
  </si>
  <si>
    <t>48,488.561</t>
  </si>
  <si>
    <t>62,178.934</t>
  </si>
  <si>
    <t>65,676.326</t>
  </si>
  <si>
    <t>77,272.794</t>
  </si>
  <si>
    <t>2,537.912</t>
  </si>
  <si>
    <t>12,744.731</t>
  </si>
  <si>
    <t>Retained Earnings</t>
  </si>
  <si>
    <t>-488,406</t>
  </si>
  <si>
    <t>-505,305</t>
  </si>
  <si>
    <t>-523,116</t>
  </si>
  <si>
    <t>-556,024</t>
  </si>
  <si>
    <t>-659,158.546</t>
  </si>
  <si>
    <t>-812,516.63</t>
  </si>
  <si>
    <t>-476,684.768</t>
  </si>
  <si>
    <t>58,217.032</t>
  </si>
  <si>
    <t>-364,720.801</t>
  </si>
  <si>
    <t>-1,351,167.633</t>
  </si>
  <si>
    <t>Treasury Stock</t>
  </si>
  <si>
    <t>Other Common Equity Adj</t>
  </si>
  <si>
    <t>-31,410</t>
  </si>
  <si>
    <t>144,716</t>
  </si>
  <si>
    <t>397,240</t>
  </si>
  <si>
    <t>254,927</t>
  </si>
  <si>
    <t>-3,510.074</t>
  </si>
  <si>
    <t>-26,460.137</t>
  </si>
  <si>
    <t>-12,674.561</t>
  </si>
  <si>
    <t>-28,638.357</t>
  </si>
  <si>
    <t>-90,637.717</t>
  </si>
  <si>
    <t>-216,717.299</t>
  </si>
  <si>
    <t>Common Equity</t>
  </si>
  <si>
    <t>838,761</t>
  </si>
  <si>
    <t>1,305,741</t>
  </si>
  <si>
    <t>1,721,259</t>
  </si>
  <si>
    <t>1,709,758</t>
  </si>
  <si>
    <t>3,184,669.706</t>
  </si>
  <si>
    <t>4,085,831.488</t>
  </si>
  <si>
    <t>4,792,408.46</t>
  </si>
  <si>
    <t>6,386,630.985</t>
  </si>
  <si>
    <t>7,175,825.862</t>
  </si>
  <si>
    <t>6,817,609.425</t>
  </si>
  <si>
    <t>Total Preferred Equity</t>
  </si>
  <si>
    <t>116,546</t>
  </si>
  <si>
    <t>213,805</t>
  </si>
  <si>
    <t>231,698.86</t>
  </si>
  <si>
    <t>251,564.449</t>
  </si>
  <si>
    <t>239,310.409</t>
  </si>
  <si>
    <t>234,505.734</t>
  </si>
  <si>
    <t>233,051.614</t>
  </si>
  <si>
    <t>249,531.631</t>
  </si>
  <si>
    <t>Minority Interest, Total</t>
  </si>
  <si>
    <t>510,654</t>
  </si>
  <si>
    <t>328,988</t>
  </si>
  <si>
    <t>382,551</t>
  </si>
  <si>
    <t>591,792</t>
  </si>
  <si>
    <t>809,867.969</t>
  </si>
  <si>
    <t>1,175,086.712</t>
  </si>
  <si>
    <t>1,121,008.491</t>
  </si>
  <si>
    <t>999,851.095</t>
  </si>
  <si>
    <t>2,330,033.094</t>
  </si>
  <si>
    <t>2,621,474.664</t>
  </si>
  <si>
    <t>Other Equity</t>
  </si>
  <si>
    <t>Total Equity</t>
  </si>
  <si>
    <t>1,465,961</t>
  </si>
  <si>
    <t>1,848,534</t>
  </si>
  <si>
    <t>2,317,615</t>
  </si>
  <si>
    <t>2,515,355</t>
  </si>
  <si>
    <t>4,226,236.535</t>
  </si>
  <si>
    <t>5,512,482.65</t>
  </si>
  <si>
    <t>6,152,727.36</t>
  </si>
  <si>
    <t>7,620,987.813</t>
  </si>
  <si>
    <t>9,738,910.571</t>
  </si>
  <si>
    <t>9,688,615.719</t>
  </si>
  <si>
    <t>Total Liabilities And Equity</t>
  </si>
  <si>
    <t>Cash And Short Term Investments</t>
  </si>
  <si>
    <t>14,437</t>
  </si>
  <si>
    <t>Total Debt</t>
  </si>
  <si>
    <t>1,274,393</t>
  </si>
  <si>
    <t>1,289,327</t>
  </si>
  <si>
    <t>1,504,343</t>
  </si>
  <si>
    <t>4,289,586</t>
  </si>
  <si>
    <t>3,871,580.722</t>
  </si>
  <si>
    <t>4,559,348.51</t>
  </si>
  <si>
    <t>5,118,080.14</t>
  </si>
  <si>
    <t>5,849,249.847</t>
  </si>
  <si>
    <t>7,932,451.065</t>
  </si>
  <si>
    <t>10,305,640.521</t>
  </si>
  <si>
    <t>Income Statement</t>
  </si>
  <si>
    <t>Revenue</t>
  </si>
  <si>
    <t>675,291</t>
  </si>
  <si>
    <t>941,614</t>
  </si>
  <si>
    <t>1,027,855</t>
  </si>
  <si>
    <t>1,096,018</t>
  </si>
  <si>
    <t>1,913,365.234</t>
  </si>
  <si>
    <t>2,250,119.026</t>
  </si>
  <si>
    <t>2,111,853.748</t>
  </si>
  <si>
    <t>2,133,836.888</t>
  </si>
  <si>
    <t>2,875,720.783</t>
  </si>
  <si>
    <t>3,743,881.612</t>
  </si>
  <si>
    <t>Revenue Growth (YoY)</t>
  </si>
  <si>
    <t>93.6%</t>
  </si>
  <si>
    <t>39.4%</t>
  </si>
  <si>
    <t>9.2%</t>
  </si>
  <si>
    <t>6.6%</t>
  </si>
  <si>
    <t>38.9%</t>
  </si>
  <si>
    <t>8.3%</t>
  </si>
  <si>
    <t>-1.3%</t>
  </si>
  <si>
    <t>3.1%</t>
  </si>
  <si>
    <t>35.6%</t>
  </si>
  <si>
    <t>21.6%</t>
  </si>
  <si>
    <t>Cost of Revenues</t>
  </si>
  <si>
    <t>-452,341</t>
  </si>
  <si>
    <t>-654,924</t>
  </si>
  <si>
    <t>-656,279</t>
  </si>
  <si>
    <t>-628,316</t>
  </si>
  <si>
    <t>-1,060,384.449</t>
  </si>
  <si>
    <t>-1,305,745.328</t>
  </si>
  <si>
    <t>-1,188,498.808</t>
  </si>
  <si>
    <t>-1,167,862.704</t>
  </si>
  <si>
    <t>-1,790,628.855</t>
  </si>
  <si>
    <t>-2,326,065.791</t>
  </si>
  <si>
    <t>Gross Profit</t>
  </si>
  <si>
    <t>222,950</t>
  </si>
  <si>
    <t>286,690</t>
  </si>
  <si>
    <t>371,576</t>
  </si>
  <si>
    <t>467,702</t>
  </si>
  <si>
    <t>852,980.786</t>
  </si>
  <si>
    <t>944,373.698</t>
  </si>
  <si>
    <t>923,354.941</t>
  </si>
  <si>
    <t>965,974.184</t>
  </si>
  <si>
    <t>1,085,091.928</t>
  </si>
  <si>
    <t>1,417,815.822</t>
  </si>
  <si>
    <t>Gross Profit Margin</t>
  </si>
  <si>
    <t>33.0%</t>
  </si>
  <si>
    <t>30.4%</t>
  </si>
  <si>
    <t>36.2%</t>
  </si>
  <si>
    <t>42.7%</t>
  </si>
  <si>
    <t>44.6%</t>
  </si>
  <si>
    <t>42.0%</t>
  </si>
  <si>
    <t>43.7%</t>
  </si>
  <si>
    <t>45.3%</t>
  </si>
  <si>
    <t>37.7%</t>
  </si>
  <si>
    <t>37.9%</t>
  </si>
  <si>
    <t>R&amp;D Expenses</t>
  </si>
  <si>
    <t>Selling and Marketing Expense</t>
  </si>
  <si>
    <t>General &amp; Admin Expenses</t>
  </si>
  <si>
    <t>-23,518</t>
  </si>
  <si>
    <t>-34,692</t>
  </si>
  <si>
    <t>-39,830</t>
  </si>
  <si>
    <t>-46,349</t>
  </si>
  <si>
    <t>-62,406.912</t>
  </si>
  <si>
    <t>-71,948.096</t>
  </si>
  <si>
    <t>-73,756.829</t>
  </si>
  <si>
    <t>-80,317.695</t>
  </si>
  <si>
    <t>-84,377.029</t>
  </si>
  <si>
    <t>-108,630.116</t>
  </si>
  <si>
    <t>Other Inc / (Exp)</t>
  </si>
  <si>
    <t>-90,930</t>
  </si>
  <si>
    <t>-122,814</t>
  </si>
  <si>
    <t>-142,059</t>
  </si>
  <si>
    <t>-168,050</t>
  </si>
  <si>
    <t>-379,914.018</t>
  </si>
  <si>
    <t>-483,980.959</t>
  </si>
  <si>
    <t>106,811.19</t>
  </si>
  <si>
    <t>354,119.576</t>
  </si>
  <si>
    <t>-555,870.949</t>
  </si>
  <si>
    <t>-1,432,522.426</t>
  </si>
  <si>
    <t>Operating Expenses</t>
  </si>
  <si>
    <t>-114,448</t>
  </si>
  <si>
    <t>-157,506</t>
  </si>
  <si>
    <t>-181,889</t>
  </si>
  <si>
    <t>-214,399</t>
  </si>
  <si>
    <t>-442,320.929</t>
  </si>
  <si>
    <t>-555,929.054</t>
  </si>
  <si>
    <t>33,054.361</t>
  </si>
  <si>
    <t>273,801.88</t>
  </si>
  <si>
    <t>-640,247.978</t>
  </si>
  <si>
    <t>-1,541,152.543</t>
  </si>
  <si>
    <t>Operating Income</t>
  </si>
  <si>
    <t>108,502</t>
  </si>
  <si>
    <t>129,184</t>
  </si>
  <si>
    <t>189,687</t>
  </si>
  <si>
    <t>253,303</t>
  </si>
  <si>
    <t>410,659.856</t>
  </si>
  <si>
    <t>388,444.643</t>
  </si>
  <si>
    <t>956,409.302</t>
  </si>
  <si>
    <t>1,239,776.065</t>
  </si>
  <si>
    <t>444,843.951</t>
  </si>
  <si>
    <t>-123,336.721</t>
  </si>
  <si>
    <t>Net Interest Expenses</t>
  </si>
  <si>
    <t>-47,853</t>
  </si>
  <si>
    <t>-56,735</t>
  </si>
  <si>
    <t>-59,438</t>
  </si>
  <si>
    <t>-123,793</t>
  </si>
  <si>
    <t>-190,485.657</t>
  </si>
  <si>
    <t>-207,638.028</t>
  </si>
  <si>
    <t>-235,660.353</t>
  </si>
  <si>
    <t>-231,496.46</t>
  </si>
  <si>
    <t>-264,987.32</t>
  </si>
  <si>
    <t>-377,175.267</t>
  </si>
  <si>
    <t>EBT, Incl. Unusual Items</t>
  </si>
  <si>
    <t>60,649</t>
  </si>
  <si>
    <t>72,449</t>
  </si>
  <si>
    <t>130,249</t>
  </si>
  <si>
    <t>129,510</t>
  </si>
  <si>
    <t>220,174.199</t>
  </si>
  <si>
    <t>180,806.616</t>
  </si>
  <si>
    <t>720,748.949</t>
  </si>
  <si>
    <t>1,008,279.605</t>
  </si>
  <si>
    <t>179,856.631</t>
  </si>
  <si>
    <t>-500,511.989</t>
  </si>
  <si>
    <t>Earnings of Discontinued Ops.</t>
  </si>
  <si>
    <t>-42,011</t>
  </si>
  <si>
    <t>-2,127</t>
  </si>
  <si>
    <t>-1,032</t>
  </si>
  <si>
    <t>Income Tax Expense</t>
  </si>
  <si>
    <t>-9,155</t>
  </si>
  <si>
    <t>-16,807</t>
  </si>
  <si>
    <t>-43,713</t>
  </si>
  <si>
    <t>-37,136</t>
  </si>
  <si>
    <t>-92,311.69</t>
  </si>
  <si>
    <t>-72,851.713</t>
  </si>
  <si>
    <t>-91,046.223</t>
  </si>
  <si>
    <t>-82,176.701</t>
  </si>
  <si>
    <t>54,912.215</t>
  </si>
  <si>
    <t>83,285.526</t>
  </si>
  <si>
    <t>Net Income to Company</t>
  </si>
  <si>
    <t>9,483</t>
  </si>
  <si>
    <t>53,515</t>
  </si>
  <si>
    <t>85,504</t>
  </si>
  <si>
    <t>92,374</t>
  </si>
  <si>
    <t>127,862.509</t>
  </si>
  <si>
    <t>107,954.903</t>
  </si>
  <si>
    <t>629,702.725</t>
  </si>
  <si>
    <t>926,102.904</t>
  </si>
  <si>
    <t>234,768.846</t>
  </si>
  <si>
    <t>-417,226.462</t>
  </si>
  <si>
    <t>Minority Interest in Earnings</t>
  </si>
  <si>
    <t>144,550.017</t>
  </si>
  <si>
    <t>59,644.84</t>
  </si>
  <si>
    <t>69,518.667</t>
  </si>
  <si>
    <t>100,153.305</t>
  </si>
  <si>
    <t>130,203.956</t>
  </si>
  <si>
    <t>Net Income to Stockholders</t>
  </si>
  <si>
    <t>252,504.92</t>
  </si>
  <si>
    <t>689,347.565</t>
  </si>
  <si>
    <t>995,621.57</t>
  </si>
  <si>
    <t>334,922.151</t>
  </si>
  <si>
    <t>-287,022.507</t>
  </si>
  <si>
    <t>Preferred Dividends &amp; Other Adj.</t>
  </si>
  <si>
    <t>36,611</t>
  </si>
  <si>
    <t>-7,376</t>
  </si>
  <si>
    <t>-9,368</t>
  </si>
  <si>
    <t>-10,400</t>
  </si>
  <si>
    <t>-10,082.664</t>
  </si>
  <si>
    <t>-10,956.694</t>
  </si>
  <si>
    <t>-11,018.986</t>
  </si>
  <si>
    <t>-10,689.6</t>
  </si>
  <si>
    <t>-11,384.564</t>
  </si>
  <si>
    <t>-11,806.444</t>
  </si>
  <si>
    <t>Net Income to Common Excl Extra Items</t>
  </si>
  <si>
    <t>46,094</t>
  </si>
  <si>
    <t>46,139</t>
  </si>
  <si>
    <t>76,136</t>
  </si>
  <si>
    <t>81,974</t>
  </si>
  <si>
    <t>117,779.845</t>
  </si>
  <si>
    <t>241,548.226</t>
  </si>
  <si>
    <t>678,328.579</t>
  </si>
  <si>
    <t>984,931.97</t>
  </si>
  <si>
    <t>323,537.588</t>
  </si>
  <si>
    <t>-298,828.951</t>
  </si>
  <si>
    <t>Basic EPS (Cont. Ops)</t>
  </si>
  <si>
    <t>Diluted EPS (Cont. Ops)</t>
  </si>
  <si>
    <t>Weighted Average Basic Shares Out.</t>
  </si>
  <si>
    <t>204,350.689</t>
  </si>
  <si>
    <t>213,953.87</t>
  </si>
  <si>
    <t>253,172.088</t>
  </si>
  <si>
    <t>271,832.43</t>
  </si>
  <si>
    <t>382,323.434</t>
  </si>
  <si>
    <t>461,818.023</t>
  </si>
  <si>
    <t>499,910.876</t>
  </si>
  <si>
    <t>559,633.275</t>
  </si>
  <si>
    <t>622,347.677</t>
  </si>
  <si>
    <t>677,862.207</t>
  </si>
  <si>
    <t>Weighted Average Diluted Shares Out.</t>
  </si>
  <si>
    <t>205,833.204</t>
  </si>
  <si>
    <t>216,341.592</t>
  </si>
  <si>
    <t>256,516.72</t>
  </si>
  <si>
    <t>274,077.032</t>
  </si>
  <si>
    <t>385,986.148</t>
  </si>
  <si>
    <t>466,045.618</t>
  </si>
  <si>
    <t>504,739.554</t>
  </si>
  <si>
    <t>564,373.836</t>
  </si>
  <si>
    <t>628,947.862</t>
  </si>
  <si>
    <t>EBITDA</t>
  </si>
  <si>
    <t>202,482</t>
  </si>
  <si>
    <t>253,350</t>
  </si>
  <si>
    <t>333,567</t>
  </si>
  <si>
    <t>430,205</t>
  </si>
  <si>
    <t>786,080.677</t>
  </si>
  <si>
    <t>865,614.352</t>
  </si>
  <si>
    <t>827,092.683</t>
  </si>
  <si>
    <t>833,763.384</t>
  </si>
  <si>
    <t>959,458.344</t>
  </si>
  <si>
    <t>1,279,535.554</t>
  </si>
  <si>
    <t>EBIT</t>
  </si>
  <si>
    <t>103,413</t>
  </si>
  <si>
    <t>137,951</t>
  </si>
  <si>
    <t>181,940</t>
  </si>
  <si>
    <t>234,454</t>
  </si>
  <si>
    <t>463,265.715</t>
  </si>
  <si>
    <t>509,665.787</t>
  </si>
  <si>
    <t>457,926.782</t>
  </si>
  <si>
    <t>434,066.997</t>
  </si>
  <si>
    <t>449,899.542</t>
  </si>
  <si>
    <t>662,784.25</t>
  </si>
  <si>
    <t>Revenue (Reported)</t>
  </si>
  <si>
    <t>Operating Income (Reported)</t>
  </si>
  <si>
    <t>103,980</t>
  </si>
  <si>
    <t>139,063</t>
  </si>
  <si>
    <t>184,571</t>
  </si>
  <si>
    <t>234,890</t>
  </si>
  <si>
    <t>474,218.354</t>
  </si>
  <si>
    <t>516,556.206</t>
  </si>
  <si>
    <t>476,347.161</t>
  </si>
  <si>
    <t>488,642.363</t>
  </si>
  <si>
    <t>522,379.872</t>
  </si>
  <si>
    <t>544,348.828</t>
  </si>
  <si>
    <t>Operating Income (Adjusted)</t>
  </si>
  <si>
    <t>Cash Flow Statement</t>
  </si>
  <si>
    <t>Depreciation &amp; Amortization (CF)</t>
  </si>
  <si>
    <t>99,069</t>
  </si>
  <si>
    <t>115,399</t>
  </si>
  <si>
    <t>151,627</t>
  </si>
  <si>
    <t>195,751</t>
  </si>
  <si>
    <t>322,814.962</t>
  </si>
  <si>
    <t>355,948.565</t>
  </si>
  <si>
    <t>369,165.901</t>
  </si>
  <si>
    <t>399,696.388</t>
  </si>
  <si>
    <t>509,558.802</t>
  </si>
  <si>
    <t>616,751.304</t>
  </si>
  <si>
    <t>Amortization of Deferred Charges (CF)</t>
  </si>
  <si>
    <t>Stock-Based Comp</t>
  </si>
  <si>
    <t>2,046</t>
  </si>
  <si>
    <t>3,248</t>
  </si>
  <si>
    <t>5,455</t>
  </si>
  <si>
    <t>5,916</t>
  </si>
  <si>
    <t>10,511.366</t>
  </si>
  <si>
    <t>12,909.981</t>
  </si>
  <si>
    <t>14,337.927</t>
  </si>
  <si>
    <t>31,348.612</t>
  </si>
  <si>
    <t>10,615.729</t>
  </si>
  <si>
    <t>14,785.134</t>
  </si>
  <si>
    <t>Change In Accounts Receivable</t>
  </si>
  <si>
    <t>-49,888</t>
  </si>
  <si>
    <t>-23,640</t>
  </si>
  <si>
    <t>6,715</t>
  </si>
  <si>
    <t>6,612</t>
  </si>
  <si>
    <t>-57,601.931</t>
  </si>
  <si>
    <t>4,101.765</t>
  </si>
  <si>
    <t>-27,082.606</t>
  </si>
  <si>
    <t>-67,155.783</t>
  </si>
  <si>
    <t>-71,763.342</t>
  </si>
  <si>
    <t>-168,744.142</t>
  </si>
  <si>
    <t>Change In Inventories</t>
  </si>
  <si>
    <t>-6,855</t>
  </si>
  <si>
    <t>-9,803</t>
  </si>
  <si>
    <t>7,569</t>
  </si>
  <si>
    <t>-7,856.18</t>
  </si>
  <si>
    <t>-7,968.753</t>
  </si>
  <si>
    <t>10,332.085</t>
  </si>
  <si>
    <t>1,647.784</t>
  </si>
  <si>
    <t>-54,623.902</t>
  </si>
  <si>
    <t>-61,236.451</t>
  </si>
  <si>
    <t>Change in Other Net Operating Assets</t>
  </si>
  <si>
    <t>36,640</t>
  </si>
  <si>
    <t>-20,930</t>
  </si>
  <si>
    <t>1,025</t>
  </si>
  <si>
    <t>-30,594</t>
  </si>
  <si>
    <t>-49,571.002</t>
  </si>
  <si>
    <t>21,035.707</t>
  </si>
  <si>
    <t>-4,455.119</t>
  </si>
  <si>
    <t>-85,581.697</t>
  </si>
  <si>
    <t>-493,183.139</t>
  </si>
  <si>
    <t>-100,140.85</t>
  </si>
  <si>
    <t>Other Operating Activities</t>
  </si>
  <si>
    <t>8,430</t>
  </si>
  <si>
    <t>74,927</t>
  </si>
  <si>
    <t>11,463</t>
  </si>
  <si>
    <t>10,283</t>
  </si>
  <si>
    <t>64,397.043</t>
  </si>
  <si>
    <t>85,387.689</t>
  </si>
  <si>
    <t>-257,930.755</t>
  </si>
  <si>
    <t>-632,728.659</t>
  </si>
  <si>
    <t>-36,405.819</t>
  </si>
  <si>
    <t>823,832.541</t>
  </si>
  <si>
    <t>Cash from Operations</t>
  </si>
  <si>
    <t>98,925</t>
  </si>
  <si>
    <t>192,716</t>
  </si>
  <si>
    <t>261,870</t>
  </si>
  <si>
    <t>287,911</t>
  </si>
  <si>
    <t>410,556.767</t>
  </si>
  <si>
    <t>723,919.873</t>
  </si>
  <si>
    <t>793,714.997</t>
  </si>
  <si>
    <t>642,848.215</t>
  </si>
  <si>
    <t>199,120.481</t>
  </si>
  <si>
    <t>838,225.029</t>
  </si>
  <si>
    <t>Capital Expenditures</t>
  </si>
  <si>
    <t>-158,377</t>
  </si>
  <si>
    <t>-432,373</t>
  </si>
  <si>
    <t>-204,195</t>
  </si>
  <si>
    <t>-405,743</t>
  </si>
  <si>
    <t>-710,441.841</t>
  </si>
  <si>
    <t>-636,584.358</t>
  </si>
  <si>
    <t>-754,853.789</t>
  </si>
  <si>
    <t>-1,000,160.293</t>
  </si>
  <si>
    <t>-1,700,849.754</t>
  </si>
  <si>
    <t>-1,474,484.045</t>
  </si>
  <si>
    <t>Cash Acquisitions</t>
  </si>
  <si>
    <t>-239,014</t>
  </si>
  <si>
    <t>-8,757</t>
  </si>
  <si>
    <t>-3,717</t>
  </si>
  <si>
    <t>-432,699</t>
  </si>
  <si>
    <t>-1,910,831.996</t>
  </si>
  <si>
    <t>-400,484.181</t>
  </si>
  <si>
    <t>-512,510.417</t>
  </si>
  <si>
    <t>-856,775.498</t>
  </si>
  <si>
    <t>Other Investing Activities</t>
  </si>
  <si>
    <t>27,638</t>
  </si>
  <si>
    <t>-12,138</t>
  </si>
  <si>
    <t>-101,640</t>
  </si>
  <si>
    <t>-2,056,974</t>
  </si>
  <si>
    <t>16,303.24</t>
  </si>
  <si>
    <t>-1,349,916.081</t>
  </si>
  <si>
    <t>-564,069.25</t>
  </si>
  <si>
    <t>-52,282.465</t>
  </si>
  <si>
    <t>-572,913.02</t>
  </si>
  <si>
    <t>-90,156.823</t>
  </si>
  <si>
    <t>Cash from Investing</t>
  </si>
  <si>
    <t>-369,753</t>
  </si>
  <si>
    <t>-453,268</t>
  </si>
  <si>
    <t>-309,552</t>
  </si>
  <si>
    <t>-2,895,416</t>
  </si>
  <si>
    <t>-2,604,970.597</t>
  </si>
  <si>
    <t>-1,986,500.438</t>
  </si>
  <si>
    <t>-1,719,407.22</t>
  </si>
  <si>
    <t>-1,564,953.175</t>
  </si>
  <si>
    <t>-2,273,762.774</t>
  </si>
  <si>
    <t>-2,421,416.366</t>
  </si>
  <si>
    <t>Dividends Paid (Ex Special Dividends)</t>
  </si>
  <si>
    <t>-57,735</t>
  </si>
  <si>
    <t>-67,351</t>
  </si>
  <si>
    <t>-89,521</t>
  </si>
  <si>
    <t>-128,545</t>
  </si>
  <si>
    <t>-170,412.104</t>
  </si>
  <si>
    <t>-238,067.527</t>
  </si>
  <si>
    <t>-266,030.736</t>
  </si>
  <si>
    <t>-333,581.444</t>
  </si>
  <si>
    <t>-399,740.695</t>
  </si>
  <si>
    <t>-524,407.852</t>
  </si>
  <si>
    <t>Special Dividend Paid</t>
  </si>
  <si>
    <t>Long-Term Debt Issued</t>
  </si>
  <si>
    <t>950,346</t>
  </si>
  <si>
    <t>236,528</t>
  </si>
  <si>
    <t>248,811</t>
  </si>
  <si>
    <t>2,756,703</t>
  </si>
  <si>
    <t>2,462,441.71</t>
  </si>
  <si>
    <t>2,751,162.234</t>
  </si>
  <si>
    <t>4,693,727.115</t>
  </si>
  <si>
    <t>4,417,511.411</t>
  </si>
  <si>
    <t>16,229,037.453</t>
  </si>
  <si>
    <t>22,781,286.494</t>
  </si>
  <si>
    <t>Long-Term Debt Repaid</t>
  </si>
  <si>
    <t>-685,472</t>
  </si>
  <si>
    <t>-286,552</t>
  </si>
  <si>
    <t>-196,149</t>
  </si>
  <si>
    <t>-68,423</t>
  </si>
  <si>
    <t>-2,974,643.545</t>
  </si>
  <si>
    <t>-2,319,909.088</t>
  </si>
  <si>
    <t>-3,957,807.908</t>
  </si>
  <si>
    <t>-4,021,512.676</t>
  </si>
  <si>
    <t>-16,306,229.422</t>
  </si>
  <si>
    <t>-20,933,526.558</t>
  </si>
  <si>
    <t>Repurchase of Common Stock</t>
  </si>
  <si>
    <t>-5,218</t>
  </si>
  <si>
    <t>-4,161.299</t>
  </si>
  <si>
    <t>-2,850.078</t>
  </si>
  <si>
    <t>-6,858.624</t>
  </si>
  <si>
    <t>-6,710.743</t>
  </si>
  <si>
    <t>-4,263.995</t>
  </si>
  <si>
    <t>-6,318.885</t>
  </si>
  <si>
    <t>Other Financing Activities</t>
  </si>
  <si>
    <t>22,877</t>
  </si>
  <si>
    <t>372,715</t>
  </si>
  <si>
    <t>193,157</t>
  </si>
  <si>
    <t>40,819</t>
  </si>
  <si>
    <t>954,613.282</t>
  </si>
  <si>
    <t>1,081,739.825</t>
  </si>
  <si>
    <t>489,238.57</t>
  </si>
  <si>
    <t>920,060.181</t>
  </si>
  <si>
    <t>2,597,660.752</t>
  </si>
  <si>
    <t>186,170.833</t>
  </si>
  <si>
    <t>Cash from Financing</t>
  </si>
  <si>
    <t>230,016</t>
  </si>
  <si>
    <t>255,340</t>
  </si>
  <si>
    <t>156,298</t>
  </si>
  <si>
    <t>2,595,336</t>
  </si>
  <si>
    <t>267,838.044</t>
  </si>
  <si>
    <t>1,272,075.366</t>
  </si>
  <si>
    <t>952,268.417</t>
  </si>
  <si>
    <t>975,766.729</t>
  </si>
  <si>
    <t>2,116,464.093</t>
  </si>
  <si>
    <t>1,503,204.032</t>
  </si>
  <si>
    <t>Beginning Cash (CF)</t>
  </si>
  <si>
    <t>53,122</t>
  </si>
  <si>
    <t>74,706.001</t>
  </si>
  <si>
    <t>89,778.83</t>
  </si>
  <si>
    <t>113,321.819</t>
  </si>
  <si>
    <t>165,437.504</t>
  </si>
  <si>
    <t>204,081.232</t>
  </si>
  <si>
    <t>Foreign Exchange Rate Adjustments</t>
  </si>
  <si>
    <t>1,529</t>
  </si>
  <si>
    <t>6,928</t>
  </si>
  <si>
    <t>-2,231</t>
  </si>
  <si>
    <t>1,340.042</t>
  </si>
  <si>
    <t>-2,152.23</t>
  </si>
  <si>
    <t>-1,525.902</t>
  </si>
  <si>
    <t>Additions / Reductions</t>
  </si>
  <si>
    <t>-40,812</t>
  </si>
  <si>
    <t>-5,212</t>
  </si>
  <si>
    <t>108,616</t>
  </si>
  <si>
    <t>-12,169</t>
  </si>
  <si>
    <t>-36,462.798</t>
  </si>
  <si>
    <t>15,900.006</t>
  </si>
  <si>
    <t>22,202.948</t>
  </si>
  <si>
    <t>51,386.588</t>
  </si>
  <si>
    <t>40,795.959</t>
  </si>
  <si>
    <t>-65,555.9</t>
  </si>
  <si>
    <t>Ending Cash (CF)</t>
  </si>
  <si>
    <t>136,999.431</t>
  </si>
  <si>
    <t>Levered Free Cash Flow</t>
  </si>
  <si>
    <t>-59,452</t>
  </si>
  <si>
    <t>-239,657</t>
  </si>
  <si>
    <t>57,675</t>
  </si>
  <si>
    <t>-117,832</t>
  </si>
  <si>
    <t>-299,885.074</t>
  </si>
  <si>
    <t>87,335.515</t>
  </si>
  <si>
    <t>38,861.209</t>
  </si>
  <si>
    <t>-357,312.077</t>
  </si>
  <si>
    <t>-1,501,729.273</t>
  </si>
  <si>
    <t>-636,259.016</t>
  </si>
  <si>
    <t>Cash Interest Paid</t>
  </si>
  <si>
    <t>44,185</t>
  </si>
  <si>
    <t>57,098</t>
  </si>
  <si>
    <t>69,610</t>
  </si>
  <si>
    <t>131,783</t>
  </si>
  <si>
    <t>209,665.348</t>
  </si>
  <si>
    <t>211,993.679</t>
  </si>
  <si>
    <t>222,753.363</t>
  </si>
  <si>
    <t>242,958.42</t>
  </si>
  <si>
    <t>276,963.683</t>
  </si>
  <si>
    <t>369,268.199</t>
  </si>
  <si>
    <t>Valuation Ratios</t>
  </si>
  <si>
    <t>Price Close (Split Adjusted)</t>
  </si>
  <si>
    <t>Market Cap</t>
  </si>
  <si>
    <t>1,514,501.131</t>
  </si>
  <si>
    <t>2,295,677.456</t>
  </si>
  <si>
    <t>2,791,304.276</t>
  </si>
  <si>
    <t>3,121,665.796</t>
  </si>
  <si>
    <t>6,068,597.896</t>
  </si>
  <si>
    <t>6,702,399.619</t>
  </si>
  <si>
    <t>9,629,546.633</t>
  </si>
  <si>
    <t>12,507,806.007</t>
  </si>
  <si>
    <t>12,275,508.678</t>
  </si>
  <si>
    <t>5,947,083.255</t>
  </si>
  <si>
    <t>Total Enterprise Value (TEV)</t>
  </si>
  <si>
    <t>3,232,245.131</t>
  </si>
  <si>
    <t>4,251,217.456</t>
  </si>
  <si>
    <t>5,010,305.276</t>
  </si>
  <si>
    <t>6,374,284.796</t>
  </si>
  <si>
    <t>11,522,524.896</t>
  </si>
  <si>
    <t>12,253,916.717</t>
  </si>
  <si>
    <t>16,695,063.403</t>
  </si>
  <si>
    <t>18,850,829.908</t>
  </si>
  <si>
    <t>23,331,428.204</t>
  </si>
  <si>
    <t>19,089,372.54</t>
  </si>
  <si>
    <t>Enterprise Value (EV)</t>
  </si>
  <si>
    <t>3,216,835.619</t>
  </si>
  <si>
    <t>4,247,551.386</t>
  </si>
  <si>
    <t>4,859,565.365</t>
  </si>
  <si>
    <t>6,000,647.939</t>
  </si>
  <si>
    <t>11,411,475.074</t>
  </si>
  <si>
    <t>11,327,745.027</t>
  </si>
  <si>
    <t>14,908,641.114</t>
  </si>
  <si>
    <t>16,603,429.535</t>
  </si>
  <si>
    <t>20,540,415.758</t>
  </si>
  <si>
    <t>18,561,790.094</t>
  </si>
  <si>
    <t>EV/EBITDA</t>
  </si>
  <si>
    <t>18.1x</t>
  </si>
  <si>
    <t>17.3x</t>
  </si>
  <si>
    <t>14.9x</t>
  </si>
  <si>
    <t>14.5x</t>
  </si>
  <si>
    <t>16.3x</t>
  </si>
  <si>
    <t>13.0x</t>
  </si>
  <si>
    <t>18.5x</t>
  </si>
  <si>
    <t>20.0x</t>
  </si>
  <si>
    <t>21.7x</t>
  </si>
  <si>
    <t>EV / EBIT</t>
  </si>
  <si>
    <t>36.5x</t>
  </si>
  <si>
    <t>32.8x</t>
  </si>
  <si>
    <t>26.9x</t>
  </si>
  <si>
    <t>26.7x</t>
  </si>
  <si>
    <t>28.2x</t>
  </si>
  <si>
    <t>22.0x</t>
  </si>
  <si>
    <t>32.9x</t>
  </si>
  <si>
    <t>37.3x</t>
  </si>
  <si>
    <t>44.1x</t>
  </si>
  <si>
    <t>28.0x</t>
  </si>
  <si>
    <t>EV / LTM EBITDA - CAPEX</t>
  </si>
  <si>
    <t>71.9x</t>
  </si>
  <si>
    <t>-35.4x</t>
  </si>
  <si>
    <t>396.6x</t>
  </si>
  <si>
    <t>45.6x</t>
  </si>
  <si>
    <t>-697.1x</t>
  </si>
  <si>
    <t>50.9x</t>
  </si>
  <si>
    <t>124.2x</t>
  </si>
  <si>
    <t>-264.3x</t>
  </si>
  <si>
    <t>-28.8x</t>
  </si>
  <si>
    <t>-95.2x</t>
  </si>
  <si>
    <t>EV / Free Cash Flow</t>
  </si>
  <si>
    <t>181.0x</t>
  </si>
  <si>
    <t>-34.8x</t>
  </si>
  <si>
    <t>-231.2x</t>
  </si>
  <si>
    <t>50.5x</t>
  </si>
  <si>
    <t>-335.1x</t>
  </si>
  <si>
    <t>490.9x</t>
  </si>
  <si>
    <t>123.3x</t>
  </si>
  <si>
    <t>-282.1x</t>
  </si>
  <si>
    <t>-32.4x</t>
  </si>
  <si>
    <t>-42.8x</t>
  </si>
  <si>
    <t>EV / Invested Capital</t>
  </si>
  <si>
    <t>1.2x</t>
  </si>
  <si>
    <t>1.3x</t>
  </si>
  <si>
    <t>1.4x</t>
  </si>
  <si>
    <t>1.5x</t>
  </si>
  <si>
    <t>1.0x</t>
  </si>
  <si>
    <t>EV / Revenue</t>
  </si>
  <si>
    <t>5.1x</t>
  </si>
  <si>
    <t>4.6x</t>
  </si>
  <si>
    <t>5.6x</t>
  </si>
  <si>
    <t>6.7x</t>
  </si>
  <si>
    <t>7.1x</t>
  </si>
  <si>
    <t>8.0x</t>
  </si>
  <si>
    <t>7.4x</t>
  </si>
  <si>
    <t>5.0x</t>
  </si>
  <si>
    <t>P/E Ratio</t>
  </si>
  <si>
    <t>33.8x</t>
  </si>
  <si>
    <t>56.7x</t>
  </si>
  <si>
    <t>36.1x</t>
  </si>
  <si>
    <t>39.5x</t>
  </si>
  <si>
    <t>59.3x</t>
  </si>
  <si>
    <t>66.0x</t>
  </si>
  <si>
    <t>15.1x</t>
  </si>
  <si>
    <t>22.2x</t>
  </si>
  <si>
    <t>16.6x</t>
  </si>
  <si>
    <t>-26.5x</t>
  </si>
  <si>
    <t>Price/Book</t>
  </si>
  <si>
    <t>1.8x</t>
  </si>
  <si>
    <t>2.0x</t>
  </si>
  <si>
    <t>1.9x</t>
  </si>
  <si>
    <t>2.3x</t>
  </si>
  <si>
    <t>1.7x</t>
  </si>
  <si>
    <t>2.2x</t>
  </si>
  <si>
    <t>Price / Operating Cash Flow</t>
  </si>
  <si>
    <t>16.7x</t>
  </si>
  <si>
    <t>17.8x</t>
  </si>
  <si>
    <t>10.2x</t>
  </si>
  <si>
    <t>11.7x</t>
  </si>
  <si>
    <t>15.7x</t>
  </si>
  <si>
    <t>10.3x</t>
  </si>
  <si>
    <t>12.1x</t>
  </si>
  <si>
    <t>19.7x</t>
  </si>
  <si>
    <t>47.4x</t>
  </si>
  <si>
    <t>9.5x</t>
  </si>
  <si>
    <t>Price / LTM Sales</t>
  </si>
  <si>
    <t>2.4x</t>
  </si>
  <si>
    <t>2.5x</t>
  </si>
  <si>
    <t>2.6x</t>
  </si>
  <si>
    <t>2.9x</t>
  </si>
  <si>
    <t>3.5x</t>
  </si>
  <si>
    <t>3.0x</t>
  </si>
  <si>
    <t>6.0x</t>
  </si>
  <si>
    <t>4.4x</t>
  </si>
  <si>
    <t>2.1x</t>
  </si>
  <si>
    <t>Altman Z-Score</t>
  </si>
  <si>
    <t>Piotroski Score</t>
  </si>
  <si>
    <t>Dividend Per Share</t>
  </si>
  <si>
    <t>Dividend Yield</t>
  </si>
  <si>
    <t>3.6%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</si>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</sst>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F4EFC10B-F033-12C6-5066-98604E3F194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N11" sqref="N11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>
        <v>598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65</v>
      </c>
      <c r="I16" s="3" t="s">
        <v>66</v>
      </c>
      <c r="J16" s="3" t="s">
        <v>67</v>
      </c>
      <c r="K16" s="3" t="s">
        <v>68</v>
      </c>
      <c r="L16" s="3" t="s">
        <v>69</v>
      </c>
      <c r="M16" s="3" t="s">
        <v>70</v>
      </c>
    </row>
    <row r="17" spans="3:13" ht="12.75" x14ac:dyDescent="0.2">
      <c r="C17" s="3" t="s">
        <v>71</v>
      </c>
      <c r="D17" s="3" t="s">
        <v>72</v>
      </c>
      <c r="E17" s="3" t="s">
        <v>73</v>
      </c>
      <c r="F17" s="3" t="s">
        <v>74</v>
      </c>
      <c r="G17" s="3" t="s">
        <v>75</v>
      </c>
      <c r="H17" s="3" t="s">
        <v>76</v>
      </c>
      <c r="I17" s="3" t="s">
        <v>77</v>
      </c>
      <c r="J17" s="3" t="s">
        <v>78</v>
      </c>
      <c r="K17" s="3" t="s">
        <v>79</v>
      </c>
      <c r="L17" s="3" t="s">
        <v>80</v>
      </c>
      <c r="M17" s="3" t="s">
        <v>81</v>
      </c>
    </row>
    <row r="18" spans="3:13" ht="12.75" x14ac:dyDescent="0.2">
      <c r="C18" s="3" t="s">
        <v>82</v>
      </c>
      <c r="D18" s="3" t="s">
        <v>83</v>
      </c>
      <c r="E18" s="3" t="s">
        <v>84</v>
      </c>
      <c r="F18" s="3" t="s">
        <v>85</v>
      </c>
      <c r="G18" s="3" t="s">
        <v>86</v>
      </c>
      <c r="H18" s="3" t="s">
        <v>87</v>
      </c>
      <c r="I18" s="3" t="s">
        <v>88</v>
      </c>
      <c r="J18" s="3" t="s">
        <v>89</v>
      </c>
      <c r="K18" s="3" t="s">
        <v>90</v>
      </c>
      <c r="L18" s="3" t="s">
        <v>91</v>
      </c>
      <c r="M18" s="3" t="s">
        <v>92</v>
      </c>
    </row>
    <row r="19" spans="3:13" ht="12.75" x14ac:dyDescent="0.2"/>
    <row r="20" spans="3:13" ht="12.75" x14ac:dyDescent="0.2">
      <c r="C20" s="3" t="s">
        <v>93</v>
      </c>
      <c r="D20" s="3" t="s">
        <v>94</v>
      </c>
      <c r="E20" s="3" t="s">
        <v>95</v>
      </c>
      <c r="F20" s="3" t="s">
        <v>96</v>
      </c>
      <c r="G20" s="3" t="s">
        <v>97</v>
      </c>
      <c r="H20" s="3" t="s">
        <v>98</v>
      </c>
      <c r="I20" s="3" t="s">
        <v>99</v>
      </c>
      <c r="J20" s="3" t="s">
        <v>100</v>
      </c>
      <c r="K20" s="3" t="s">
        <v>101</v>
      </c>
      <c r="L20" s="3" t="s">
        <v>102</v>
      </c>
      <c r="M20" s="3" t="s">
        <v>103</v>
      </c>
    </row>
    <row r="21" spans="3:13" ht="12.75" x14ac:dyDescent="0.2">
      <c r="C21" s="3" t="s">
        <v>104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105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106</v>
      </c>
      <c r="D23" s="3" t="s">
        <v>107</v>
      </c>
      <c r="E23" s="3" t="s">
        <v>108</v>
      </c>
      <c r="F23" s="3" t="s">
        <v>109</v>
      </c>
      <c r="G23" s="3" t="s">
        <v>110</v>
      </c>
      <c r="H23" s="3" t="s">
        <v>111</v>
      </c>
      <c r="I23" s="3" t="s">
        <v>112</v>
      </c>
      <c r="J23" s="3" t="s">
        <v>113</v>
      </c>
      <c r="K23" s="3" t="s">
        <v>114</v>
      </c>
      <c r="L23" s="3" t="s">
        <v>115</v>
      </c>
      <c r="M23" s="3" t="s">
        <v>116</v>
      </c>
    </row>
    <row r="24" spans="3:13" ht="12.75" x14ac:dyDescent="0.2">
      <c r="C24" s="3" t="s">
        <v>117</v>
      </c>
      <c r="D24" s="3" t="s">
        <v>118</v>
      </c>
      <c r="E24" s="3" t="s">
        <v>119</v>
      </c>
      <c r="F24" s="3" t="s">
        <v>120</v>
      </c>
      <c r="G24" s="3" t="s">
        <v>121</v>
      </c>
      <c r="H24" s="3" t="s">
        <v>122</v>
      </c>
      <c r="I24" s="3" t="s">
        <v>123</v>
      </c>
      <c r="J24" s="3" t="s">
        <v>124</v>
      </c>
      <c r="K24" s="3" t="s">
        <v>125</v>
      </c>
      <c r="L24" s="3" t="s">
        <v>126</v>
      </c>
      <c r="M24" s="3" t="s">
        <v>127</v>
      </c>
    </row>
    <row r="25" spans="3:13" ht="12.75" x14ac:dyDescent="0.2">
      <c r="C25" s="3" t="s">
        <v>128</v>
      </c>
      <c r="D25" s="3" t="s">
        <v>129</v>
      </c>
      <c r="E25" s="3" t="s">
        <v>130</v>
      </c>
      <c r="F25" s="3" t="s">
        <v>131</v>
      </c>
      <c r="G25" s="3" t="s">
        <v>132</v>
      </c>
      <c r="H25" s="3" t="s">
        <v>133</v>
      </c>
      <c r="I25" s="3" t="s">
        <v>134</v>
      </c>
      <c r="J25" s="3" t="s">
        <v>135</v>
      </c>
      <c r="K25" s="3" t="s">
        <v>136</v>
      </c>
      <c r="L25" s="3" t="s">
        <v>137</v>
      </c>
      <c r="M25" s="3" t="s">
        <v>138</v>
      </c>
    </row>
    <row r="26" spans="3:13" ht="12.75" x14ac:dyDescent="0.2">
      <c r="C26" s="3" t="s">
        <v>139</v>
      </c>
      <c r="D26" s="3" t="s">
        <v>140</v>
      </c>
      <c r="E26" s="3" t="s">
        <v>141</v>
      </c>
      <c r="F26" s="3" t="s">
        <v>142</v>
      </c>
      <c r="G26" s="3" t="s">
        <v>143</v>
      </c>
      <c r="H26" s="3" t="s">
        <v>144</v>
      </c>
      <c r="I26" s="3" t="s">
        <v>145</v>
      </c>
      <c r="J26" s="3" t="s">
        <v>146</v>
      </c>
      <c r="K26" s="3" t="s">
        <v>147</v>
      </c>
      <c r="L26" s="3" t="s">
        <v>148</v>
      </c>
      <c r="M26" s="3" t="s">
        <v>149</v>
      </c>
    </row>
    <row r="27" spans="3:13" ht="12.75" x14ac:dyDescent="0.2">
      <c r="C27" s="3" t="s">
        <v>150</v>
      </c>
      <c r="D27" s="3" t="s">
        <v>151</v>
      </c>
      <c r="E27" s="3" t="s">
        <v>152</v>
      </c>
      <c r="F27" s="3" t="s">
        <v>153</v>
      </c>
      <c r="G27" s="3" t="s">
        <v>154</v>
      </c>
      <c r="H27" s="3" t="s">
        <v>155</v>
      </c>
      <c r="I27" s="3" t="s">
        <v>156</v>
      </c>
      <c r="J27" s="3" t="s">
        <v>157</v>
      </c>
      <c r="K27" s="3" t="s">
        <v>158</v>
      </c>
      <c r="L27" s="3" t="s">
        <v>159</v>
      </c>
      <c r="M27" s="3" t="s">
        <v>160</v>
      </c>
    </row>
    <row r="28" spans="3:13" ht="12.75" x14ac:dyDescent="0.2"/>
    <row r="29" spans="3:13" ht="12.75" x14ac:dyDescent="0.2">
      <c r="C29" s="3" t="s">
        <v>161</v>
      </c>
      <c r="D29" s="3" t="s">
        <v>162</v>
      </c>
      <c r="E29" s="3" t="s">
        <v>163</v>
      </c>
      <c r="F29" s="3" t="s">
        <v>164</v>
      </c>
      <c r="G29" s="3" t="s">
        <v>165</v>
      </c>
      <c r="H29" s="3" t="s">
        <v>166</v>
      </c>
      <c r="I29" s="3" t="s">
        <v>167</v>
      </c>
      <c r="J29" s="3" t="s">
        <v>168</v>
      </c>
      <c r="K29" s="3" t="s">
        <v>169</v>
      </c>
      <c r="L29" s="3" t="s">
        <v>170</v>
      </c>
      <c r="M29" s="3" t="s">
        <v>171</v>
      </c>
    </row>
    <row r="30" spans="3:13" ht="12.75" x14ac:dyDescent="0.2">
      <c r="C30" s="3" t="s">
        <v>172</v>
      </c>
      <c r="D30" s="3" t="s">
        <v>173</v>
      </c>
      <c r="E30" s="3" t="s">
        <v>174</v>
      </c>
      <c r="F30" s="3" t="s">
        <v>175</v>
      </c>
      <c r="G30" s="3" t="s">
        <v>176</v>
      </c>
      <c r="H30" s="3" t="s">
        <v>177</v>
      </c>
      <c r="I30" s="3" t="s">
        <v>178</v>
      </c>
      <c r="J30" s="3" t="s">
        <v>179</v>
      </c>
      <c r="K30" s="3" t="s">
        <v>180</v>
      </c>
      <c r="L30" s="3" t="s">
        <v>181</v>
      </c>
      <c r="M30" s="3" t="s">
        <v>182</v>
      </c>
    </row>
    <row r="31" spans="3:13" ht="12.75" x14ac:dyDescent="0.2">
      <c r="C31" s="3" t="s">
        <v>183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184</v>
      </c>
      <c r="L31" s="3" t="s">
        <v>185</v>
      </c>
      <c r="M31" s="3" t="s">
        <v>186</v>
      </c>
    </row>
    <row r="32" spans="3:13" ht="12.75" x14ac:dyDescent="0.2">
      <c r="C32" s="3" t="s">
        <v>187</v>
      </c>
      <c r="D32" s="3" t="s">
        <v>188</v>
      </c>
      <c r="E32" s="3" t="s">
        <v>189</v>
      </c>
      <c r="F32" s="3" t="s">
        <v>190</v>
      </c>
      <c r="G32" s="3" t="s">
        <v>191</v>
      </c>
      <c r="H32" s="3" t="s">
        <v>192</v>
      </c>
      <c r="I32" s="3" t="s">
        <v>193</v>
      </c>
      <c r="J32" s="3" t="s">
        <v>194</v>
      </c>
      <c r="K32" s="3" t="s">
        <v>195</v>
      </c>
      <c r="L32" s="3" t="s">
        <v>196</v>
      </c>
      <c r="M32" s="3" t="s">
        <v>197</v>
      </c>
    </row>
    <row r="33" spans="3:13" ht="12.75" x14ac:dyDescent="0.2">
      <c r="C33" s="3" t="s">
        <v>198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37</v>
      </c>
      <c r="K33" s="3" t="s">
        <v>37</v>
      </c>
      <c r="L33" s="3" t="s">
        <v>37</v>
      </c>
      <c r="M33" s="3" t="s">
        <v>37</v>
      </c>
    </row>
    <row r="34" spans="3:13" ht="12.75" x14ac:dyDescent="0.2">
      <c r="C34" s="3" t="s">
        <v>199</v>
      </c>
      <c r="D34" s="3" t="s">
        <v>200</v>
      </c>
      <c r="E34" s="3" t="s">
        <v>201</v>
      </c>
      <c r="F34" s="3" t="s">
        <v>202</v>
      </c>
      <c r="G34" s="3" t="s">
        <v>203</v>
      </c>
      <c r="H34" s="3" t="s">
        <v>204</v>
      </c>
      <c r="I34" s="3" t="s">
        <v>205</v>
      </c>
      <c r="J34" s="3" t="s">
        <v>206</v>
      </c>
      <c r="K34" s="3" t="s">
        <v>207</v>
      </c>
      <c r="L34" s="3" t="s">
        <v>208</v>
      </c>
      <c r="M34" s="3" t="s">
        <v>209</v>
      </c>
    </row>
    <row r="35" spans="3:13" ht="12.75" x14ac:dyDescent="0.2">
      <c r="C35" s="3" t="s">
        <v>210</v>
      </c>
      <c r="D35" s="3" t="s">
        <v>211</v>
      </c>
      <c r="E35" s="3" t="s">
        <v>212</v>
      </c>
      <c r="F35" s="3" t="s">
        <v>213</v>
      </c>
      <c r="G35" s="3" t="s">
        <v>214</v>
      </c>
      <c r="H35" s="3" t="s">
        <v>215</v>
      </c>
      <c r="I35" s="3" t="s">
        <v>216</v>
      </c>
      <c r="J35" s="3" t="s">
        <v>217</v>
      </c>
      <c r="K35" s="3" t="s">
        <v>218</v>
      </c>
      <c r="L35" s="3" t="s">
        <v>219</v>
      </c>
      <c r="M35" s="3" t="s">
        <v>220</v>
      </c>
    </row>
    <row r="36" spans="3:13" ht="12.75" x14ac:dyDescent="0.2"/>
    <row r="37" spans="3:13" ht="12.75" x14ac:dyDescent="0.2">
      <c r="C37" s="3" t="s">
        <v>221</v>
      </c>
      <c r="D37" s="3" t="s">
        <v>222</v>
      </c>
      <c r="E37" s="3" t="s">
        <v>223</v>
      </c>
      <c r="F37" s="3" t="s">
        <v>224</v>
      </c>
      <c r="G37" s="3" t="s">
        <v>225</v>
      </c>
      <c r="H37" s="3" t="s">
        <v>226</v>
      </c>
      <c r="I37" s="3" t="s">
        <v>227</v>
      </c>
      <c r="J37" s="3" t="s">
        <v>228</v>
      </c>
      <c r="K37" s="3" t="s">
        <v>229</v>
      </c>
      <c r="L37" s="3" t="s">
        <v>230</v>
      </c>
      <c r="M37" s="3" t="s">
        <v>231</v>
      </c>
    </row>
    <row r="38" spans="3:13" ht="12.75" x14ac:dyDescent="0.2">
      <c r="C38" s="3" t="s">
        <v>232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233</v>
      </c>
      <c r="J38" s="3" t="s">
        <v>234</v>
      </c>
      <c r="K38" s="3" t="s">
        <v>235</v>
      </c>
      <c r="L38" s="3" t="s">
        <v>236</v>
      </c>
      <c r="M38" s="3" t="s">
        <v>237</v>
      </c>
    </row>
    <row r="39" spans="3:13" ht="12.75" x14ac:dyDescent="0.2">
      <c r="C39" s="3" t="s">
        <v>238</v>
      </c>
      <c r="D39" s="3" t="s">
        <v>239</v>
      </c>
      <c r="E39" s="3" t="s">
        <v>240</v>
      </c>
      <c r="F39" s="3" t="s">
        <v>241</v>
      </c>
      <c r="G39" s="3" t="s">
        <v>242</v>
      </c>
      <c r="H39" s="3" t="s">
        <v>243</v>
      </c>
      <c r="I39" s="3" t="s">
        <v>244</v>
      </c>
      <c r="J39" s="3" t="s">
        <v>245</v>
      </c>
      <c r="K39" s="3" t="s">
        <v>246</v>
      </c>
      <c r="L39" s="3" t="s">
        <v>247</v>
      </c>
      <c r="M39" s="3" t="s">
        <v>248</v>
      </c>
    </row>
    <row r="40" spans="3:13" ht="12.75" x14ac:dyDescent="0.2">
      <c r="C40" s="3" t="s">
        <v>249</v>
      </c>
      <c r="D40" s="3" t="s">
        <v>250</v>
      </c>
      <c r="E40" s="3" t="s">
        <v>251</v>
      </c>
      <c r="F40" s="3" t="s">
        <v>252</v>
      </c>
      <c r="G40" s="3" t="s">
        <v>253</v>
      </c>
      <c r="H40" s="3" t="s">
        <v>254</v>
      </c>
      <c r="I40" s="3" t="s">
        <v>255</v>
      </c>
      <c r="J40" s="3" t="s">
        <v>256</v>
      </c>
      <c r="K40" s="3" t="s">
        <v>257</v>
      </c>
      <c r="L40" s="3" t="s">
        <v>258</v>
      </c>
      <c r="M40" s="3" t="s">
        <v>259</v>
      </c>
    </row>
    <row r="41" spans="3:13" ht="12.75" x14ac:dyDescent="0.2"/>
    <row r="42" spans="3:13" ht="12.75" x14ac:dyDescent="0.2">
      <c r="C42" s="3" t="s">
        <v>260</v>
      </c>
      <c r="D42" s="3" t="s">
        <v>261</v>
      </c>
      <c r="E42" s="3" t="s">
        <v>262</v>
      </c>
      <c r="F42" s="3" t="s">
        <v>263</v>
      </c>
      <c r="G42" s="3" t="s">
        <v>264</v>
      </c>
      <c r="H42" s="3" t="s">
        <v>265</v>
      </c>
      <c r="I42" s="3" t="s">
        <v>266</v>
      </c>
      <c r="J42" s="3" t="s">
        <v>267</v>
      </c>
      <c r="K42" s="3" t="s">
        <v>268</v>
      </c>
      <c r="L42" s="3" t="s">
        <v>269</v>
      </c>
      <c r="M42" s="3" t="s">
        <v>270</v>
      </c>
    </row>
    <row r="43" spans="3:13" ht="12.75" x14ac:dyDescent="0.2">
      <c r="C43" s="3" t="s">
        <v>271</v>
      </c>
      <c r="D43" s="3" t="s">
        <v>272</v>
      </c>
      <c r="E43" s="3" t="s">
        <v>273</v>
      </c>
      <c r="F43" s="3" t="s">
        <v>274</v>
      </c>
      <c r="G43" s="3" t="s">
        <v>275</v>
      </c>
      <c r="H43" s="3" t="s">
        <v>276</v>
      </c>
      <c r="I43" s="3" t="s">
        <v>277</v>
      </c>
      <c r="J43" s="3" t="s">
        <v>278</v>
      </c>
      <c r="K43" s="3" t="s">
        <v>279</v>
      </c>
      <c r="L43" s="3" t="s">
        <v>280</v>
      </c>
      <c r="M43" s="3" t="s">
        <v>281</v>
      </c>
    </row>
    <row r="44" spans="3:13" ht="12.75" x14ac:dyDescent="0.2">
      <c r="C44" s="3" t="s">
        <v>282</v>
      </c>
      <c r="D44" s="3" t="s">
        <v>283</v>
      </c>
      <c r="E44" s="3" t="s">
        <v>284</v>
      </c>
      <c r="F44" s="3" t="s">
        <v>285</v>
      </c>
      <c r="G44" s="3" t="s">
        <v>286</v>
      </c>
      <c r="H44" s="3" t="s">
        <v>287</v>
      </c>
      <c r="I44" s="3" t="s">
        <v>288</v>
      </c>
      <c r="J44" s="3" t="s">
        <v>289</v>
      </c>
      <c r="K44" s="3" t="s">
        <v>290</v>
      </c>
      <c r="L44" s="3" t="s">
        <v>291</v>
      </c>
      <c r="M44" s="3" t="s">
        <v>292</v>
      </c>
    </row>
    <row r="45" spans="3:13" ht="12.75" x14ac:dyDescent="0.2">
      <c r="C45" s="3" t="s">
        <v>293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294</v>
      </c>
      <c r="D46" s="3" t="s">
        <v>295</v>
      </c>
      <c r="E46" s="3" t="s">
        <v>296</v>
      </c>
      <c r="F46" s="3" t="s">
        <v>297</v>
      </c>
      <c r="G46" s="3" t="s">
        <v>298</v>
      </c>
      <c r="H46" s="3" t="s">
        <v>299</v>
      </c>
      <c r="I46" s="3" t="s">
        <v>300</v>
      </c>
      <c r="J46" s="3" t="s">
        <v>301</v>
      </c>
      <c r="K46" s="3" t="s">
        <v>302</v>
      </c>
      <c r="L46" s="3" t="s">
        <v>303</v>
      </c>
      <c r="M46" s="3" t="s">
        <v>304</v>
      </c>
    </row>
    <row r="47" spans="3:13" ht="12.75" x14ac:dyDescent="0.2">
      <c r="C47" s="3" t="s">
        <v>305</v>
      </c>
      <c r="D47" s="3" t="s">
        <v>306</v>
      </c>
      <c r="E47" s="3" t="s">
        <v>307</v>
      </c>
      <c r="F47" s="3" t="s">
        <v>308</v>
      </c>
      <c r="G47" s="3" t="s">
        <v>309</v>
      </c>
      <c r="H47" s="3" t="s">
        <v>310</v>
      </c>
      <c r="I47" s="3" t="s">
        <v>311</v>
      </c>
      <c r="J47" s="3" t="s">
        <v>312</v>
      </c>
      <c r="K47" s="3" t="s">
        <v>313</v>
      </c>
      <c r="L47" s="3" t="s">
        <v>314</v>
      </c>
      <c r="M47" s="3" t="s">
        <v>315</v>
      </c>
    </row>
    <row r="48" spans="3:13" ht="12.75" x14ac:dyDescent="0.2">
      <c r="C48" s="3" t="s">
        <v>316</v>
      </c>
      <c r="D48" s="3" t="s">
        <v>317</v>
      </c>
      <c r="E48" s="3" t="s">
        <v>318</v>
      </c>
      <c r="F48" s="3" t="s">
        <v>318</v>
      </c>
      <c r="G48" s="3" t="s">
        <v>318</v>
      </c>
      <c r="H48" s="3" t="s">
        <v>319</v>
      </c>
      <c r="I48" s="3" t="s">
        <v>320</v>
      </c>
      <c r="J48" s="3" t="s">
        <v>321</v>
      </c>
      <c r="K48" s="3" t="s">
        <v>322</v>
      </c>
      <c r="L48" s="3" t="s">
        <v>323</v>
      </c>
      <c r="M48" s="3" t="s">
        <v>324</v>
      </c>
    </row>
    <row r="49" spans="3:13" ht="12.75" x14ac:dyDescent="0.2">
      <c r="C49" s="3" t="s">
        <v>325</v>
      </c>
      <c r="D49" s="3" t="s">
        <v>326</v>
      </c>
      <c r="E49" s="3" t="s">
        <v>327</v>
      </c>
      <c r="F49" s="3" t="s">
        <v>328</v>
      </c>
      <c r="G49" s="3" t="s">
        <v>329</v>
      </c>
      <c r="H49" s="3" t="s">
        <v>330</v>
      </c>
      <c r="I49" s="3" t="s">
        <v>331</v>
      </c>
      <c r="J49" s="3" t="s">
        <v>332</v>
      </c>
      <c r="K49" s="3" t="s">
        <v>333</v>
      </c>
      <c r="L49" s="3" t="s">
        <v>334</v>
      </c>
      <c r="M49" s="3" t="s">
        <v>335</v>
      </c>
    </row>
    <row r="50" spans="3:13" ht="12.75" x14ac:dyDescent="0.2">
      <c r="C50" s="3" t="s">
        <v>336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337</v>
      </c>
      <c r="D51" s="3" t="s">
        <v>338</v>
      </c>
      <c r="E51" s="3" t="s">
        <v>339</v>
      </c>
      <c r="F51" s="3" t="s">
        <v>340</v>
      </c>
      <c r="G51" s="3" t="s">
        <v>341</v>
      </c>
      <c r="H51" s="3" t="s">
        <v>342</v>
      </c>
      <c r="I51" s="3" t="s">
        <v>343</v>
      </c>
      <c r="J51" s="3" t="s">
        <v>344</v>
      </c>
      <c r="K51" s="3" t="s">
        <v>345</v>
      </c>
      <c r="L51" s="3" t="s">
        <v>346</v>
      </c>
      <c r="M51" s="3" t="s">
        <v>347</v>
      </c>
    </row>
    <row r="52" spans="3:13" ht="12.75" x14ac:dyDescent="0.2"/>
    <row r="53" spans="3:13" ht="12.75" x14ac:dyDescent="0.2">
      <c r="C53" s="3" t="s">
        <v>348</v>
      </c>
      <c r="D53" s="3" t="s">
        <v>151</v>
      </c>
      <c r="E53" s="3" t="s">
        <v>152</v>
      </c>
      <c r="F53" s="3" t="s">
        <v>153</v>
      </c>
      <c r="G53" s="3" t="s">
        <v>154</v>
      </c>
      <c r="H53" s="3" t="s">
        <v>155</v>
      </c>
      <c r="I53" s="3" t="s">
        <v>156</v>
      </c>
      <c r="J53" s="3" t="s">
        <v>157</v>
      </c>
      <c r="K53" s="3" t="s">
        <v>158</v>
      </c>
      <c r="L53" s="3" t="s">
        <v>159</v>
      </c>
      <c r="M53" s="3" t="s">
        <v>160</v>
      </c>
    </row>
    <row r="54" spans="3:13" ht="12.75" x14ac:dyDescent="0.2"/>
    <row r="55" spans="3:13" ht="12.75" x14ac:dyDescent="0.2">
      <c r="C55" s="3" t="s">
        <v>349</v>
      </c>
      <c r="D55" s="3" t="s">
        <v>350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351</v>
      </c>
      <c r="D56" s="3" t="s">
        <v>352</v>
      </c>
      <c r="E56" s="3" t="s">
        <v>353</v>
      </c>
      <c r="F56" s="3" t="s">
        <v>354</v>
      </c>
      <c r="G56" s="3" t="s">
        <v>355</v>
      </c>
      <c r="H56" s="3" t="s">
        <v>356</v>
      </c>
      <c r="I56" s="3" t="s">
        <v>357</v>
      </c>
      <c r="J56" s="3" t="s">
        <v>358</v>
      </c>
      <c r="K56" s="3" t="s">
        <v>359</v>
      </c>
      <c r="L56" s="3" t="s">
        <v>360</v>
      </c>
      <c r="M56" s="3" t="s">
        <v>361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8BF-F50E-4219-A1E3-C253330AEE3A}">
  <dimension ref="C1:M48"/>
  <sheetViews>
    <sheetView tabSelected="1" topLeftCell="A2" workbookViewId="0">
      <selection activeCell="C34" sqref="C34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362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363</v>
      </c>
      <c r="D12" s="3" t="s">
        <v>364</v>
      </c>
      <c r="E12" s="3" t="s">
        <v>365</v>
      </c>
      <c r="F12" s="3" t="s">
        <v>366</v>
      </c>
      <c r="G12" s="3" t="s">
        <v>367</v>
      </c>
      <c r="H12" s="3" t="s">
        <v>368</v>
      </c>
      <c r="I12" s="3" t="s">
        <v>369</v>
      </c>
      <c r="J12" s="3" t="s">
        <v>370</v>
      </c>
      <c r="K12" s="3" t="s">
        <v>371</v>
      </c>
      <c r="L12" s="3" t="s">
        <v>372</v>
      </c>
      <c r="M12" s="3" t="s">
        <v>373</v>
      </c>
    </row>
    <row r="13" spans="3:13" x14ac:dyDescent="0.2">
      <c r="C13" s="3" t="s">
        <v>374</v>
      </c>
      <c r="D13" s="3" t="s">
        <v>375</v>
      </c>
      <c r="E13" s="3" t="s">
        <v>376</v>
      </c>
      <c r="F13" s="3" t="s">
        <v>377</v>
      </c>
      <c r="G13" s="3" t="s">
        <v>378</v>
      </c>
      <c r="H13" s="3" t="s">
        <v>379</v>
      </c>
      <c r="I13" s="3" t="s">
        <v>380</v>
      </c>
      <c r="J13" s="3" t="s">
        <v>381</v>
      </c>
      <c r="K13" s="3" t="s">
        <v>382</v>
      </c>
      <c r="L13" s="3" t="s">
        <v>383</v>
      </c>
      <c r="M13" s="3" t="s">
        <v>384</v>
      </c>
    </row>
    <row r="15" spans="3:13" x14ac:dyDescent="0.2">
      <c r="C15" s="3" t="s">
        <v>385</v>
      </c>
      <c r="D15" s="3" t="s">
        <v>386</v>
      </c>
      <c r="E15" s="3" t="s">
        <v>387</v>
      </c>
      <c r="F15" s="3" t="s">
        <v>388</v>
      </c>
      <c r="G15" s="3" t="s">
        <v>389</v>
      </c>
      <c r="H15" s="3" t="s">
        <v>390</v>
      </c>
      <c r="I15" s="3" t="s">
        <v>391</v>
      </c>
      <c r="J15" s="3" t="s">
        <v>392</v>
      </c>
      <c r="K15" s="3" t="s">
        <v>393</v>
      </c>
      <c r="L15" s="3" t="s">
        <v>394</v>
      </c>
      <c r="M15" s="3" t="s">
        <v>395</v>
      </c>
    </row>
    <row r="16" spans="3:13" x14ac:dyDescent="0.2">
      <c r="C16" s="3" t="s">
        <v>396</v>
      </c>
      <c r="D16" s="3" t="s">
        <v>397</v>
      </c>
      <c r="E16" s="3" t="s">
        <v>398</v>
      </c>
      <c r="F16" s="3" t="s">
        <v>399</v>
      </c>
      <c r="G16" s="3" t="s">
        <v>400</v>
      </c>
      <c r="H16" s="3" t="s">
        <v>401</v>
      </c>
      <c r="I16" s="3" t="s">
        <v>402</v>
      </c>
      <c r="J16" s="3" t="s">
        <v>403</v>
      </c>
      <c r="K16" s="3" t="s">
        <v>404</v>
      </c>
      <c r="L16" s="3" t="s">
        <v>405</v>
      </c>
      <c r="M16" s="3" t="s">
        <v>406</v>
      </c>
    </row>
    <row r="17" spans="3:13" x14ac:dyDescent="0.2">
      <c r="C17" s="3" t="s">
        <v>407</v>
      </c>
      <c r="D17" s="3" t="s">
        <v>408</v>
      </c>
      <c r="E17" s="3" t="s">
        <v>409</v>
      </c>
      <c r="F17" s="3" t="s">
        <v>410</v>
      </c>
      <c r="G17" s="3" t="s">
        <v>411</v>
      </c>
      <c r="H17" s="3" t="s">
        <v>412</v>
      </c>
      <c r="I17" s="3" t="s">
        <v>413</v>
      </c>
      <c r="J17" s="3" t="s">
        <v>414</v>
      </c>
      <c r="K17" s="3" t="s">
        <v>415</v>
      </c>
      <c r="L17" s="3" t="s">
        <v>416</v>
      </c>
      <c r="M17" s="3" t="s">
        <v>417</v>
      </c>
    </row>
    <row r="19" spans="3:13" x14ac:dyDescent="0.2">
      <c r="C19" s="3" t="s">
        <v>418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419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420</v>
      </c>
      <c r="D21" s="3" t="s">
        <v>421</v>
      </c>
      <c r="E21" s="3" t="s">
        <v>422</v>
      </c>
      <c r="F21" s="3" t="s">
        <v>423</v>
      </c>
      <c r="G21" s="3" t="s">
        <v>424</v>
      </c>
      <c r="H21" s="3" t="s">
        <v>425</v>
      </c>
      <c r="I21" s="3" t="s">
        <v>426</v>
      </c>
      <c r="J21" s="3" t="s">
        <v>427</v>
      </c>
      <c r="K21" s="3" t="s">
        <v>428</v>
      </c>
      <c r="L21" s="3" t="s">
        <v>429</v>
      </c>
      <c r="M21" s="3" t="s">
        <v>430</v>
      </c>
    </row>
    <row r="22" spans="3:13" x14ac:dyDescent="0.2">
      <c r="C22" s="3" t="s">
        <v>431</v>
      </c>
      <c r="D22" s="3" t="s">
        <v>432</v>
      </c>
      <c r="E22" s="3" t="s">
        <v>433</v>
      </c>
      <c r="F22" s="3" t="s">
        <v>434</v>
      </c>
      <c r="G22" s="3" t="s">
        <v>435</v>
      </c>
      <c r="H22" s="3" t="s">
        <v>436</v>
      </c>
      <c r="I22" s="3" t="s">
        <v>437</v>
      </c>
      <c r="J22" s="3" t="s">
        <v>438</v>
      </c>
      <c r="K22" s="3" t="s">
        <v>439</v>
      </c>
      <c r="L22" s="3" t="s">
        <v>440</v>
      </c>
      <c r="M22" s="3" t="s">
        <v>441</v>
      </c>
    </row>
    <row r="23" spans="3:13" x14ac:dyDescent="0.2">
      <c r="C23" s="3" t="s">
        <v>442</v>
      </c>
      <c r="D23" s="3" t="s">
        <v>443</v>
      </c>
      <c r="E23" s="3" t="s">
        <v>444</v>
      </c>
      <c r="F23" s="3" t="s">
        <v>445</v>
      </c>
      <c r="G23" s="3" t="s">
        <v>446</v>
      </c>
      <c r="H23" s="3" t="s">
        <v>447</v>
      </c>
      <c r="I23" s="3" t="s">
        <v>448</v>
      </c>
      <c r="J23" s="3" t="s">
        <v>449</v>
      </c>
      <c r="K23" s="3" t="s">
        <v>450</v>
      </c>
      <c r="L23" s="3" t="s">
        <v>451</v>
      </c>
      <c r="M23" s="3" t="s">
        <v>452</v>
      </c>
    </row>
    <row r="24" spans="3:13" x14ac:dyDescent="0.2">
      <c r="C24" s="3" t="s">
        <v>453</v>
      </c>
      <c r="D24" s="3" t="s">
        <v>454</v>
      </c>
      <c r="E24" s="3" t="s">
        <v>455</v>
      </c>
      <c r="F24" s="3" t="s">
        <v>456</v>
      </c>
      <c r="G24" s="3" t="s">
        <v>457</v>
      </c>
      <c r="H24" s="3" t="s">
        <v>458</v>
      </c>
      <c r="I24" s="3" t="s">
        <v>459</v>
      </c>
      <c r="J24" s="3" t="s">
        <v>460</v>
      </c>
      <c r="K24" s="3" t="s">
        <v>461</v>
      </c>
      <c r="L24" s="3" t="s">
        <v>462</v>
      </c>
      <c r="M24" s="3" t="s">
        <v>463</v>
      </c>
    </row>
    <row r="26" spans="3:13" x14ac:dyDescent="0.2">
      <c r="C26" s="3" t="s">
        <v>464</v>
      </c>
      <c r="D26" s="3" t="s">
        <v>465</v>
      </c>
      <c r="E26" s="3" t="s">
        <v>466</v>
      </c>
      <c r="F26" s="3" t="s">
        <v>467</v>
      </c>
      <c r="G26" s="3" t="s">
        <v>468</v>
      </c>
      <c r="H26" s="3" t="s">
        <v>469</v>
      </c>
      <c r="I26" s="3" t="s">
        <v>470</v>
      </c>
      <c r="J26" s="3" t="s">
        <v>471</v>
      </c>
      <c r="K26" s="3" t="s">
        <v>472</v>
      </c>
      <c r="L26" s="3" t="s">
        <v>473</v>
      </c>
      <c r="M26" s="3" t="s">
        <v>474</v>
      </c>
    </row>
    <row r="27" spans="3:13" x14ac:dyDescent="0.2">
      <c r="C27" s="3" t="s">
        <v>475</v>
      </c>
      <c r="D27" s="3" t="s">
        <v>476</v>
      </c>
      <c r="E27" s="3" t="s">
        <v>477</v>
      </c>
      <c r="F27" s="3" t="s">
        <v>478</v>
      </c>
      <c r="G27" s="3" t="s">
        <v>479</v>
      </c>
      <c r="H27" s="3" t="s">
        <v>480</v>
      </c>
      <c r="I27" s="3" t="s">
        <v>481</v>
      </c>
      <c r="J27" s="3" t="s">
        <v>482</v>
      </c>
      <c r="K27" s="3" t="s">
        <v>483</v>
      </c>
      <c r="L27" s="3" t="s">
        <v>484</v>
      </c>
      <c r="M27" s="3" t="s">
        <v>485</v>
      </c>
    </row>
    <row r="28" spans="3:13" x14ac:dyDescent="0.2">
      <c r="C28" s="3" t="s">
        <v>486</v>
      </c>
      <c r="D28" s="3" t="s">
        <v>487</v>
      </c>
      <c r="E28" s="3" t="s">
        <v>488</v>
      </c>
      <c r="F28" s="3" t="s">
        <v>489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490</v>
      </c>
      <c r="D29" s="3" t="s">
        <v>491</v>
      </c>
      <c r="E29" s="3" t="s">
        <v>492</v>
      </c>
      <c r="F29" s="3" t="s">
        <v>493</v>
      </c>
      <c r="G29" s="3" t="s">
        <v>494</v>
      </c>
      <c r="H29" s="3" t="s">
        <v>495</v>
      </c>
      <c r="I29" s="3" t="s">
        <v>496</v>
      </c>
      <c r="J29" s="3" t="s">
        <v>497</v>
      </c>
      <c r="K29" s="3" t="s">
        <v>498</v>
      </c>
      <c r="L29" s="3" t="s">
        <v>499</v>
      </c>
      <c r="M29" s="3" t="s">
        <v>500</v>
      </c>
    </row>
    <row r="30" spans="3:13" x14ac:dyDescent="0.2">
      <c r="C30" s="3" t="s">
        <v>501</v>
      </c>
      <c r="D30" s="3" t="s">
        <v>502</v>
      </c>
      <c r="E30" s="3" t="s">
        <v>503</v>
      </c>
      <c r="F30" s="3" t="s">
        <v>504</v>
      </c>
      <c r="G30" s="3" t="s">
        <v>505</v>
      </c>
      <c r="H30" s="3" t="s">
        <v>506</v>
      </c>
      <c r="I30" s="3" t="s">
        <v>507</v>
      </c>
      <c r="J30" s="3" t="s">
        <v>508</v>
      </c>
      <c r="K30" s="3" t="s">
        <v>509</v>
      </c>
      <c r="L30" s="3" t="s">
        <v>510</v>
      </c>
      <c r="M30" s="3" t="s">
        <v>511</v>
      </c>
    </row>
    <row r="32" spans="3:13" x14ac:dyDescent="0.2">
      <c r="C32" s="3" t="s">
        <v>512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513</v>
      </c>
      <c r="J32" s="3" t="s">
        <v>514</v>
      </c>
      <c r="K32" s="3" t="s">
        <v>515</v>
      </c>
      <c r="L32" s="3" t="s">
        <v>516</v>
      </c>
      <c r="M32" s="3" t="s">
        <v>517</v>
      </c>
    </row>
    <row r="33" spans="3:13" x14ac:dyDescent="0.2">
      <c r="C33" s="3" t="s">
        <v>518</v>
      </c>
      <c r="D33" s="3" t="s">
        <v>502</v>
      </c>
      <c r="E33" s="3" t="s">
        <v>503</v>
      </c>
      <c r="F33" s="3" t="s">
        <v>504</v>
      </c>
      <c r="G33" s="3" t="s">
        <v>505</v>
      </c>
      <c r="H33" s="3" t="s">
        <v>506</v>
      </c>
      <c r="I33" s="3" t="s">
        <v>519</v>
      </c>
      <c r="J33" s="3" t="s">
        <v>520</v>
      </c>
      <c r="K33" s="3" t="s">
        <v>521</v>
      </c>
      <c r="L33" s="3" t="s">
        <v>522</v>
      </c>
      <c r="M33" s="3" t="s">
        <v>523</v>
      </c>
    </row>
    <row r="35" spans="3:13" x14ac:dyDescent="0.2">
      <c r="C35" s="3" t="s">
        <v>524</v>
      </c>
      <c r="D35" s="3" t="s">
        <v>525</v>
      </c>
      <c r="E35" s="3" t="s">
        <v>526</v>
      </c>
      <c r="F35" s="3" t="s">
        <v>527</v>
      </c>
      <c r="G35" s="3" t="s">
        <v>528</v>
      </c>
      <c r="H35" s="3" t="s">
        <v>529</v>
      </c>
      <c r="I35" s="3" t="s">
        <v>530</v>
      </c>
      <c r="J35" s="3" t="s">
        <v>531</v>
      </c>
      <c r="K35" s="3" t="s">
        <v>532</v>
      </c>
      <c r="L35" s="3" t="s">
        <v>533</v>
      </c>
      <c r="M35" s="3" t="s">
        <v>534</v>
      </c>
    </row>
    <row r="36" spans="3:13" x14ac:dyDescent="0.2">
      <c r="C36" s="3" t="s">
        <v>535</v>
      </c>
      <c r="D36" s="3" t="s">
        <v>536</v>
      </c>
      <c r="E36" s="3" t="s">
        <v>537</v>
      </c>
      <c r="F36" s="3" t="s">
        <v>538</v>
      </c>
      <c r="G36" s="3" t="s">
        <v>539</v>
      </c>
      <c r="H36" s="3" t="s">
        <v>540</v>
      </c>
      <c r="I36" s="3" t="s">
        <v>541</v>
      </c>
      <c r="J36" s="3" t="s">
        <v>542</v>
      </c>
      <c r="K36" s="3" t="s">
        <v>543</v>
      </c>
      <c r="L36" s="3" t="s">
        <v>544</v>
      </c>
      <c r="M36" s="3" t="s">
        <v>545</v>
      </c>
    </row>
    <row r="38" spans="3:13" x14ac:dyDescent="0.2">
      <c r="C38" s="3" t="s">
        <v>546</v>
      </c>
      <c r="D38" s="3">
        <v>0.23</v>
      </c>
      <c r="E38" s="3">
        <v>0.22</v>
      </c>
      <c r="F38" s="3">
        <v>0.3</v>
      </c>
      <c r="G38" s="3">
        <v>0.3</v>
      </c>
      <c r="H38" s="3">
        <v>0.31</v>
      </c>
      <c r="I38" s="3">
        <v>0.52</v>
      </c>
      <c r="J38" s="3">
        <v>1.36</v>
      </c>
      <c r="K38" s="3">
        <v>1.76</v>
      </c>
      <c r="L38" s="3">
        <v>0.52</v>
      </c>
      <c r="M38" s="3">
        <v>-0.44</v>
      </c>
    </row>
    <row r="39" spans="3:13" x14ac:dyDescent="0.2">
      <c r="C39" s="3" t="s">
        <v>547</v>
      </c>
      <c r="D39" s="3">
        <v>0.22</v>
      </c>
      <c r="E39" s="3">
        <v>0.21</v>
      </c>
      <c r="F39" s="3">
        <v>0.3</v>
      </c>
      <c r="G39" s="3">
        <v>0.3</v>
      </c>
      <c r="H39" s="3">
        <v>0.31</v>
      </c>
      <c r="I39" s="3">
        <v>0.52</v>
      </c>
      <c r="J39" s="3">
        <v>1.35</v>
      </c>
      <c r="K39" s="3">
        <v>1.74</v>
      </c>
      <c r="L39" s="3">
        <v>0.52</v>
      </c>
      <c r="M39" s="3">
        <v>-0.45</v>
      </c>
    </row>
    <row r="40" spans="3:13" x14ac:dyDescent="0.2">
      <c r="C40" s="3" t="s">
        <v>548</v>
      </c>
      <c r="D40" s="3" t="s">
        <v>549</v>
      </c>
      <c r="E40" s="3" t="s">
        <v>550</v>
      </c>
      <c r="F40" s="3" t="s">
        <v>551</v>
      </c>
      <c r="G40" s="3" t="s">
        <v>552</v>
      </c>
      <c r="H40" s="3" t="s">
        <v>553</v>
      </c>
      <c r="I40" s="3" t="s">
        <v>554</v>
      </c>
      <c r="J40" s="3" t="s">
        <v>555</v>
      </c>
      <c r="K40" s="3" t="s">
        <v>556</v>
      </c>
      <c r="L40" s="3" t="s">
        <v>557</v>
      </c>
      <c r="M40" s="3" t="s">
        <v>558</v>
      </c>
    </row>
    <row r="41" spans="3:13" x14ac:dyDescent="0.2">
      <c r="C41" s="3" t="s">
        <v>559</v>
      </c>
      <c r="D41" s="3" t="s">
        <v>560</v>
      </c>
      <c r="E41" s="3" t="s">
        <v>561</v>
      </c>
      <c r="F41" s="3" t="s">
        <v>562</v>
      </c>
      <c r="G41" s="3" t="s">
        <v>563</v>
      </c>
      <c r="H41" s="3" t="s">
        <v>564</v>
      </c>
      <c r="I41" s="3" t="s">
        <v>565</v>
      </c>
      <c r="J41" s="3" t="s">
        <v>566</v>
      </c>
      <c r="K41" s="3" t="s">
        <v>567</v>
      </c>
      <c r="L41" s="3" t="s">
        <v>568</v>
      </c>
      <c r="M41" s="3" t="s">
        <v>558</v>
      </c>
    </row>
    <row r="43" spans="3:13" x14ac:dyDescent="0.2">
      <c r="C43" s="3" t="s">
        <v>569</v>
      </c>
      <c r="D43" s="3" t="s">
        <v>570</v>
      </c>
      <c r="E43" s="3" t="s">
        <v>571</v>
      </c>
      <c r="F43" s="3" t="s">
        <v>572</v>
      </c>
      <c r="G43" s="3" t="s">
        <v>573</v>
      </c>
      <c r="H43" s="3" t="s">
        <v>574</v>
      </c>
      <c r="I43" s="3" t="s">
        <v>575</v>
      </c>
      <c r="J43" s="3" t="s">
        <v>576</v>
      </c>
      <c r="K43" s="3" t="s">
        <v>577</v>
      </c>
      <c r="L43" s="3" t="s">
        <v>578</v>
      </c>
      <c r="M43" s="3" t="s">
        <v>579</v>
      </c>
    </row>
    <row r="44" spans="3:13" x14ac:dyDescent="0.2">
      <c r="C44" s="3" t="s">
        <v>580</v>
      </c>
      <c r="D44" s="3" t="s">
        <v>581</v>
      </c>
      <c r="E44" s="3" t="s">
        <v>582</v>
      </c>
      <c r="F44" s="3" t="s">
        <v>583</v>
      </c>
      <c r="G44" s="3" t="s">
        <v>584</v>
      </c>
      <c r="H44" s="3" t="s">
        <v>585</v>
      </c>
      <c r="I44" s="3" t="s">
        <v>586</v>
      </c>
      <c r="J44" s="3" t="s">
        <v>587</v>
      </c>
      <c r="K44" s="3" t="s">
        <v>588</v>
      </c>
      <c r="L44" s="3" t="s">
        <v>589</v>
      </c>
      <c r="M44" s="3" t="s">
        <v>590</v>
      </c>
    </row>
    <row r="46" spans="3:13" x14ac:dyDescent="0.2">
      <c r="C46" s="3" t="s">
        <v>591</v>
      </c>
      <c r="D46" s="3" t="s">
        <v>364</v>
      </c>
      <c r="E46" s="3" t="s">
        <v>365</v>
      </c>
      <c r="F46" s="3" t="s">
        <v>366</v>
      </c>
      <c r="G46" s="3" t="s">
        <v>367</v>
      </c>
      <c r="H46" s="3" t="s">
        <v>368</v>
      </c>
      <c r="I46" s="3" t="s">
        <v>369</v>
      </c>
      <c r="J46" s="3" t="s">
        <v>370</v>
      </c>
      <c r="K46" s="3" t="s">
        <v>371</v>
      </c>
      <c r="L46" s="3" t="s">
        <v>372</v>
      </c>
      <c r="M46" s="3" t="s">
        <v>373</v>
      </c>
    </row>
    <row r="47" spans="3:13" x14ac:dyDescent="0.2">
      <c r="C47" s="3" t="s">
        <v>592</v>
      </c>
      <c r="D47" s="3" t="s">
        <v>593</v>
      </c>
      <c r="E47" s="3" t="s">
        <v>594</v>
      </c>
      <c r="F47" s="3" t="s">
        <v>595</v>
      </c>
      <c r="G47" s="3" t="s">
        <v>596</v>
      </c>
      <c r="H47" s="3" t="s">
        <v>597</v>
      </c>
      <c r="I47" s="3" t="s">
        <v>598</v>
      </c>
      <c r="J47" s="3" t="s">
        <v>599</v>
      </c>
      <c r="K47" s="3" t="s">
        <v>600</v>
      </c>
      <c r="L47" s="3" t="s">
        <v>601</v>
      </c>
      <c r="M47" s="3" t="s">
        <v>602</v>
      </c>
    </row>
    <row r="48" spans="3:13" x14ac:dyDescent="0.2">
      <c r="C48" s="3" t="s">
        <v>603</v>
      </c>
      <c r="D48" s="3" t="s">
        <v>581</v>
      </c>
      <c r="E48" s="3" t="s">
        <v>582</v>
      </c>
      <c r="F48" s="3" t="s">
        <v>583</v>
      </c>
      <c r="G48" s="3" t="s">
        <v>584</v>
      </c>
      <c r="H48" s="3" t="s">
        <v>585</v>
      </c>
      <c r="I48" s="3" t="s">
        <v>586</v>
      </c>
      <c r="J48" s="3" t="s">
        <v>587</v>
      </c>
      <c r="K48" s="3" t="s">
        <v>588</v>
      </c>
      <c r="L48" s="3" t="s">
        <v>589</v>
      </c>
      <c r="M48" s="3" t="s">
        <v>590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C0DE-F201-4F5C-BA08-4D631E38A4A0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604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518</v>
      </c>
      <c r="D12" s="3" t="s">
        <v>502</v>
      </c>
      <c r="E12" s="3" t="s">
        <v>503</v>
      </c>
      <c r="F12" s="3" t="s">
        <v>504</v>
      </c>
      <c r="G12" s="3" t="s">
        <v>505</v>
      </c>
      <c r="H12" s="3" t="s">
        <v>506</v>
      </c>
      <c r="I12" s="3" t="s">
        <v>519</v>
      </c>
      <c r="J12" s="3" t="s">
        <v>520</v>
      </c>
      <c r="K12" s="3" t="s">
        <v>521</v>
      </c>
      <c r="L12" s="3" t="s">
        <v>522</v>
      </c>
      <c r="M12" s="3" t="s">
        <v>523</v>
      </c>
    </row>
    <row r="13" spans="3:13" x14ac:dyDescent="0.2">
      <c r="C13" s="3" t="s">
        <v>605</v>
      </c>
      <c r="D13" s="3" t="s">
        <v>606</v>
      </c>
      <c r="E13" s="3" t="s">
        <v>607</v>
      </c>
      <c r="F13" s="3" t="s">
        <v>608</v>
      </c>
      <c r="G13" s="3" t="s">
        <v>609</v>
      </c>
      <c r="H13" s="3" t="s">
        <v>610</v>
      </c>
      <c r="I13" s="3" t="s">
        <v>611</v>
      </c>
      <c r="J13" s="3" t="s">
        <v>612</v>
      </c>
      <c r="K13" s="3" t="s">
        <v>613</v>
      </c>
      <c r="L13" s="3" t="s">
        <v>614</v>
      </c>
      <c r="M13" s="3" t="s">
        <v>615</v>
      </c>
    </row>
    <row r="14" spans="3:13" x14ac:dyDescent="0.2">
      <c r="C14" s="3" t="s">
        <v>616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617</v>
      </c>
      <c r="D15" s="3" t="s">
        <v>618</v>
      </c>
      <c r="E15" s="3" t="s">
        <v>619</v>
      </c>
      <c r="F15" s="3" t="s">
        <v>620</v>
      </c>
      <c r="G15" s="3" t="s">
        <v>621</v>
      </c>
      <c r="H15" s="3" t="s">
        <v>622</v>
      </c>
      <c r="I15" s="3" t="s">
        <v>623</v>
      </c>
      <c r="J15" s="3" t="s">
        <v>624</v>
      </c>
      <c r="K15" s="3" t="s">
        <v>625</v>
      </c>
      <c r="L15" s="3" t="s">
        <v>626</v>
      </c>
      <c r="M15" s="3" t="s">
        <v>627</v>
      </c>
    </row>
    <row r="16" spans="3:13" x14ac:dyDescent="0.2">
      <c r="C16" s="3" t="s">
        <v>628</v>
      </c>
      <c r="D16" s="3" t="s">
        <v>629</v>
      </c>
      <c r="E16" s="3" t="s">
        <v>630</v>
      </c>
      <c r="F16" s="3" t="s">
        <v>631</v>
      </c>
      <c r="G16" s="3" t="s">
        <v>632</v>
      </c>
      <c r="H16" s="3" t="s">
        <v>633</v>
      </c>
      <c r="I16" s="3" t="s">
        <v>634</v>
      </c>
      <c r="J16" s="3" t="s">
        <v>635</v>
      </c>
      <c r="K16" s="3" t="s">
        <v>636</v>
      </c>
      <c r="L16" s="3" t="s">
        <v>637</v>
      </c>
      <c r="M16" s="3" t="s">
        <v>638</v>
      </c>
    </row>
    <row r="17" spans="3:13" x14ac:dyDescent="0.2">
      <c r="C17" s="3" t="s">
        <v>639</v>
      </c>
      <c r="D17" s="3" t="s">
        <v>640</v>
      </c>
      <c r="E17" s="3" t="s">
        <v>641</v>
      </c>
      <c r="F17" s="3">
        <v>81</v>
      </c>
      <c r="G17" s="3" t="s">
        <v>642</v>
      </c>
      <c r="H17" s="3" t="s">
        <v>643</v>
      </c>
      <c r="I17" s="3" t="s">
        <v>644</v>
      </c>
      <c r="J17" s="3" t="s">
        <v>645</v>
      </c>
      <c r="K17" s="3" t="s">
        <v>646</v>
      </c>
      <c r="L17" s="3" t="s">
        <v>647</v>
      </c>
      <c r="M17" s="3" t="s">
        <v>648</v>
      </c>
    </row>
    <row r="18" spans="3:13" x14ac:dyDescent="0.2">
      <c r="C18" s="3" t="s">
        <v>649</v>
      </c>
      <c r="D18" s="3" t="s">
        <v>650</v>
      </c>
      <c r="E18" s="3" t="s">
        <v>651</v>
      </c>
      <c r="F18" s="3" t="s">
        <v>652</v>
      </c>
      <c r="G18" s="3" t="s">
        <v>653</v>
      </c>
      <c r="H18" s="3" t="s">
        <v>654</v>
      </c>
      <c r="I18" s="3" t="s">
        <v>655</v>
      </c>
      <c r="J18" s="3" t="s">
        <v>656</v>
      </c>
      <c r="K18" s="3" t="s">
        <v>657</v>
      </c>
      <c r="L18" s="3" t="s">
        <v>658</v>
      </c>
      <c r="M18" s="3" t="s">
        <v>659</v>
      </c>
    </row>
    <row r="19" spans="3:13" x14ac:dyDescent="0.2">
      <c r="C19" s="3" t="s">
        <v>660</v>
      </c>
      <c r="D19" s="3" t="s">
        <v>661</v>
      </c>
      <c r="E19" s="3" t="s">
        <v>662</v>
      </c>
      <c r="F19" s="3" t="s">
        <v>663</v>
      </c>
      <c r="G19" s="3" t="s">
        <v>664</v>
      </c>
      <c r="H19" s="3" t="s">
        <v>665</v>
      </c>
      <c r="I19" s="3" t="s">
        <v>666</v>
      </c>
      <c r="J19" s="3" t="s">
        <v>667</v>
      </c>
      <c r="K19" s="3" t="s">
        <v>668</v>
      </c>
      <c r="L19" s="3" t="s">
        <v>669</v>
      </c>
      <c r="M19" s="3" t="s">
        <v>670</v>
      </c>
    </row>
    <row r="20" spans="3:13" x14ac:dyDescent="0.2">
      <c r="C20" s="3" t="s">
        <v>671</v>
      </c>
      <c r="D20" s="3" t="s">
        <v>672</v>
      </c>
      <c r="E20" s="3" t="s">
        <v>673</v>
      </c>
      <c r="F20" s="3" t="s">
        <v>674</v>
      </c>
      <c r="G20" s="3" t="s">
        <v>675</v>
      </c>
      <c r="H20" s="3" t="s">
        <v>676</v>
      </c>
      <c r="I20" s="3" t="s">
        <v>677</v>
      </c>
      <c r="J20" s="3" t="s">
        <v>678</v>
      </c>
      <c r="K20" s="3" t="s">
        <v>679</v>
      </c>
      <c r="L20" s="3" t="s">
        <v>680</v>
      </c>
      <c r="M20" s="3" t="s">
        <v>681</v>
      </c>
    </row>
    <row r="22" spans="3:13" x14ac:dyDescent="0.2">
      <c r="C22" s="3" t="s">
        <v>682</v>
      </c>
      <c r="D22" s="3" t="s">
        <v>683</v>
      </c>
      <c r="E22" s="3" t="s">
        <v>684</v>
      </c>
      <c r="F22" s="3" t="s">
        <v>685</v>
      </c>
      <c r="G22" s="3" t="s">
        <v>686</v>
      </c>
      <c r="H22" s="3" t="s">
        <v>687</v>
      </c>
      <c r="I22" s="3" t="s">
        <v>688</v>
      </c>
      <c r="J22" s="3" t="s">
        <v>689</v>
      </c>
      <c r="K22" s="3" t="s">
        <v>690</v>
      </c>
      <c r="L22" s="3" t="s">
        <v>691</v>
      </c>
      <c r="M22" s="3" t="s">
        <v>692</v>
      </c>
    </row>
    <row r="23" spans="3:13" x14ac:dyDescent="0.2">
      <c r="C23" s="3" t="s">
        <v>693</v>
      </c>
      <c r="D23" s="3" t="s">
        <v>694</v>
      </c>
      <c r="E23" s="3" t="s">
        <v>695</v>
      </c>
      <c r="F23" s="3" t="s">
        <v>696</v>
      </c>
      <c r="G23" s="3" t="s">
        <v>697</v>
      </c>
      <c r="H23" s="3" t="s">
        <v>698</v>
      </c>
      <c r="I23" s="3" t="s">
        <v>3</v>
      </c>
      <c r="J23" s="3" t="s">
        <v>699</v>
      </c>
      <c r="K23" s="3" t="s">
        <v>700</v>
      </c>
      <c r="L23" s="3" t="s">
        <v>3</v>
      </c>
      <c r="M23" s="3" t="s">
        <v>701</v>
      </c>
    </row>
    <row r="24" spans="3:13" x14ac:dyDescent="0.2">
      <c r="C24" s="3" t="s">
        <v>702</v>
      </c>
      <c r="D24" s="3" t="s">
        <v>703</v>
      </c>
      <c r="E24" s="3" t="s">
        <v>704</v>
      </c>
      <c r="F24" s="3" t="s">
        <v>705</v>
      </c>
      <c r="G24" s="3" t="s">
        <v>706</v>
      </c>
      <c r="H24" s="3" t="s">
        <v>707</v>
      </c>
      <c r="I24" s="3" t="s">
        <v>708</v>
      </c>
      <c r="J24" s="3" t="s">
        <v>709</v>
      </c>
      <c r="K24" s="3" t="s">
        <v>710</v>
      </c>
      <c r="L24" s="3" t="s">
        <v>711</v>
      </c>
      <c r="M24" s="3" t="s">
        <v>712</v>
      </c>
    </row>
    <row r="25" spans="3:13" x14ac:dyDescent="0.2">
      <c r="C25" s="3" t="s">
        <v>713</v>
      </c>
      <c r="D25" s="3" t="s">
        <v>714</v>
      </c>
      <c r="E25" s="3" t="s">
        <v>715</v>
      </c>
      <c r="F25" s="3" t="s">
        <v>716</v>
      </c>
      <c r="G25" s="3" t="s">
        <v>717</v>
      </c>
      <c r="H25" s="3" t="s">
        <v>718</v>
      </c>
      <c r="I25" s="3" t="s">
        <v>719</v>
      </c>
      <c r="J25" s="3" t="s">
        <v>720</v>
      </c>
      <c r="K25" s="3" t="s">
        <v>721</v>
      </c>
      <c r="L25" s="3" t="s">
        <v>722</v>
      </c>
      <c r="M25" s="3" t="s">
        <v>723</v>
      </c>
    </row>
    <row r="27" spans="3:13" x14ac:dyDescent="0.2">
      <c r="C27" s="3" t="s">
        <v>724</v>
      </c>
      <c r="D27" s="3" t="s">
        <v>725</v>
      </c>
      <c r="E27" s="3" t="s">
        <v>726</v>
      </c>
      <c r="F27" s="3" t="s">
        <v>727</v>
      </c>
      <c r="G27" s="3" t="s">
        <v>728</v>
      </c>
      <c r="H27" s="3" t="s">
        <v>729</v>
      </c>
      <c r="I27" s="3" t="s">
        <v>730</v>
      </c>
      <c r="J27" s="3" t="s">
        <v>731</v>
      </c>
      <c r="K27" s="3" t="s">
        <v>732</v>
      </c>
      <c r="L27" s="3" t="s">
        <v>733</v>
      </c>
      <c r="M27" s="3" t="s">
        <v>734</v>
      </c>
    </row>
    <row r="28" spans="3:13" x14ac:dyDescent="0.2">
      <c r="C28" s="3" t="s">
        <v>735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736</v>
      </c>
      <c r="D29" s="3" t="s">
        <v>737</v>
      </c>
      <c r="E29" s="3" t="s">
        <v>738</v>
      </c>
      <c r="F29" s="3" t="s">
        <v>739</v>
      </c>
      <c r="G29" s="3" t="s">
        <v>740</v>
      </c>
      <c r="H29" s="3" t="s">
        <v>741</v>
      </c>
      <c r="I29" s="3" t="s">
        <v>742</v>
      </c>
      <c r="J29" s="3" t="s">
        <v>743</v>
      </c>
      <c r="K29" s="3" t="s">
        <v>744</v>
      </c>
      <c r="L29" s="3" t="s">
        <v>745</v>
      </c>
      <c r="M29" s="3" t="s">
        <v>746</v>
      </c>
    </row>
    <row r="30" spans="3:13" x14ac:dyDescent="0.2">
      <c r="C30" s="3" t="s">
        <v>747</v>
      </c>
      <c r="D30" s="3" t="s">
        <v>748</v>
      </c>
      <c r="E30" s="3" t="s">
        <v>749</v>
      </c>
      <c r="F30" s="3" t="s">
        <v>750</v>
      </c>
      <c r="G30" s="3" t="s">
        <v>751</v>
      </c>
      <c r="H30" s="3" t="s">
        <v>752</v>
      </c>
      <c r="I30" s="3" t="s">
        <v>753</v>
      </c>
      <c r="J30" s="3" t="s">
        <v>754</v>
      </c>
      <c r="K30" s="3" t="s">
        <v>755</v>
      </c>
      <c r="L30" s="3" t="s">
        <v>756</v>
      </c>
      <c r="M30" s="3" t="s">
        <v>757</v>
      </c>
    </row>
    <row r="31" spans="3:13" x14ac:dyDescent="0.2">
      <c r="C31" s="3" t="s">
        <v>758</v>
      </c>
      <c r="D31" s="3" t="s">
        <v>3</v>
      </c>
      <c r="E31" s="3" t="s">
        <v>3</v>
      </c>
      <c r="F31" s="3" t="s">
        <v>3</v>
      </c>
      <c r="G31" s="3" t="s">
        <v>759</v>
      </c>
      <c r="H31" s="3" t="s">
        <v>760</v>
      </c>
      <c r="I31" s="3" t="s">
        <v>761</v>
      </c>
      <c r="J31" s="3" t="s">
        <v>762</v>
      </c>
      <c r="K31" s="3" t="s">
        <v>763</v>
      </c>
      <c r="L31" s="3" t="s">
        <v>764</v>
      </c>
      <c r="M31" s="3" t="s">
        <v>765</v>
      </c>
    </row>
    <row r="32" spans="3:13" x14ac:dyDescent="0.2">
      <c r="C32" s="3" t="s">
        <v>766</v>
      </c>
      <c r="D32" s="3" t="s">
        <v>767</v>
      </c>
      <c r="E32" s="3" t="s">
        <v>768</v>
      </c>
      <c r="F32" s="3" t="s">
        <v>769</v>
      </c>
      <c r="G32" s="3" t="s">
        <v>770</v>
      </c>
      <c r="H32" s="3" t="s">
        <v>771</v>
      </c>
      <c r="I32" s="3" t="s">
        <v>772</v>
      </c>
      <c r="J32" s="3" t="s">
        <v>773</v>
      </c>
      <c r="K32" s="3" t="s">
        <v>774</v>
      </c>
      <c r="L32" s="3" t="s">
        <v>775</v>
      </c>
      <c r="M32" s="3" t="s">
        <v>776</v>
      </c>
    </row>
    <row r="33" spans="3:13" x14ac:dyDescent="0.2">
      <c r="C33" s="3" t="s">
        <v>777</v>
      </c>
      <c r="D33" s="3" t="s">
        <v>778</v>
      </c>
      <c r="E33" s="3" t="s">
        <v>779</v>
      </c>
      <c r="F33" s="3" t="s">
        <v>780</v>
      </c>
      <c r="G33" s="3" t="s">
        <v>781</v>
      </c>
      <c r="H33" s="3" t="s">
        <v>782</v>
      </c>
      <c r="I33" s="3" t="s">
        <v>783</v>
      </c>
      <c r="J33" s="3" t="s">
        <v>784</v>
      </c>
      <c r="K33" s="3" t="s">
        <v>785</v>
      </c>
      <c r="L33" s="3" t="s">
        <v>786</v>
      </c>
      <c r="M33" s="3" t="s">
        <v>787</v>
      </c>
    </row>
    <row r="35" spans="3:13" x14ac:dyDescent="0.2">
      <c r="C35" s="3" t="s">
        <v>788</v>
      </c>
      <c r="D35" s="3" t="s">
        <v>789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790</v>
      </c>
      <c r="J35" s="3" t="s">
        <v>791</v>
      </c>
      <c r="K35" s="3" t="s">
        <v>792</v>
      </c>
      <c r="L35" s="3" t="s">
        <v>793</v>
      </c>
      <c r="M35" s="3" t="s">
        <v>794</v>
      </c>
    </row>
    <row r="36" spans="3:13" x14ac:dyDescent="0.2">
      <c r="C36" s="3" t="s">
        <v>795</v>
      </c>
      <c r="D36" s="3" t="s">
        <v>796</v>
      </c>
      <c r="E36" s="3">
        <v>646</v>
      </c>
      <c r="F36" s="3" t="s">
        <v>797</v>
      </c>
      <c r="G36" s="3" t="s">
        <v>798</v>
      </c>
      <c r="H36" s="3">
        <v>751.8</v>
      </c>
      <c r="I36" s="3">
        <v>-827.178</v>
      </c>
      <c r="J36" s="3" t="s">
        <v>799</v>
      </c>
      <c r="K36" s="3">
        <v>729.09699999999998</v>
      </c>
      <c r="L36" s="3" t="s">
        <v>800</v>
      </c>
      <c r="M36" s="3" t="s">
        <v>801</v>
      </c>
    </row>
    <row r="37" spans="3:13" x14ac:dyDescent="0.2">
      <c r="C37" s="3" t="s">
        <v>802</v>
      </c>
      <c r="D37" s="3" t="s">
        <v>803</v>
      </c>
      <c r="E37" s="3" t="s">
        <v>804</v>
      </c>
      <c r="F37" s="3" t="s">
        <v>805</v>
      </c>
      <c r="G37" s="3" t="s">
        <v>806</v>
      </c>
      <c r="H37" s="3" t="s">
        <v>807</v>
      </c>
      <c r="I37" s="3" t="s">
        <v>808</v>
      </c>
      <c r="J37" s="3" t="s">
        <v>809</v>
      </c>
      <c r="K37" s="3" t="s">
        <v>810</v>
      </c>
      <c r="L37" s="3" t="s">
        <v>811</v>
      </c>
      <c r="M37" s="3" t="s">
        <v>812</v>
      </c>
    </row>
    <row r="38" spans="3:13" x14ac:dyDescent="0.2">
      <c r="C38" s="3" t="s">
        <v>813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790</v>
      </c>
      <c r="I38" s="3" t="s">
        <v>791</v>
      </c>
      <c r="J38" s="3" t="s">
        <v>792</v>
      </c>
      <c r="K38" s="3" t="s">
        <v>793</v>
      </c>
      <c r="L38" s="3" t="s">
        <v>794</v>
      </c>
      <c r="M38" s="3" t="s">
        <v>814</v>
      </c>
    </row>
    <row r="40" spans="3:13" x14ac:dyDescent="0.2">
      <c r="C40" s="3" t="s">
        <v>815</v>
      </c>
      <c r="D40" s="3" t="s">
        <v>816</v>
      </c>
      <c r="E40" s="3" t="s">
        <v>817</v>
      </c>
      <c r="F40" s="3" t="s">
        <v>818</v>
      </c>
      <c r="G40" s="3" t="s">
        <v>819</v>
      </c>
      <c r="H40" s="3" t="s">
        <v>820</v>
      </c>
      <c r="I40" s="3" t="s">
        <v>821</v>
      </c>
      <c r="J40" s="3" t="s">
        <v>822</v>
      </c>
      <c r="K40" s="3" t="s">
        <v>823</v>
      </c>
      <c r="L40" s="3" t="s">
        <v>824</v>
      </c>
      <c r="M40" s="3" t="s">
        <v>825</v>
      </c>
    </row>
    <row r="41" spans="3:13" x14ac:dyDescent="0.2">
      <c r="C41" s="3" t="s">
        <v>826</v>
      </c>
      <c r="D41" s="3" t="s">
        <v>827</v>
      </c>
      <c r="E41" s="3" t="s">
        <v>828</v>
      </c>
      <c r="F41" s="3" t="s">
        <v>829</v>
      </c>
      <c r="G41" s="3" t="s">
        <v>830</v>
      </c>
      <c r="H41" s="3" t="s">
        <v>831</v>
      </c>
      <c r="I41" s="3" t="s">
        <v>832</v>
      </c>
      <c r="J41" s="3" t="s">
        <v>833</v>
      </c>
      <c r="K41" s="3" t="s">
        <v>834</v>
      </c>
      <c r="L41" s="3" t="s">
        <v>835</v>
      </c>
      <c r="M41" s="3" t="s">
        <v>836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F2309-86D7-4DDF-A583-D641BC82A495}">
  <dimension ref="C1:M32"/>
  <sheetViews>
    <sheetView workbookViewId="0">
      <selection activeCell="N9" sqref="N9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837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838</v>
      </c>
      <c r="D12" s="3">
        <v>7.34</v>
      </c>
      <c r="E12" s="3">
        <v>9.64</v>
      </c>
      <c r="F12" s="3">
        <v>10.91</v>
      </c>
      <c r="G12" s="3">
        <v>11.39</v>
      </c>
      <c r="H12" s="3">
        <v>14.06</v>
      </c>
      <c r="I12" s="3">
        <v>13.73</v>
      </c>
      <c r="J12" s="3">
        <v>18.37</v>
      </c>
      <c r="K12" s="3">
        <v>20.95</v>
      </c>
      <c r="L12" s="3">
        <v>18.27</v>
      </c>
      <c r="M12" s="3">
        <v>8.82</v>
      </c>
    </row>
    <row r="13" spans="3:13" ht="12.75" x14ac:dyDescent="0.2">
      <c r="C13" s="3" t="s">
        <v>839</v>
      </c>
      <c r="D13" s="3" t="s">
        <v>840</v>
      </c>
      <c r="E13" s="3" t="s">
        <v>841</v>
      </c>
      <c r="F13" s="3" t="s">
        <v>842</v>
      </c>
      <c r="G13" s="3" t="s">
        <v>843</v>
      </c>
      <c r="H13" s="3" t="s">
        <v>844</v>
      </c>
      <c r="I13" s="3" t="s">
        <v>845</v>
      </c>
      <c r="J13" s="3" t="s">
        <v>846</v>
      </c>
      <c r="K13" s="3" t="s">
        <v>847</v>
      </c>
      <c r="L13" s="3" t="s">
        <v>848</v>
      </c>
      <c r="M13" s="3" t="s">
        <v>849</v>
      </c>
    </row>
    <row r="14" spans="3:13" ht="12.75" x14ac:dyDescent="0.2"/>
    <row r="15" spans="3:13" ht="12.75" x14ac:dyDescent="0.2">
      <c r="C15" s="3" t="s">
        <v>850</v>
      </c>
      <c r="D15" s="3" t="s">
        <v>851</v>
      </c>
      <c r="E15" s="3" t="s">
        <v>852</v>
      </c>
      <c r="F15" s="3" t="s">
        <v>853</v>
      </c>
      <c r="G15" s="3" t="s">
        <v>854</v>
      </c>
      <c r="H15" s="3" t="s">
        <v>855</v>
      </c>
      <c r="I15" s="3" t="s">
        <v>856</v>
      </c>
      <c r="J15" s="3" t="s">
        <v>857</v>
      </c>
      <c r="K15" s="3" t="s">
        <v>858</v>
      </c>
      <c r="L15" s="3" t="s">
        <v>859</v>
      </c>
      <c r="M15" s="3" t="s">
        <v>860</v>
      </c>
    </row>
    <row r="16" spans="3:13" ht="12.75" x14ac:dyDescent="0.2">
      <c r="C16" s="3" t="s">
        <v>861</v>
      </c>
      <c r="D16" s="3" t="s">
        <v>862</v>
      </c>
      <c r="E16" s="3" t="s">
        <v>863</v>
      </c>
      <c r="F16" s="3" t="s">
        <v>864</v>
      </c>
      <c r="G16" s="3" t="s">
        <v>865</v>
      </c>
      <c r="H16" s="3" t="s">
        <v>866</v>
      </c>
      <c r="I16" s="3" t="s">
        <v>867</v>
      </c>
      <c r="J16" s="3" t="s">
        <v>868</v>
      </c>
      <c r="K16" s="3" t="s">
        <v>869</v>
      </c>
      <c r="L16" s="3" t="s">
        <v>870</v>
      </c>
      <c r="M16" s="3" t="s">
        <v>871</v>
      </c>
    </row>
    <row r="17" spans="3:13" ht="12.75" x14ac:dyDescent="0.2">
      <c r="C17" s="3" t="s">
        <v>872</v>
      </c>
      <c r="D17" s="3" t="s">
        <v>873</v>
      </c>
      <c r="E17" s="3" t="s">
        <v>874</v>
      </c>
      <c r="F17" s="3" t="s">
        <v>875</v>
      </c>
      <c r="G17" s="3" t="s">
        <v>876</v>
      </c>
      <c r="H17" s="3" t="s">
        <v>877</v>
      </c>
      <c r="I17" s="3" t="s">
        <v>878</v>
      </c>
      <c r="J17" s="3" t="s">
        <v>879</v>
      </c>
      <c r="K17" s="3" t="s">
        <v>880</v>
      </c>
      <c r="L17" s="3" t="s">
        <v>881</v>
      </c>
      <c r="M17" s="3" t="s">
        <v>876</v>
      </c>
    </row>
    <row r="18" spans="3:13" ht="12.75" x14ac:dyDescent="0.2">
      <c r="C18" s="3" t="s">
        <v>882</v>
      </c>
      <c r="D18" s="3" t="s">
        <v>883</v>
      </c>
      <c r="E18" s="3" t="s">
        <v>884</v>
      </c>
      <c r="F18" s="3" t="s">
        <v>885</v>
      </c>
      <c r="G18" s="3" t="s">
        <v>886</v>
      </c>
      <c r="H18" s="3" t="s">
        <v>887</v>
      </c>
      <c r="I18" s="3" t="s">
        <v>888</v>
      </c>
      <c r="J18" s="3" t="s">
        <v>889</v>
      </c>
      <c r="K18" s="3" t="s">
        <v>890</v>
      </c>
      <c r="L18" s="3" t="s">
        <v>891</v>
      </c>
      <c r="M18" s="3" t="s">
        <v>892</v>
      </c>
    </row>
    <row r="19" spans="3:13" ht="12.75" x14ac:dyDescent="0.2">
      <c r="C19" s="3" t="s">
        <v>893</v>
      </c>
      <c r="D19" s="3" t="s">
        <v>894</v>
      </c>
      <c r="E19" s="3" t="s">
        <v>895</v>
      </c>
      <c r="F19" s="3" t="s">
        <v>896</v>
      </c>
      <c r="G19" s="3" t="s">
        <v>897</v>
      </c>
      <c r="H19" s="3" t="s">
        <v>898</v>
      </c>
      <c r="I19" s="3" t="s">
        <v>899</v>
      </c>
      <c r="J19" s="3" t="s">
        <v>900</v>
      </c>
      <c r="K19" s="3" t="s">
        <v>901</v>
      </c>
      <c r="L19" s="3" t="s">
        <v>902</v>
      </c>
      <c r="M19" s="3" t="s">
        <v>903</v>
      </c>
    </row>
    <row r="20" spans="3:13" ht="12.75" x14ac:dyDescent="0.2">
      <c r="C20" s="3" t="s">
        <v>904</v>
      </c>
      <c r="D20" s="3" t="s">
        <v>905</v>
      </c>
      <c r="E20" s="3" t="s">
        <v>906</v>
      </c>
      <c r="F20" s="3" t="s">
        <v>907</v>
      </c>
      <c r="G20" s="3" t="s">
        <v>908</v>
      </c>
      <c r="H20" s="3" t="s">
        <v>909</v>
      </c>
      <c r="I20" s="3" t="s">
        <v>910</v>
      </c>
      <c r="J20" s="3" t="s">
        <v>911</v>
      </c>
      <c r="K20" s="3" t="s">
        <v>912</v>
      </c>
      <c r="L20" s="3" t="s">
        <v>913</v>
      </c>
      <c r="M20" s="3" t="s">
        <v>914</v>
      </c>
    </row>
    <row r="21" spans="3:13" ht="12.75" x14ac:dyDescent="0.2">
      <c r="C21" s="3" t="s">
        <v>915</v>
      </c>
      <c r="D21" s="3" t="s">
        <v>916</v>
      </c>
      <c r="E21" s="3" t="s">
        <v>917</v>
      </c>
      <c r="F21" s="3" t="s">
        <v>917</v>
      </c>
      <c r="G21" s="3" t="s">
        <v>917</v>
      </c>
      <c r="H21" s="3" t="s">
        <v>918</v>
      </c>
      <c r="I21" s="3" t="s">
        <v>916</v>
      </c>
      <c r="J21" s="3" t="s">
        <v>919</v>
      </c>
      <c r="K21" s="3" t="s">
        <v>919</v>
      </c>
      <c r="L21" s="3" t="s">
        <v>917</v>
      </c>
      <c r="M21" s="3" t="s">
        <v>920</v>
      </c>
    </row>
    <row r="22" spans="3:13" ht="12.75" x14ac:dyDescent="0.2">
      <c r="C22" s="3" t="s">
        <v>921</v>
      </c>
      <c r="D22" s="3" t="s">
        <v>922</v>
      </c>
      <c r="E22" s="3" t="s">
        <v>923</v>
      </c>
      <c r="F22" s="3" t="s">
        <v>923</v>
      </c>
      <c r="G22" s="3" t="s">
        <v>924</v>
      </c>
      <c r="H22" s="3" t="s">
        <v>925</v>
      </c>
      <c r="I22" s="3" t="s">
        <v>922</v>
      </c>
      <c r="J22" s="3" t="s">
        <v>926</v>
      </c>
      <c r="K22" s="3" t="s">
        <v>927</v>
      </c>
      <c r="L22" s="3" t="s">
        <v>928</v>
      </c>
      <c r="M22" s="3" t="s">
        <v>929</v>
      </c>
    </row>
    <row r="23" spans="3:13" ht="12.75" x14ac:dyDescent="0.2"/>
    <row r="24" spans="3:13" ht="12.75" x14ac:dyDescent="0.2">
      <c r="C24" s="3" t="s">
        <v>930</v>
      </c>
      <c r="D24" s="3" t="s">
        <v>931</v>
      </c>
      <c r="E24" s="3" t="s">
        <v>932</v>
      </c>
      <c r="F24" s="3" t="s">
        <v>933</v>
      </c>
      <c r="G24" s="3" t="s">
        <v>934</v>
      </c>
      <c r="H24" s="3" t="s">
        <v>935</v>
      </c>
      <c r="I24" s="3" t="s">
        <v>936</v>
      </c>
      <c r="J24" s="3" t="s">
        <v>937</v>
      </c>
      <c r="K24" s="3" t="s">
        <v>938</v>
      </c>
      <c r="L24" s="3" t="s">
        <v>939</v>
      </c>
      <c r="M24" s="3" t="s">
        <v>940</v>
      </c>
    </row>
    <row r="25" spans="3:13" ht="12.75" x14ac:dyDescent="0.2">
      <c r="C25" s="3" t="s">
        <v>941</v>
      </c>
      <c r="D25" s="3" t="s">
        <v>942</v>
      </c>
      <c r="E25" s="3" t="s">
        <v>943</v>
      </c>
      <c r="F25" s="3" t="s">
        <v>942</v>
      </c>
      <c r="G25" s="3" t="s">
        <v>944</v>
      </c>
      <c r="H25" s="3" t="s">
        <v>945</v>
      </c>
      <c r="I25" s="3" t="s">
        <v>946</v>
      </c>
      <c r="J25" s="3" t="s">
        <v>945</v>
      </c>
      <c r="K25" s="3" t="s">
        <v>947</v>
      </c>
      <c r="L25" s="3" t="s">
        <v>943</v>
      </c>
      <c r="M25" s="3" t="s">
        <v>916</v>
      </c>
    </row>
    <row r="26" spans="3:13" ht="12.75" x14ac:dyDescent="0.2">
      <c r="C26" s="3" t="s">
        <v>948</v>
      </c>
      <c r="D26" s="3" t="s">
        <v>949</v>
      </c>
      <c r="E26" s="3" t="s">
        <v>950</v>
      </c>
      <c r="F26" s="3" t="s">
        <v>951</v>
      </c>
      <c r="G26" s="3" t="s">
        <v>952</v>
      </c>
      <c r="H26" s="3" t="s">
        <v>953</v>
      </c>
      <c r="I26" s="3" t="s">
        <v>954</v>
      </c>
      <c r="J26" s="3" t="s">
        <v>955</v>
      </c>
      <c r="K26" s="3" t="s">
        <v>956</v>
      </c>
      <c r="L26" s="3" t="s">
        <v>957</v>
      </c>
      <c r="M26" s="3" t="s">
        <v>958</v>
      </c>
    </row>
    <row r="27" spans="3:13" ht="12.75" x14ac:dyDescent="0.2">
      <c r="C27" s="3" t="s">
        <v>959</v>
      </c>
      <c r="D27" s="3" t="s">
        <v>960</v>
      </c>
      <c r="E27" s="3" t="s">
        <v>961</v>
      </c>
      <c r="F27" s="3" t="s">
        <v>962</v>
      </c>
      <c r="G27" s="3" t="s">
        <v>963</v>
      </c>
      <c r="H27" s="3" t="s">
        <v>964</v>
      </c>
      <c r="I27" s="3" t="s">
        <v>965</v>
      </c>
      <c r="J27" s="3" t="s">
        <v>923</v>
      </c>
      <c r="K27" s="3" t="s">
        <v>966</v>
      </c>
      <c r="L27" s="3" t="s">
        <v>967</v>
      </c>
      <c r="M27" s="3" t="s">
        <v>968</v>
      </c>
    </row>
    <row r="28" spans="3:13" ht="12.75" x14ac:dyDescent="0.2"/>
    <row r="29" spans="3:13" ht="12.75" x14ac:dyDescent="0.2">
      <c r="C29" s="3" t="s">
        <v>969</v>
      </c>
      <c r="D29" s="3">
        <v>3.8</v>
      </c>
      <c r="E29" s="3">
        <v>3.8</v>
      </c>
      <c r="F29" s="3">
        <v>4.0999999999999996</v>
      </c>
      <c r="G29" s="3">
        <v>3.6</v>
      </c>
      <c r="H29" s="3">
        <v>4</v>
      </c>
      <c r="I29" s="3">
        <v>4.0999999999999996</v>
      </c>
      <c r="J29" s="3">
        <v>3.9</v>
      </c>
      <c r="K29" s="3">
        <v>4.2</v>
      </c>
      <c r="L29" s="3">
        <v>4.0999999999999996</v>
      </c>
      <c r="M29" s="3">
        <v>3.8</v>
      </c>
    </row>
    <row r="30" spans="3:13" ht="12.75" x14ac:dyDescent="0.2">
      <c r="C30" s="3" t="s">
        <v>970</v>
      </c>
      <c r="D30" s="3">
        <v>5</v>
      </c>
      <c r="E30" s="3">
        <v>6</v>
      </c>
      <c r="F30" s="3">
        <v>7</v>
      </c>
      <c r="G30" s="3">
        <v>4</v>
      </c>
      <c r="H30" s="3">
        <v>6</v>
      </c>
      <c r="I30" s="3">
        <v>5</v>
      </c>
      <c r="J30" s="3">
        <v>5</v>
      </c>
      <c r="K30" s="3">
        <v>7</v>
      </c>
      <c r="L30" s="3">
        <v>3</v>
      </c>
      <c r="M30" s="3">
        <v>5</v>
      </c>
    </row>
    <row r="31" spans="3:13" ht="12.75" x14ac:dyDescent="0.2">
      <c r="C31" s="3" t="s">
        <v>971</v>
      </c>
      <c r="D31" s="3">
        <v>0.17</v>
      </c>
      <c r="E31" s="3">
        <v>0.40529999999999999</v>
      </c>
      <c r="F31" s="3">
        <v>0.53420000000000001</v>
      </c>
      <c r="G31" s="3">
        <v>0.56879999999999997</v>
      </c>
      <c r="H31" s="3">
        <v>0.58589999999999998</v>
      </c>
      <c r="I31" s="3">
        <v>0.7</v>
      </c>
      <c r="J31" s="3">
        <v>0.73229999999999995</v>
      </c>
      <c r="K31" s="3">
        <v>0.78939999999999999</v>
      </c>
      <c r="L31" s="3">
        <v>0.8629</v>
      </c>
      <c r="M31" s="3">
        <v>0.97919999999999996</v>
      </c>
    </row>
    <row r="32" spans="3:13" ht="12.75" x14ac:dyDescent="0.2">
      <c r="C32" s="3" t="s">
        <v>972</v>
      </c>
      <c r="D32" s="3" t="s">
        <v>973</v>
      </c>
      <c r="E32" s="3" t="s">
        <v>974</v>
      </c>
      <c r="F32" s="3" t="s">
        <v>974</v>
      </c>
      <c r="G32" s="3" t="s">
        <v>974</v>
      </c>
      <c r="H32" s="3" t="s">
        <v>974</v>
      </c>
      <c r="I32" s="3" t="s">
        <v>974</v>
      </c>
      <c r="J32" s="3" t="s">
        <v>974</v>
      </c>
      <c r="K32" s="3" t="s">
        <v>974</v>
      </c>
      <c r="L32" s="3" t="s">
        <v>974</v>
      </c>
      <c r="M32" s="3" t="s">
        <v>974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1057-3CF4-42CF-A5FA-6C9E25950E6A}">
  <dimension ref="A3:BJ22"/>
  <sheetViews>
    <sheetView showGridLines="0" workbookViewId="0">
      <selection activeCell="B7" sqref="B7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975</v>
      </c>
      <c r="C3" s="9"/>
      <c r="D3" s="9"/>
      <c r="E3" s="9"/>
      <c r="F3" s="9"/>
      <c r="H3" s="9" t="s">
        <v>976</v>
      </c>
      <c r="I3" s="9"/>
      <c r="J3" s="9"/>
      <c r="K3" s="9"/>
      <c r="L3" s="9"/>
      <c r="N3" s="11" t="s">
        <v>977</v>
      </c>
      <c r="O3" s="11"/>
      <c r="P3" s="11"/>
      <c r="Q3" s="11"/>
      <c r="R3" s="11"/>
      <c r="S3" s="11"/>
      <c r="T3" s="11"/>
      <c r="V3" s="9" t="s">
        <v>978</v>
      </c>
      <c r="W3" s="9"/>
      <c r="X3" s="9"/>
      <c r="Y3" s="9"/>
      <c r="AA3" s="9" t="s">
        <v>979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980</v>
      </c>
      <c r="C4" s="15" t="s">
        <v>981</v>
      </c>
      <c r="D4" s="14" t="s">
        <v>982</v>
      </c>
      <c r="E4" s="15" t="s">
        <v>983</v>
      </c>
      <c r="F4" s="14" t="s">
        <v>984</v>
      </c>
      <c r="H4" s="16" t="s">
        <v>985</v>
      </c>
      <c r="I4" s="17" t="s">
        <v>986</v>
      </c>
      <c r="J4" s="16" t="s">
        <v>987</v>
      </c>
      <c r="K4" s="17" t="s">
        <v>988</v>
      </c>
      <c r="L4" s="16" t="s">
        <v>989</v>
      </c>
      <c r="N4" s="18" t="s">
        <v>990</v>
      </c>
      <c r="O4" s="19" t="s">
        <v>991</v>
      </c>
      <c r="P4" s="18" t="s">
        <v>992</v>
      </c>
      <c r="Q4" s="19" t="s">
        <v>993</v>
      </c>
      <c r="R4" s="18" t="s">
        <v>994</v>
      </c>
      <c r="S4" s="19" t="s">
        <v>995</v>
      </c>
      <c r="T4" s="18" t="s">
        <v>996</v>
      </c>
      <c r="V4" s="19" t="s">
        <v>997</v>
      </c>
      <c r="W4" s="18" t="s">
        <v>998</v>
      </c>
      <c r="X4" s="19" t="s">
        <v>999</v>
      </c>
      <c r="Y4" s="18" t="s">
        <v>1000</v>
      </c>
      <c r="AA4" s="20" t="s">
        <v>569</v>
      </c>
      <c r="AB4" s="21" t="s">
        <v>872</v>
      </c>
      <c r="AC4" s="20" t="s">
        <v>882</v>
      </c>
      <c r="AD4" s="21" t="s">
        <v>904</v>
      </c>
      <c r="AE4" s="20" t="s">
        <v>915</v>
      </c>
      <c r="AF4" s="21" t="s">
        <v>921</v>
      </c>
      <c r="AG4" s="20" t="s">
        <v>930</v>
      </c>
      <c r="AH4" s="21" t="s">
        <v>941</v>
      </c>
      <c r="AI4" s="20" t="s">
        <v>971</v>
      </c>
      <c r="AJ4" s="22"/>
      <c r="AK4" s="21" t="s">
        <v>969</v>
      </c>
      <c r="AL4" s="20" t="s">
        <v>970</v>
      </c>
    </row>
    <row r="5" spans="1:62" ht="63" x14ac:dyDescent="0.2">
      <c r="A5" s="23" t="s">
        <v>1001</v>
      </c>
      <c r="B5" s="18" t="s">
        <v>1002</v>
      </c>
      <c r="C5" s="24" t="s">
        <v>1003</v>
      </c>
      <c r="D5" s="25" t="s">
        <v>1004</v>
      </c>
      <c r="E5" s="19" t="s">
        <v>1005</v>
      </c>
      <c r="F5" s="18" t="s">
        <v>1002</v>
      </c>
      <c r="H5" s="19" t="s">
        <v>1006</v>
      </c>
      <c r="I5" s="18" t="s">
        <v>1007</v>
      </c>
      <c r="J5" s="19" t="s">
        <v>1008</v>
      </c>
      <c r="K5" s="18" t="s">
        <v>1009</v>
      </c>
      <c r="L5" s="19" t="s">
        <v>1010</v>
      </c>
      <c r="N5" s="18" t="s">
        <v>1011</v>
      </c>
      <c r="O5" s="19" t="s">
        <v>1012</v>
      </c>
      <c r="P5" s="18" t="s">
        <v>1013</v>
      </c>
      <c r="Q5" s="19" t="s">
        <v>1014</v>
      </c>
      <c r="R5" s="18" t="s">
        <v>1015</v>
      </c>
      <c r="S5" s="19" t="s">
        <v>1016</v>
      </c>
      <c r="T5" s="18" t="s">
        <v>1017</v>
      </c>
      <c r="V5" s="19" t="s">
        <v>1018</v>
      </c>
      <c r="W5" s="18" t="s">
        <v>1019</v>
      </c>
      <c r="X5" s="19" t="s">
        <v>1020</v>
      </c>
      <c r="Y5" s="18" t="s">
        <v>1021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1.2080101742132143</v>
      </c>
      <c r="C7" s="31">
        <f>(sheet!D18-sheet!D15)/sheet!D35</f>
        <v>1.0726245028968246</v>
      </c>
      <c r="D7" s="31">
        <f>sheet!D12/sheet!D35</f>
        <v>5.5873387568887899E-2</v>
      </c>
      <c r="E7" s="31">
        <f>Sheet2!D20/sheet!D35</f>
        <v>0.39939842945676968</v>
      </c>
      <c r="F7" s="31">
        <f>sheet!D18/sheet!D35</f>
        <v>1.2080101742132143</v>
      </c>
      <c r="G7" s="29"/>
      <c r="H7" s="32">
        <f>Sheet1!D33/sheet!D51</f>
        <v>6.468794190295649E-3</v>
      </c>
      <c r="I7" s="32">
        <f>Sheet1!D33/Sheet1!D12</f>
        <v>1.4042834866746337E-2</v>
      </c>
      <c r="J7" s="32">
        <f>Sheet1!D12/sheet!D27</f>
        <v>0.19424556038131663</v>
      </c>
      <c r="K7" s="32">
        <f>Sheet1!D30/sheet!D27</f>
        <v>2.727758328033434E-3</v>
      </c>
      <c r="L7" s="32">
        <f>Sheet1!D38</f>
        <v>0.23</v>
      </c>
      <c r="M7" s="29"/>
      <c r="N7" s="32">
        <f>sheet!D40/sheet!D27</f>
        <v>0.57832043379497833</v>
      </c>
      <c r="O7" s="32">
        <f>sheet!D51/sheet!D27</f>
        <v>0.42167956620502167</v>
      </c>
      <c r="P7" s="32">
        <f>sheet!D40/sheet!D51</f>
        <v>1.3714689544946967</v>
      </c>
      <c r="Q7" s="31">
        <f>Sheet1!D24/Sheet1!D26</f>
        <v>-2.2674022527323259</v>
      </c>
      <c r="R7" s="31">
        <f>ABS(Sheet2!D20/(Sheet1!D26+Sheet2!D30))</f>
        <v>0.13489926021886611</v>
      </c>
      <c r="S7" s="31">
        <f>sheet!D40/Sheet1!D43</f>
        <v>9.929376438399462</v>
      </c>
      <c r="T7" s="31">
        <f>Sheet2!D20/sheet!D40</f>
        <v>4.9203688597974651E-2</v>
      </c>
      <c r="V7" s="31">
        <f>ABS(Sheet1!D15/sheet!D15)</f>
        <v>13.48942832433722</v>
      </c>
      <c r="W7" s="31">
        <f>Sheet1!D12/sheet!D14</f>
        <v>4.2038584128090841</v>
      </c>
      <c r="X7" s="31">
        <f>Sheet1!D12/sheet!D27</f>
        <v>0.19424556038131663</v>
      </c>
      <c r="Y7" s="31">
        <f>Sheet1!D12/(sheet!D18-sheet!D35)</f>
        <v>13.107101958424719</v>
      </c>
      <c r="AA7" s="17" t="str">
        <f>Sheet1!D43</f>
        <v>202,482</v>
      </c>
      <c r="AB7" s="17" t="str">
        <f>Sheet3!D17</f>
        <v>18.1x</v>
      </c>
      <c r="AC7" s="17" t="str">
        <f>Sheet3!D18</f>
        <v>36.5x</v>
      </c>
      <c r="AD7" s="17" t="str">
        <f>Sheet3!D20</f>
        <v>181.0x</v>
      </c>
      <c r="AE7" s="17" t="str">
        <f>Sheet3!D21</f>
        <v>1.2x</v>
      </c>
      <c r="AF7" s="17" t="str">
        <f>Sheet3!D22</f>
        <v>5.1x</v>
      </c>
      <c r="AG7" s="17" t="str">
        <f>Sheet3!D24</f>
        <v>33.8x</v>
      </c>
      <c r="AH7" s="17" t="str">
        <f>Sheet3!D25</f>
        <v>1.8x</v>
      </c>
      <c r="AI7" s="17">
        <f>Sheet3!D31</f>
        <v>0.17</v>
      </c>
      <c r="AK7" s="17">
        <f>Sheet3!D29</f>
        <v>3.8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0.85611110239801758</v>
      </c>
      <c r="C8" s="34">
        <f>(sheet!E18-sheet!E15)/sheet!E35</f>
        <v>0.77364167228661196</v>
      </c>
      <c r="D8" s="34">
        <f>sheet!E12/sheet!E35</f>
        <v>2.4238954847006791E-2</v>
      </c>
      <c r="E8" s="34">
        <f>Sheet2!E20/sheet!E35</f>
        <v>0.50374575890173201</v>
      </c>
      <c r="F8" s="34">
        <f>sheet!E18/sheet!E35</f>
        <v>0.85611110239801758</v>
      </c>
      <c r="G8" s="29"/>
      <c r="H8" s="35">
        <f>Sheet1!E33/sheet!E51</f>
        <v>2.8949967920525128E-2</v>
      </c>
      <c r="I8" s="35">
        <f>Sheet1!E33/Sheet1!E12</f>
        <v>5.6833267134940642E-2</v>
      </c>
      <c r="J8" s="35">
        <f>Sheet1!E12/sheet!E27</f>
        <v>0.22950253092486</v>
      </c>
      <c r="K8" s="35">
        <f>Sheet1!E30/sheet!E27</f>
        <v>1.3043378648197546E-2</v>
      </c>
      <c r="L8" s="35">
        <f>Sheet1!E38</f>
        <v>0.22</v>
      </c>
      <c r="M8" s="29"/>
      <c r="N8" s="35">
        <f>sheet!E40/sheet!E27</f>
        <v>0.54945101548972808</v>
      </c>
      <c r="O8" s="35">
        <f>sheet!E51/sheet!E27</f>
        <v>0.45054898451027187</v>
      </c>
      <c r="P8" s="35">
        <f>sheet!E40/sheet!E51</f>
        <v>1.2195144909425524</v>
      </c>
      <c r="Q8" s="34">
        <f>Sheet1!E24/Sheet1!E26</f>
        <v>-2.276971886842337</v>
      </c>
      <c r="R8" s="34">
        <f>ABS(Sheet2!E20/(Sheet1!E26+Sheet2!E30))</f>
        <v>0.5613844975195682</v>
      </c>
      <c r="S8" s="34">
        <f>sheet!E40/Sheet1!E43</f>
        <v>8.8980224985198344</v>
      </c>
      <c r="T8" s="34">
        <f>Sheet2!E20/sheet!E40</f>
        <v>8.5487647239914227E-2</v>
      </c>
      <c r="U8" s="12"/>
      <c r="V8" s="34">
        <f>ABS(Sheet1!E15/sheet!E15)</f>
        <v>20.758288431061807</v>
      </c>
      <c r="W8" s="34">
        <f>Sheet1!E12/sheet!E14</f>
        <v>4.9933659643745392</v>
      </c>
      <c r="X8" s="34">
        <f>Sheet1!E12/sheet!E27</f>
        <v>0.22950253092486</v>
      </c>
      <c r="Y8" s="34">
        <f>Sheet1!E12/(sheet!E18-sheet!E35)</f>
        <v>-17.105637001108143</v>
      </c>
      <c r="Z8" s="12"/>
      <c r="AA8" s="36" t="str">
        <f>Sheet1!E43</f>
        <v>253,350</v>
      </c>
      <c r="AB8" s="36" t="str">
        <f>Sheet3!E17</f>
        <v>17.3x</v>
      </c>
      <c r="AC8" s="36" t="str">
        <f>Sheet3!E18</f>
        <v>32.8x</v>
      </c>
      <c r="AD8" s="36" t="str">
        <f>Sheet3!E20</f>
        <v>-34.8x</v>
      </c>
      <c r="AE8" s="36" t="str">
        <f>Sheet3!E21</f>
        <v>1.3x</v>
      </c>
      <c r="AF8" s="36" t="str">
        <f>Sheet3!E22</f>
        <v>4.6x</v>
      </c>
      <c r="AG8" s="36" t="str">
        <f>Sheet3!E24</f>
        <v>56.7x</v>
      </c>
      <c r="AH8" s="36" t="str">
        <f>Sheet3!E25</f>
        <v>2.0x</v>
      </c>
      <c r="AI8" s="36">
        <f>Sheet3!E31</f>
        <v>0.40529999999999999</v>
      </c>
      <c r="AK8" s="36">
        <f>Sheet3!E29</f>
        <v>3.8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1.0812961242842123</v>
      </c>
      <c r="C9" s="31">
        <f>(sheet!F18-sheet!F15)/sheet!F35</f>
        <v>1.008563933489165</v>
      </c>
      <c r="D9" s="31">
        <f>sheet!F12/sheet!F35</f>
        <v>0.31851146791331952</v>
      </c>
      <c r="E9" s="31">
        <f>Sheet2!F20/sheet!F35</f>
        <v>0.66824709857199727</v>
      </c>
      <c r="F9" s="31">
        <f>sheet!F18/sheet!F35</f>
        <v>1.0812961242842123</v>
      </c>
      <c r="G9" s="29"/>
      <c r="H9" s="32">
        <f>Sheet1!F33/sheet!F51</f>
        <v>3.6893099155813194E-2</v>
      </c>
      <c r="I9" s="32">
        <f>Sheet1!F33/Sheet1!F12</f>
        <v>8.3186830827305408E-2</v>
      </c>
      <c r="J9" s="32">
        <f>Sheet1!F12/sheet!F27</f>
        <v>0.20591178400252419</v>
      </c>
      <c r="K9" s="32">
        <f>Sheet1!F30/sheet!F27</f>
        <v>1.7129148741166632E-2</v>
      </c>
      <c r="L9" s="32">
        <f>Sheet1!F38</f>
        <v>0.3</v>
      </c>
      <c r="M9" s="29"/>
      <c r="N9" s="32">
        <f>sheet!F40/sheet!F27</f>
        <v>0.53570859772924184</v>
      </c>
      <c r="O9" s="32">
        <f>sheet!F51/sheet!F27</f>
        <v>0.4642914022707581</v>
      </c>
      <c r="P9" s="32">
        <f>sheet!F40/sheet!F51</f>
        <v>1.1538197673038879</v>
      </c>
      <c r="Q9" s="31">
        <f>Sheet1!F24/Sheet1!F26</f>
        <v>-3.1913422389717017</v>
      </c>
      <c r="R9" s="31">
        <f>ABS(Sheet2!F20/(Sheet1!F26+Sheet2!F30))</f>
        <v>1.0245826274419279</v>
      </c>
      <c r="S9" s="31">
        <f>sheet!F40/Sheet1!F43</f>
        <v>8.0167102860894506</v>
      </c>
      <c r="T9" s="31">
        <f>Sheet2!F20/sheet!F40</f>
        <v>9.7927908724771986E-2</v>
      </c>
      <c r="V9" s="31">
        <f>ABS(Sheet1!F15/sheet!F15)</f>
        <v>23.025717493509227</v>
      </c>
      <c r="W9" s="31">
        <f>Sheet1!F12/sheet!F14</f>
        <v>5.5059432936399526</v>
      </c>
      <c r="X9" s="31">
        <f>Sheet1!F12/sheet!F27</f>
        <v>0.20591178400252419</v>
      </c>
      <c r="Y9" s="31">
        <f>Sheet1!F12/(sheet!F18-sheet!F35)</f>
        <v>32.263638646493817</v>
      </c>
      <c r="AA9" s="17" t="str">
        <f>Sheet1!F43</f>
        <v>333,567</v>
      </c>
      <c r="AB9" s="17" t="str">
        <f>Sheet3!F17</f>
        <v>14.9x</v>
      </c>
      <c r="AC9" s="17" t="str">
        <f>Sheet3!F18</f>
        <v>26.9x</v>
      </c>
      <c r="AD9" s="17" t="str">
        <f>Sheet3!F20</f>
        <v>-231.2x</v>
      </c>
      <c r="AE9" s="17" t="str">
        <f>Sheet3!F21</f>
        <v>1.3x</v>
      </c>
      <c r="AF9" s="17" t="str">
        <f>Sheet3!F22</f>
        <v>4.6x</v>
      </c>
      <c r="AG9" s="17" t="str">
        <f>Sheet3!F24</f>
        <v>36.1x</v>
      </c>
      <c r="AH9" s="17" t="str">
        <f>Sheet3!F25</f>
        <v>1.8x</v>
      </c>
      <c r="AI9" s="17">
        <f>Sheet3!F31</f>
        <v>0.53420000000000001</v>
      </c>
      <c r="AK9" s="17">
        <f>Sheet3!F29</f>
        <v>4.0999999999999996</v>
      </c>
      <c r="AL9" s="17">
        <f>Sheet3!F30</f>
        <v>7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0.89992297122490394</v>
      </c>
      <c r="C10" s="34">
        <f>(sheet!G18-sheet!G15)/sheet!G35</f>
        <v>0.83187234813347022</v>
      </c>
      <c r="D10" s="34">
        <f>sheet!G12/sheet!G35</f>
        <v>0.20202580189516403</v>
      </c>
      <c r="E10" s="34">
        <f>Sheet2!G20/sheet!G35</f>
        <v>0.52677984956518076</v>
      </c>
      <c r="F10" s="34">
        <f>sheet!G18/sheet!G35</f>
        <v>0.89992297122490394</v>
      </c>
      <c r="G10" s="29"/>
      <c r="H10" s="35">
        <f>Sheet1!G33/sheet!G51</f>
        <v>3.6724040940543184E-2</v>
      </c>
      <c r="I10" s="35">
        <f>Sheet1!G33/Sheet1!G12</f>
        <v>8.4281462530724854E-2</v>
      </c>
      <c r="J10" s="35">
        <f>Sheet1!G12/sheet!G27</f>
        <v>0.13285936291587572</v>
      </c>
      <c r="K10" s="35">
        <f>Sheet1!G30/sheet!G27</f>
        <v>1.1197581417450354E-2</v>
      </c>
      <c r="L10" s="35">
        <f>Sheet1!G38</f>
        <v>0.3</v>
      </c>
      <c r="M10" s="29"/>
      <c r="N10" s="35">
        <f>sheet!G40/sheet!G27</f>
        <v>0.69508852700661616</v>
      </c>
      <c r="O10" s="35">
        <f>sheet!G51/sheet!G27</f>
        <v>0.30491147299338384</v>
      </c>
      <c r="P10" s="35">
        <f>sheet!G40/sheet!G51</f>
        <v>2.279640448366135</v>
      </c>
      <c r="Q10" s="34">
        <f>Sheet1!G24/Sheet1!G26</f>
        <v>-2.0461819327425621</v>
      </c>
      <c r="R10" s="34">
        <f>ABS(Sheet2!G20/(Sheet1!G26+Sheet2!G30))</f>
        <v>1.4978513755358556</v>
      </c>
      <c r="S10" s="34">
        <f>sheet!G40/Sheet1!G43</f>
        <v>13.328773491707441</v>
      </c>
      <c r="T10" s="34">
        <f>Sheet2!G20/sheet!G40</f>
        <v>5.0210276930750308E-2</v>
      </c>
      <c r="U10" s="12"/>
      <c r="V10" s="34">
        <f>ABS(Sheet1!G15/sheet!G15)</f>
        <v>16.893393918210418</v>
      </c>
      <c r="W10" s="34">
        <f>Sheet1!G12/sheet!G14</f>
        <v>5.7789178415885436</v>
      </c>
      <c r="X10" s="34">
        <f>Sheet1!G12/sheet!G27</f>
        <v>0.13285936291587572</v>
      </c>
      <c r="Y10" s="34">
        <f>Sheet1!G12/(sheet!G18-sheet!G35)</f>
        <v>-20.037991114686363</v>
      </c>
      <c r="Z10" s="12"/>
      <c r="AA10" s="36" t="str">
        <f>Sheet1!G43</f>
        <v>430,205</v>
      </c>
      <c r="AB10" s="36" t="str">
        <f>Sheet3!G17</f>
        <v>14.5x</v>
      </c>
      <c r="AC10" s="36" t="str">
        <f>Sheet3!G18</f>
        <v>26.7x</v>
      </c>
      <c r="AD10" s="36" t="str">
        <f>Sheet3!G20</f>
        <v>50.5x</v>
      </c>
      <c r="AE10" s="36" t="str">
        <f>Sheet3!G21</f>
        <v>1.3x</v>
      </c>
      <c r="AF10" s="36" t="str">
        <f>Sheet3!G22</f>
        <v>5.6x</v>
      </c>
      <c r="AG10" s="36" t="str">
        <f>Sheet3!G24</f>
        <v>39.5x</v>
      </c>
      <c r="AH10" s="36" t="str">
        <f>Sheet3!G25</f>
        <v>1.9x</v>
      </c>
      <c r="AI10" s="36">
        <f>Sheet3!G31</f>
        <v>0.56879999999999997</v>
      </c>
      <c r="AK10" s="36">
        <f>Sheet3!G29</f>
        <v>3.6</v>
      </c>
      <c r="AL10" s="36">
        <f>Sheet3!G30</f>
        <v>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0.88358775162761616</v>
      </c>
      <c r="C11" s="31">
        <f>(sheet!H18-sheet!H15)/sheet!H35</f>
        <v>0.72492952390061804</v>
      </c>
      <c r="D11" s="31">
        <f>sheet!H12/sheet!H35</f>
        <v>7.7095189995957589E-2</v>
      </c>
      <c r="E11" s="31">
        <f>Sheet2!H20/sheet!H35</f>
        <v>0.57898870641030098</v>
      </c>
      <c r="F11" s="31">
        <f>sheet!H18/sheet!H35</f>
        <v>0.88358775162761616</v>
      </c>
      <c r="G11" s="29"/>
      <c r="H11" s="32">
        <f>Sheet1!H33/sheet!H51</f>
        <v>3.0254461136070797E-2</v>
      </c>
      <c r="I11" s="32">
        <f>Sheet1!H33/Sheet1!H12</f>
        <v>6.6825981118459069E-2</v>
      </c>
      <c r="J11" s="32">
        <f>Sheet1!H12/sheet!H27</f>
        <v>0.1812787629216793</v>
      </c>
      <c r="K11" s="32">
        <f>Sheet1!H30/sheet!H27</f>
        <v>1.2114131188181757E-2</v>
      </c>
      <c r="L11" s="32">
        <f>Sheet1!H38</f>
        <v>0.31</v>
      </c>
      <c r="M11" s="29"/>
      <c r="N11" s="32">
        <f>sheet!H40/sheet!H27</f>
        <v>0.59959190369651905</v>
      </c>
      <c r="O11" s="32">
        <f>sheet!H51/sheet!H27</f>
        <v>0.40040809630348095</v>
      </c>
      <c r="P11" s="32">
        <f>sheet!H40/sheet!H51</f>
        <v>1.497451997679065</v>
      </c>
      <c r="Q11" s="31">
        <f>Sheet1!H24/Sheet1!H26</f>
        <v>-2.1558570995190469</v>
      </c>
      <c r="R11" s="31">
        <f>ABS(Sheet2!H20/(Sheet1!H26+Sheet2!H30))</f>
        <v>0.12971248274496189</v>
      </c>
      <c r="S11" s="31">
        <f>sheet!H40/Sheet1!H43</f>
        <v>8.0508102121940333</v>
      </c>
      <c r="T11" s="31">
        <f>Sheet2!H20/sheet!H40</f>
        <v>6.4873376898616067E-2</v>
      </c>
      <c r="V11" s="31">
        <f>ABS(Sheet1!H15/sheet!H15)</f>
        <v>9.4253530997133517</v>
      </c>
      <c r="W11" s="31">
        <f>Sheet1!H12/sheet!H14</f>
        <v>6.22171803661747</v>
      </c>
      <c r="X11" s="31">
        <f>Sheet1!H12/sheet!H27</f>
        <v>0.1812787629216793</v>
      </c>
      <c r="Y11" s="31">
        <f>Sheet1!H12/(sheet!H18-sheet!H35)</f>
        <v>-23.179073846522712</v>
      </c>
      <c r="AA11" s="17" t="str">
        <f>Sheet1!H43</f>
        <v>786,080.677</v>
      </c>
      <c r="AB11" s="17" t="str">
        <f>Sheet3!H17</f>
        <v>16.3x</v>
      </c>
      <c r="AC11" s="17" t="str">
        <f>Sheet3!H18</f>
        <v>28.2x</v>
      </c>
      <c r="AD11" s="17" t="str">
        <f>Sheet3!H20</f>
        <v>-335.1x</v>
      </c>
      <c r="AE11" s="17" t="str">
        <f>Sheet3!H21</f>
        <v>1.4x</v>
      </c>
      <c r="AF11" s="17" t="str">
        <f>Sheet3!H22</f>
        <v>6.7x</v>
      </c>
      <c r="AG11" s="17" t="str">
        <f>Sheet3!H24</f>
        <v>59.3x</v>
      </c>
      <c r="AH11" s="17" t="str">
        <f>Sheet3!H25</f>
        <v>2.3x</v>
      </c>
      <c r="AI11" s="17">
        <f>Sheet3!H31</f>
        <v>0.58589999999999998</v>
      </c>
      <c r="AK11" s="17">
        <f>Sheet3!H29</f>
        <v>4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0.98521787472376365</v>
      </c>
      <c r="C12" s="34">
        <f>(sheet!I18-sheet!I15)/sheet!I35</f>
        <v>0.79362741325661901</v>
      </c>
      <c r="D12" s="34">
        <f>sheet!I12/sheet!I35</f>
        <v>9.3829224568698411E-2</v>
      </c>
      <c r="E12" s="34">
        <f>Sheet2!I20/sheet!I35</f>
        <v>1.0628701299752885</v>
      </c>
      <c r="F12" s="34">
        <f>sheet!I18/sheet!I35</f>
        <v>0.98521787472376365</v>
      </c>
      <c r="G12" s="29"/>
      <c r="H12" s="35">
        <f>Sheet1!I33/sheet!I51</f>
        <v>4.5806025348669351E-2</v>
      </c>
      <c r="I12" s="35">
        <f>Sheet1!I33/Sheet1!I12</f>
        <v>0.11221847248181972</v>
      </c>
      <c r="J12" s="35">
        <f>Sheet1!I12/sheet!I27</f>
        <v>0.1753947321474264</v>
      </c>
      <c r="K12" s="35">
        <f>Sheet1!I30/sheet!I27</f>
        <v>8.4149865304442781E-3</v>
      </c>
      <c r="L12" s="35">
        <f>Sheet1!I38</f>
        <v>0.52</v>
      </c>
      <c r="M12" s="29"/>
      <c r="N12" s="35">
        <f>sheet!I40/sheet!I27</f>
        <v>0.57030698967829385</v>
      </c>
      <c r="O12" s="35">
        <f>sheet!I51/sheet!I27</f>
        <v>0.42969301032170609</v>
      </c>
      <c r="P12" s="35">
        <f>sheet!I40/sheet!I51</f>
        <v>1.3272428826601386</v>
      </c>
      <c r="Q12" s="34">
        <f>Sheet1!I24/Sheet1!I26</f>
        <v>-1.8707779434314411</v>
      </c>
      <c r="R12" s="34">
        <f>ABS(Sheet2!I20/(Sheet1!I26+Sheet2!I30))</f>
        <v>0.28641201915383013</v>
      </c>
      <c r="S12" s="34">
        <f>sheet!I40/Sheet1!I43</f>
        <v>8.452266700633448</v>
      </c>
      <c r="T12" s="34">
        <f>Sheet2!I20/sheet!I40</f>
        <v>9.8944773419813989E-2</v>
      </c>
      <c r="U12" s="12"/>
      <c r="V12" s="34">
        <f>ABS(Sheet1!I15/sheet!I15)</f>
        <v>10.006317992244863</v>
      </c>
      <c r="W12" s="34">
        <f>Sheet1!I12/sheet!I14</f>
        <v>6.7084866289269165</v>
      </c>
      <c r="X12" s="34">
        <f>Sheet1!I12/sheet!I27</f>
        <v>0.1753947321474264</v>
      </c>
      <c r="Y12" s="34">
        <f>Sheet1!I12/(sheet!I18-sheet!I35)</f>
        <v>-223.49011371767483</v>
      </c>
      <c r="Z12" s="12"/>
      <c r="AA12" s="36" t="str">
        <f>Sheet1!I43</f>
        <v>865,614.352</v>
      </c>
      <c r="AB12" s="36" t="str">
        <f>Sheet3!I17</f>
        <v>13.0x</v>
      </c>
      <c r="AC12" s="36" t="str">
        <f>Sheet3!I18</f>
        <v>22.0x</v>
      </c>
      <c r="AD12" s="36" t="str">
        <f>Sheet3!I20</f>
        <v>490.9x</v>
      </c>
      <c r="AE12" s="36" t="str">
        <f>Sheet3!I21</f>
        <v>1.2x</v>
      </c>
      <c r="AF12" s="36" t="str">
        <f>Sheet3!I22</f>
        <v>5.1x</v>
      </c>
      <c r="AG12" s="36" t="str">
        <f>Sheet3!I24</f>
        <v>66.0x</v>
      </c>
      <c r="AH12" s="36" t="str">
        <f>Sheet3!I25</f>
        <v>1.7x</v>
      </c>
      <c r="AI12" s="36">
        <f>Sheet3!I31</f>
        <v>0.7</v>
      </c>
      <c r="AK12" s="36">
        <f>Sheet3!I29</f>
        <v>4.0999999999999996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0.58847724882043306</v>
      </c>
      <c r="C13" s="31">
        <f>(sheet!J18-sheet!J15)/sheet!J35</f>
        <v>0.48401382471639232</v>
      </c>
      <c r="D13" s="31">
        <f>sheet!J12/sheet!J35</f>
        <v>7.1651687244205509E-2</v>
      </c>
      <c r="E13" s="31">
        <f>Sheet2!J20/sheet!J35</f>
        <v>0.70093318610688182</v>
      </c>
      <c r="F13" s="31">
        <f>sheet!J18/sheet!J35</f>
        <v>0.58847724882043306</v>
      </c>
      <c r="G13" s="29"/>
      <c r="H13" s="32">
        <f>Sheet1!J33/sheet!J51</f>
        <v>0.11203934851421726</v>
      </c>
      <c r="I13" s="32">
        <f>Sheet1!J33/Sheet1!J12</f>
        <v>0.32641823121171926</v>
      </c>
      <c r="J13" s="32">
        <f>Sheet1!J12/sheet!J27</f>
        <v>0.14892627691399199</v>
      </c>
      <c r="K13" s="32">
        <f>Sheet1!J30/sheet!J27</f>
        <v>4.4406144358082385E-2</v>
      </c>
      <c r="L13" s="32">
        <f>Sheet1!J38</f>
        <v>1.36</v>
      </c>
      <c r="M13" s="29"/>
      <c r="N13" s="32">
        <f>sheet!J40/sheet!J27</f>
        <v>0.56611447196122089</v>
      </c>
      <c r="O13" s="32">
        <f>sheet!J51/sheet!J27</f>
        <v>0.43388552803877917</v>
      </c>
      <c r="P13" s="32">
        <f>sheet!J40/sheet!J51</f>
        <v>1.3047553683574888</v>
      </c>
      <c r="Q13" s="31">
        <f>Sheet1!J24/Sheet1!J26</f>
        <v>-4.0584225977120552</v>
      </c>
      <c r="R13" s="31">
        <f>ABS(Sheet2!J20/(Sheet1!J26+Sheet2!J30))</f>
        <v>0.18927411574368894</v>
      </c>
      <c r="S13" s="31">
        <f>sheet!J40/Sheet1!J43</f>
        <v>9.7060513507166419</v>
      </c>
      <c r="T13" s="31">
        <f>Sheet2!J20/sheet!J40</f>
        <v>9.8870748682933746E-2</v>
      </c>
      <c r="V13" s="31">
        <f>ABS(Sheet1!J15/sheet!J15)</f>
        <v>10.047234289506092</v>
      </c>
      <c r="W13" s="31">
        <f>Sheet1!J12/sheet!J14</f>
        <v>6.2760164148571054</v>
      </c>
      <c r="X13" s="31">
        <f>Sheet1!J12/sheet!J27</f>
        <v>0.14892627691399199</v>
      </c>
      <c r="Y13" s="31">
        <f>Sheet1!J12/(sheet!J18-sheet!J35)</f>
        <v>-4.5319178057986722</v>
      </c>
      <c r="AA13" s="17" t="str">
        <f>Sheet1!J43</f>
        <v>827,092.683</v>
      </c>
      <c r="AB13" s="17" t="str">
        <f>Sheet3!J17</f>
        <v>18.5x</v>
      </c>
      <c r="AC13" s="17" t="str">
        <f>Sheet3!J18</f>
        <v>32.9x</v>
      </c>
      <c r="AD13" s="17" t="str">
        <f>Sheet3!J20</f>
        <v>123.3x</v>
      </c>
      <c r="AE13" s="17" t="str">
        <f>Sheet3!J21</f>
        <v>1.5x</v>
      </c>
      <c r="AF13" s="17" t="str">
        <f>Sheet3!J22</f>
        <v>7.1x</v>
      </c>
      <c r="AG13" s="17" t="str">
        <f>Sheet3!J24</f>
        <v>15.1x</v>
      </c>
      <c r="AH13" s="17" t="str">
        <f>Sheet3!J25</f>
        <v>2.3x</v>
      </c>
      <c r="AI13" s="17">
        <f>Sheet3!J31</f>
        <v>0.73229999999999995</v>
      </c>
      <c r="AK13" s="17">
        <f>Sheet3!J29</f>
        <v>3.9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0.7276563856065944</v>
      </c>
      <c r="C14" s="34">
        <f>(sheet!K18-sheet!K15)/sheet!K35</f>
        <v>0.58672529513308069</v>
      </c>
      <c r="D14" s="34">
        <f>sheet!K12/sheet!K35</f>
        <v>0.10635799199604812</v>
      </c>
      <c r="E14" s="34">
        <f>Sheet2!K20/sheet!K35</f>
        <v>0.52880376307097998</v>
      </c>
      <c r="F14" s="34">
        <f>sheet!K18/sheet!K35</f>
        <v>0.7276563856065944</v>
      </c>
      <c r="G14" s="29"/>
      <c r="H14" s="35">
        <f>Sheet1!K33/sheet!K51</f>
        <v>0.13064206300155121</v>
      </c>
      <c r="I14" s="35">
        <f>Sheet1!K33/Sheet1!K12</f>
        <v>0.4665874770461837</v>
      </c>
      <c r="J14" s="35">
        <f>Sheet1!K12/sheet!K27</f>
        <v>0.12681277258636775</v>
      </c>
      <c r="K14" s="35">
        <f>Sheet1!K30/sheet!K27</f>
        <v>5.5037794883470388E-2</v>
      </c>
      <c r="L14" s="35">
        <f>Sheet1!K38</f>
        <v>1.76</v>
      </c>
      <c r="M14" s="29"/>
      <c r="N14" s="35">
        <f>sheet!K40/sheet!K27</f>
        <v>0.54708881453160918</v>
      </c>
      <c r="O14" s="35">
        <f>sheet!K51/sheet!K27</f>
        <v>0.45291118540896141</v>
      </c>
      <c r="P14" s="35">
        <f>sheet!K40/sheet!K51</f>
        <v>1.2079384041655075</v>
      </c>
      <c r="Q14" s="34">
        <f>Sheet1!K24/Sheet1!K26</f>
        <v>-5.35548606229227</v>
      </c>
      <c r="R14" s="34">
        <f>ABS(Sheet2!K20/(Sheet1!K26+Sheet2!K30))</f>
        <v>0.15115138351304025</v>
      </c>
      <c r="S14" s="34">
        <f>sheet!K40/Sheet1!K43</f>
        <v>11.041122737767051</v>
      </c>
      <c r="T14" s="34">
        <f>Sheet2!K20/sheet!K40</f>
        <v>6.9831663240442293E-2</v>
      </c>
      <c r="U14" s="12"/>
      <c r="V14" s="34">
        <f>ABS(Sheet1!K15/sheet!K15)</f>
        <v>6.8166511913022649</v>
      </c>
      <c r="W14" s="34">
        <f>Sheet1!K12/sheet!K14</f>
        <v>5.1625297497186518</v>
      </c>
      <c r="X14" s="34">
        <f>Sheet1!K12/sheet!K27</f>
        <v>0.12681277258636775</v>
      </c>
      <c r="Y14" s="34">
        <f>Sheet1!K12/(sheet!K18-sheet!K35)</f>
        <v>-6.4451067712339034</v>
      </c>
      <c r="Z14" s="12"/>
      <c r="AA14" s="36" t="str">
        <f>Sheet1!K43</f>
        <v>833,763.384</v>
      </c>
      <c r="AB14" s="36" t="str">
        <f>Sheet3!K17</f>
        <v>20.0x</v>
      </c>
      <c r="AC14" s="36" t="str">
        <f>Sheet3!K18</f>
        <v>37.3x</v>
      </c>
      <c r="AD14" s="36" t="str">
        <f>Sheet3!K20</f>
        <v>-282.1x</v>
      </c>
      <c r="AE14" s="36" t="str">
        <f>Sheet3!K21</f>
        <v>1.5x</v>
      </c>
      <c r="AF14" s="36" t="str">
        <f>Sheet3!K22</f>
        <v>8.0x</v>
      </c>
      <c r="AG14" s="36" t="str">
        <f>Sheet3!K24</f>
        <v>22.2x</v>
      </c>
      <c r="AH14" s="36" t="str">
        <f>Sheet3!K25</f>
        <v>2.2x</v>
      </c>
      <c r="AI14" s="36">
        <f>Sheet3!K31</f>
        <v>0.78939999999999999</v>
      </c>
      <c r="AK14" s="36">
        <f>Sheet3!K29</f>
        <v>4.2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0.68786894257682174</v>
      </c>
      <c r="C15" s="31">
        <f>(sheet!L18-sheet!L15)/sheet!L35</f>
        <v>0.55761362147162452</v>
      </c>
      <c r="D15" s="31">
        <f>sheet!L12/sheet!L35</f>
        <v>9.1709459475727645E-2</v>
      </c>
      <c r="E15" s="31">
        <f>Sheet2!L20/sheet!L35</f>
        <v>0.11538405176232416</v>
      </c>
      <c r="F15" s="31">
        <f>sheet!L18/sheet!L35</f>
        <v>0.68786894257682174</v>
      </c>
      <c r="G15" s="29"/>
      <c r="H15" s="32">
        <f>Sheet1!L33/sheet!L51</f>
        <v>3.4390104371356797E-2</v>
      </c>
      <c r="I15" s="32">
        <f>Sheet1!L33/Sheet1!L12</f>
        <v>0.1164654624954943</v>
      </c>
      <c r="J15" s="32">
        <f>Sheet1!L12/sheet!L27</f>
        <v>0.13538571773140887</v>
      </c>
      <c r="K15" s="32">
        <f>Sheet1!L30/sheet!L27</f>
        <v>1.1052654661252138E-2</v>
      </c>
      <c r="L15" s="32">
        <f>Sheet1!L38</f>
        <v>0.52</v>
      </c>
      <c r="M15" s="29"/>
      <c r="N15" s="32">
        <f>sheet!L40/sheet!L27</f>
        <v>0.54150298409661701</v>
      </c>
      <c r="O15" s="32">
        <f>sheet!L51/sheet!L27</f>
        <v>0.45849701590338299</v>
      </c>
      <c r="P15" s="32">
        <f>sheet!L40/sheet!L51</f>
        <v>1.1810392768417177</v>
      </c>
      <c r="Q15" s="31">
        <f>Sheet1!L24/Sheet1!L26</f>
        <v>-1.6787367448374511</v>
      </c>
      <c r="R15" s="31">
        <f>ABS(Sheet2!L20/(Sheet1!L26+Sheet2!L30))</f>
        <v>1.2016044693648E-2</v>
      </c>
      <c r="S15" s="31">
        <f>sheet!L40/Sheet1!L43</f>
        <v>11.988051352024096</v>
      </c>
      <c r="T15" s="31">
        <f>Sheet2!L20/sheet!L40</f>
        <v>1.7311759654186396E-2</v>
      </c>
      <c r="V15" s="31">
        <f>ABS(Sheet1!L15/sheet!L15)</f>
        <v>7.9659936782811034</v>
      </c>
      <c r="W15" s="31">
        <f>Sheet1!L12/sheet!L14</f>
        <v>5.6370734628250654</v>
      </c>
      <c r="X15" s="31">
        <f>Sheet1!L12/sheet!L27</f>
        <v>0.13538571773140887</v>
      </c>
      <c r="Y15" s="31">
        <f>Sheet1!L12/(sheet!L18-sheet!L35)</f>
        <v>-5.3387500081012638</v>
      </c>
      <c r="AA15" s="17" t="str">
        <f>Sheet1!L43</f>
        <v>959,458.344</v>
      </c>
      <c r="AB15" s="17" t="str">
        <f>Sheet3!L17</f>
        <v>21.7x</v>
      </c>
      <c r="AC15" s="17" t="str">
        <f>Sheet3!L18</f>
        <v>44.1x</v>
      </c>
      <c r="AD15" s="17" t="str">
        <f>Sheet3!L20</f>
        <v>-32.4x</v>
      </c>
      <c r="AE15" s="17" t="str">
        <f>Sheet3!L21</f>
        <v>1.3x</v>
      </c>
      <c r="AF15" s="17" t="str">
        <f>Sheet3!L22</f>
        <v>7.4x</v>
      </c>
      <c r="AG15" s="17" t="str">
        <f>Sheet3!L24</f>
        <v>16.6x</v>
      </c>
      <c r="AH15" s="17" t="str">
        <f>Sheet3!L25</f>
        <v>2.0x</v>
      </c>
      <c r="AI15" s="17">
        <f>Sheet3!L31</f>
        <v>0.8629</v>
      </c>
      <c r="AK15" s="17">
        <f>Sheet3!L29</f>
        <v>4.0999999999999996</v>
      </c>
      <c r="AL15" s="17">
        <f>Sheet3!L30</f>
        <v>3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0.71326785972715412</v>
      </c>
      <c r="C16" s="34">
        <f>(sheet!M18-sheet!M15)/sheet!M35</f>
        <v>0.5666879553719224</v>
      </c>
      <c r="D16" s="34">
        <f>sheet!M12/sheet!M35</f>
        <v>3.7552624448201288E-2</v>
      </c>
      <c r="E16" s="34">
        <f>Sheet2!M20/sheet!M35</f>
        <v>0.40346180405633514</v>
      </c>
      <c r="F16" s="34">
        <f>sheet!M18/sheet!M35</f>
        <v>0.71326785972715412</v>
      </c>
      <c r="G16" s="29"/>
      <c r="H16" s="35">
        <f>Sheet1!M33/sheet!M51</f>
        <v>-2.9624717846650717E-2</v>
      </c>
      <c r="I16" s="35">
        <f>Sheet1!M33/Sheet1!M12</f>
        <v>-7.6664418575637369E-2</v>
      </c>
      <c r="J16" s="35">
        <f>Sheet1!M12/sheet!M27</f>
        <v>0.15686497087585854</v>
      </c>
      <c r="K16" s="35">
        <f>Sheet1!M30/sheet!M27</f>
        <v>-1.7481379913427533E-2</v>
      </c>
      <c r="L16" s="35">
        <f>Sheet1!M38</f>
        <v>-0.44</v>
      </c>
      <c r="M16" s="29"/>
      <c r="N16" s="35">
        <f>sheet!M40/sheet!M27</f>
        <v>0.59405649534509908</v>
      </c>
      <c r="O16" s="35">
        <f>sheet!M51/sheet!M27</f>
        <v>0.40594350465490098</v>
      </c>
      <c r="P16" s="35">
        <f>sheet!M40/sheet!M51</f>
        <v>1.4633969715813433</v>
      </c>
      <c r="Q16" s="34">
        <f>Sheet1!M24/Sheet1!M26</f>
        <v>0.32700108355726309</v>
      </c>
      <c r="R16" s="34">
        <f>ABS(Sheet2!M20/(Sheet1!M26+Sheet2!M30))</f>
        <v>3.9333525281493163E-2</v>
      </c>
      <c r="S16" s="34">
        <f>sheet!M40/Sheet1!M43</f>
        <v>11.080810421935334</v>
      </c>
      <c r="T16" s="34">
        <f>Sheet2!M20/sheet!M40</f>
        <v>5.9120315332347941E-2</v>
      </c>
      <c r="U16" s="12"/>
      <c r="V16" s="34">
        <f>ABS(Sheet1!M15/sheet!M15)</f>
        <v>7.6381707350695365</v>
      </c>
      <c r="W16" s="34">
        <f>Sheet1!M12/sheet!M14</f>
        <v>5.2364706847849529</v>
      </c>
      <c r="X16" s="34">
        <f>Sheet1!M12/sheet!M27</f>
        <v>0.15686497087585854</v>
      </c>
      <c r="Y16" s="34">
        <f>Sheet1!M12/(sheet!M18-sheet!M35)</f>
        <v>-6.2847431355756624</v>
      </c>
      <c r="Z16" s="12"/>
      <c r="AA16" s="36" t="str">
        <f>Sheet1!M43</f>
        <v>1,279,535.554</v>
      </c>
      <c r="AB16" s="36" t="str">
        <f>Sheet3!M17</f>
        <v>14.5x</v>
      </c>
      <c r="AC16" s="36" t="str">
        <f>Sheet3!M18</f>
        <v>28.0x</v>
      </c>
      <c r="AD16" s="36" t="str">
        <f>Sheet3!M20</f>
        <v>-42.8x</v>
      </c>
      <c r="AE16" s="36" t="str">
        <f>Sheet3!M21</f>
        <v>1.0x</v>
      </c>
      <c r="AF16" s="36" t="str">
        <f>Sheet3!M22</f>
        <v>5.0x</v>
      </c>
      <c r="AG16" s="36" t="str">
        <f>Sheet3!M24</f>
        <v>-26.5x</v>
      </c>
      <c r="AH16" s="36" t="str">
        <f>Sheet3!M25</f>
        <v>1.2x</v>
      </c>
      <c r="AI16" s="36">
        <f>Sheet3!M31</f>
        <v>0.97919999999999996</v>
      </c>
      <c r="AK16" s="36">
        <f>Sheet3!M29</f>
        <v>3.8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2023-05-01T16:57:13Z</dcterms:created>
  <dcterms:modified xsi:type="dcterms:W3CDTF">2023-05-06T09:45:20Z</dcterms:modified>
  <cp:category/>
  <dc:identifier/>
  <cp:version/>
</cp:coreProperties>
</file>