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8" documentId="8_{6CD17EC5-2431-434F-9B47-3BA9C67756B3}" xr6:coauthVersionLast="47" xr6:coauthVersionMax="47" xr10:uidLastSave="{3CF5D64D-0F67-4C1D-AFD5-F03C6064EED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<sst xmlns="http://schemas.openxmlformats.org/spreadsheetml/2006/main" count="1292" uniqueCount="1013">
  <si>
    <t>AltaGas Ltd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</si>
  <si>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</si>
  <si>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</si>
  <si>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</si>
  <si>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</si>
  <si>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</si>
  <si>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</si>
  <si>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</si>
  <si>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</si>
  <si>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</si>
  <si>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</si>
  <si>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</si>
  <si>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</si>
  <si>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</si>
  <si>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</si>
  <si>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</si>
  <si>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</si>
  <si>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</si>
  <si>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</si>
  <si>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</si>
  <si>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</si>
  <si>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</si>
  <si>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</si>
  <si>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</si>
  <si>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</si>
  <si>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</si>
  <si>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44,800</t>
  </si>
  <si>
    <t>371,000</t>
  </si>
  <si>
    <t>293,400</t>
  </si>
  <si>
    <t>19,000</t>
  </si>
  <si>
    <t>27,300</t>
  </si>
  <si>
    <t>101,600</t>
  </si>
  <si>
    <t>57,000</t>
  </si>
  <si>
    <t>32,000</t>
  </si>
  <si>
    <t>63,000</t>
  </si>
  <si>
    <t>53,000</t>
  </si>
  <si>
    <t>Short Term Investments</t>
  </si>
  <si>
    <t/>
  </si>
  <si>
    <t>50,000</t>
  </si>
  <si>
    <t>Accounts Receivable, Net</t>
  </si>
  <si>
    <t>369,600</t>
  </si>
  <si>
    <t>338,900</t>
  </si>
  <si>
    <t>320,600</t>
  </si>
  <si>
    <t>336,600</t>
  </si>
  <si>
    <t>380,600</t>
  </si>
  <si>
    <t>1,567,200</t>
  </si>
  <si>
    <t>1,264,000</t>
  </si>
  <si>
    <t>1,445,000</t>
  </si>
  <si>
    <t>1,405,000</t>
  </si>
  <si>
    <t>2,030,000</t>
  </si>
  <si>
    <t>Inventory</t>
  </si>
  <si>
    <t>123,400</t>
  </si>
  <si>
    <t>155,300</t>
  </si>
  <si>
    <t>204,000</t>
  </si>
  <si>
    <t>221,000</t>
  </si>
  <si>
    <t>201,100</t>
  </si>
  <si>
    <t>515,900</t>
  </si>
  <si>
    <t>506,000</t>
  </si>
  <si>
    <t>636,000</t>
  </si>
  <si>
    <t>782,000</t>
  </si>
  <si>
    <t>1,060,000</t>
  </si>
  <si>
    <t>Prepaid Expenses</t>
  </si>
  <si>
    <t>33,200</t>
  </si>
  <si>
    <t>41,100</t>
  </si>
  <si>
    <t>48,300</t>
  </si>
  <si>
    <t>42,800</t>
  </si>
  <si>
    <t>36,000</t>
  </si>
  <si>
    <t>125,000</t>
  </si>
  <si>
    <t>196,000</t>
  </si>
  <si>
    <t>167,000</t>
  </si>
  <si>
    <t>162,000</t>
  </si>
  <si>
    <t>Other Current Assets</t>
  </si>
  <si>
    <t>50,300</t>
  </si>
  <si>
    <t>102,100</t>
  </si>
  <si>
    <t>171,500</t>
  </si>
  <si>
    <t>119,200</t>
  </si>
  <si>
    <t>56,900</t>
  </si>
  <si>
    <t>1,723,300</t>
  </si>
  <si>
    <t>173,000</t>
  </si>
  <si>
    <t>180,000</t>
  </si>
  <si>
    <t>207,000</t>
  </si>
  <si>
    <t>1,333,000</t>
  </si>
  <si>
    <t>Total Current Assets</t>
  </si>
  <si>
    <t>621,300</t>
  </si>
  <si>
    <t>1,058,400</t>
  </si>
  <si>
    <t>1,037,800</t>
  </si>
  <si>
    <t>738,600</t>
  </si>
  <si>
    <t>701,900</t>
  </si>
  <si>
    <t>4,033,000</t>
  </si>
  <si>
    <t>2,196,000</t>
  </si>
  <si>
    <t>2,497,000</t>
  </si>
  <si>
    <t>2,624,000</t>
  </si>
  <si>
    <t>4,638,000</t>
  </si>
  <si>
    <t>Property Plant And Equipment, Net</t>
  </si>
  <si>
    <t>4,952,500</t>
  </si>
  <si>
    <t>5,337,000</t>
  </si>
  <si>
    <t>6,597,900</t>
  </si>
  <si>
    <t>6,734,900</t>
  </si>
  <si>
    <t>6,689,800</t>
  </si>
  <si>
    <t>10,929,600</t>
  </si>
  <si>
    <t>10,295,000</t>
  </si>
  <si>
    <t>11,260,000</t>
  </si>
  <si>
    <t>11,634,000</t>
  </si>
  <si>
    <t>11,967,000</t>
  </si>
  <si>
    <t>Real Estate Owned</t>
  </si>
  <si>
    <t>Capitalized / Purchased Software</t>
  </si>
  <si>
    <t>43,700</t>
  </si>
  <si>
    <t>59,000</t>
  </si>
  <si>
    <t>202,000</t>
  </si>
  <si>
    <t>171,000</t>
  </si>
  <si>
    <t>128,000</t>
  </si>
  <si>
    <t>99,000</t>
  </si>
  <si>
    <t>Long-term Investments</t>
  </si>
  <si>
    <t>484,100</t>
  </si>
  <si>
    <t>500,200</t>
  </si>
  <si>
    <t>436,500</t>
  </si>
  <si>
    <t>670,800</t>
  </si>
  <si>
    <t>662,000</t>
  </si>
  <si>
    <t>2,400,800</t>
  </si>
  <si>
    <t>1,466,000</t>
  </si>
  <si>
    <t>887,000</t>
  </si>
  <si>
    <t>623,000</t>
  </si>
  <si>
    <t>654,000</t>
  </si>
  <si>
    <t>Goodwill</t>
  </si>
  <si>
    <t>743,100</t>
  </si>
  <si>
    <t>785,100</t>
  </si>
  <si>
    <t>877,300</t>
  </si>
  <si>
    <t>856,000</t>
  </si>
  <si>
    <t>817,300</t>
  </si>
  <si>
    <t>4,068,200</t>
  </si>
  <si>
    <t>3,942,000</t>
  </si>
  <si>
    <t>5,039,000</t>
  </si>
  <si>
    <t>5,153,000</t>
  </si>
  <si>
    <t>5,250,000</t>
  </si>
  <si>
    <t>Other Intangibles</t>
  </si>
  <si>
    <t>195,300</t>
  </si>
  <si>
    <t>356,900</t>
  </si>
  <si>
    <t>735,100</t>
  </si>
  <si>
    <t>694,300</t>
  </si>
  <si>
    <t>588,800</t>
  </si>
  <si>
    <t>711,900</t>
  </si>
  <si>
    <t>598,000</t>
  </si>
  <si>
    <t>551,000</t>
  </si>
  <si>
    <t>188,000</t>
  </si>
  <si>
    <t>159,000</t>
  </si>
  <si>
    <t>Other Long-term Assets</t>
  </si>
  <si>
    <t>244,300</t>
  </si>
  <si>
    <t>299,000</t>
  </si>
  <si>
    <t>414,900</t>
  </si>
  <si>
    <t>572,400</t>
  </si>
  <si>
    <t>1,344,200</t>
  </si>
  <si>
    <t>1,096,000</t>
  </si>
  <si>
    <t>1,127,000</t>
  </si>
  <si>
    <t>1,243,000</t>
  </si>
  <si>
    <t>1,198,000</t>
  </si>
  <si>
    <t>Total Assets</t>
  </si>
  <si>
    <t>7,284,300</t>
  </si>
  <si>
    <t>8,395,600</t>
  </si>
  <si>
    <t>10,099,500</t>
  </si>
  <si>
    <t>10,200,600</t>
  </si>
  <si>
    <t>10,032,200</t>
  </si>
  <si>
    <t>23,487,700</t>
  </si>
  <si>
    <t>19,795,000</t>
  </si>
  <si>
    <t>21,532,000</t>
  </si>
  <si>
    <t>21,593,000</t>
  </si>
  <si>
    <t>23,965,000</t>
  </si>
  <si>
    <t>Accounts Payable</t>
  </si>
  <si>
    <t>321,800</t>
  </si>
  <si>
    <t>343,000</t>
  </si>
  <si>
    <t>382,400</t>
  </si>
  <si>
    <t>345,300</t>
  </si>
  <si>
    <t>414,700</t>
  </si>
  <si>
    <t>1,448,500</t>
  </si>
  <si>
    <t>1,291,000</t>
  </si>
  <si>
    <t>1,546,000</t>
  </si>
  <si>
    <t>1,529,000</t>
  </si>
  <si>
    <t>1,892,000</t>
  </si>
  <si>
    <t>Accrued Expenses</t>
  </si>
  <si>
    <t>27,600</t>
  </si>
  <si>
    <t>26,000</t>
  </si>
  <si>
    <t>9,000</t>
  </si>
  <si>
    <t>8,000</t>
  </si>
  <si>
    <t>3,000</t>
  </si>
  <si>
    <t>Short-term Borrowings</t>
  </si>
  <si>
    <t>84,400</t>
  </si>
  <si>
    <t>72,400</t>
  </si>
  <si>
    <t>130,700</t>
  </si>
  <si>
    <t>128,700</t>
  </si>
  <si>
    <t>46,800</t>
  </si>
  <si>
    <t>1,209,900</t>
  </si>
  <si>
    <t>460,000</t>
  </si>
  <si>
    <t>256,000</t>
  </si>
  <si>
    <t>169,000</t>
  </si>
  <si>
    <t>293,000</t>
  </si>
  <si>
    <t>Current Portion of LT Debt</t>
  </si>
  <si>
    <t>209,100</t>
  </si>
  <si>
    <t>214,400</t>
  </si>
  <si>
    <t>287,500</t>
  </si>
  <si>
    <t>383,400</t>
  </si>
  <si>
    <t>188,900</t>
  </si>
  <si>
    <t>890,200</t>
  </si>
  <si>
    <t>919,000</t>
  </si>
  <si>
    <t>356,000</t>
  </si>
  <si>
    <t>505,000</t>
  </si>
  <si>
    <t>326,000</t>
  </si>
  <si>
    <t>Current Portion of Capital Lease Obligations</t>
  </si>
  <si>
    <t>31,000</t>
  </si>
  <si>
    <t>97,000</t>
  </si>
  <si>
    <t>100,000</t>
  </si>
  <si>
    <t>Other Current Liabilities</t>
  </si>
  <si>
    <t>111,500</t>
  </si>
  <si>
    <t>132,600</t>
  </si>
  <si>
    <t>146,400</t>
  </si>
  <si>
    <t>138,200</t>
  </si>
  <si>
    <t>164,200</t>
  </si>
  <si>
    <t>525,800</t>
  </si>
  <si>
    <t>398,000</t>
  </si>
  <si>
    <t>341,000</t>
  </si>
  <si>
    <t>349,000</t>
  </si>
  <si>
    <t>793,000</t>
  </si>
  <si>
    <t>Total Current Liabilities</t>
  </si>
  <si>
    <t>727,400</t>
  </si>
  <si>
    <t>763,000</t>
  </si>
  <si>
    <t>947,700</t>
  </si>
  <si>
    <t>996,100</t>
  </si>
  <si>
    <t>815,200</t>
  </si>
  <si>
    <t>4,102,000</t>
  </si>
  <si>
    <t>3,125,000</t>
  </si>
  <si>
    <t>2,607,000</t>
  </si>
  <si>
    <t>2,657,000</t>
  </si>
  <si>
    <t>3,407,000</t>
  </si>
  <si>
    <t>Long-term Debt</t>
  </si>
  <si>
    <t>2,952,700</t>
  </si>
  <si>
    <t>3,031,800</t>
  </si>
  <si>
    <t>3,732,400</t>
  </si>
  <si>
    <t>3,366,900</t>
  </si>
  <si>
    <t>3,436,500</t>
  </si>
  <si>
    <t>8,066,100</t>
  </si>
  <si>
    <t>5,922,000</t>
  </si>
  <si>
    <t>7,618,000</t>
  </si>
  <si>
    <t>7,673,000</t>
  </si>
  <si>
    <t>9,221,000</t>
  </si>
  <si>
    <t>Capital Leases</t>
  </si>
  <si>
    <t>312,000</t>
  </si>
  <si>
    <t>264,000</t>
  </si>
  <si>
    <t>232,000</t>
  </si>
  <si>
    <t>Other Non-current Liabilities</t>
  </si>
  <si>
    <t>774,700</t>
  </si>
  <si>
    <t>1,026,600</t>
  </si>
  <si>
    <t>1,216,500</t>
  </si>
  <si>
    <t>1,222,200</t>
  </si>
  <si>
    <t>1,141,300</t>
  </si>
  <si>
    <t>3,678,600</t>
  </si>
  <si>
    <t>3,220,000</t>
  </si>
  <si>
    <t>3,334,000</t>
  </si>
  <si>
    <t>3,398,000</t>
  </si>
  <si>
    <t>3,487,000</t>
  </si>
  <si>
    <t>Total Liabilities</t>
  </si>
  <si>
    <t>4,454,800</t>
  </si>
  <si>
    <t>4,821,400</t>
  </si>
  <si>
    <t>5,896,600</t>
  </si>
  <si>
    <t>5,585,200</t>
  </si>
  <si>
    <t>5,393,000</t>
  </si>
  <si>
    <t>15,847,500</t>
  </si>
  <si>
    <t>12,426,000</t>
  </si>
  <si>
    <t>13,871,000</t>
  </si>
  <si>
    <t>13,992,000</t>
  </si>
  <si>
    <t>16,347,000</t>
  </si>
  <si>
    <t>Common Stock</t>
  </si>
  <si>
    <t>2,211,400</t>
  </si>
  <si>
    <t>2,759,900</t>
  </si>
  <si>
    <t>3,168,100</t>
  </si>
  <si>
    <t>3,773,400</t>
  </si>
  <si>
    <t>4,007,900</t>
  </si>
  <si>
    <t>6,653,900</t>
  </si>
  <si>
    <t>6,719,000</t>
  </si>
  <si>
    <t>6,723,000</t>
  </si>
  <si>
    <t>6,735,000</t>
  </si>
  <si>
    <t>6,761,000</t>
  </si>
  <si>
    <t>Additional Paid In Capital</t>
  </si>
  <si>
    <t>13,400</t>
  </si>
  <si>
    <t>14,900</t>
  </si>
  <si>
    <t>16,700</t>
  </si>
  <si>
    <t>17,400</t>
  </si>
  <si>
    <t>22,300</t>
  </si>
  <si>
    <t>373,200</t>
  </si>
  <si>
    <t>377,000</t>
  </si>
  <si>
    <t>383,000</t>
  </si>
  <si>
    <t>388,000</t>
  </si>
  <si>
    <t>625,000</t>
  </si>
  <si>
    <t>Retained Earnings</t>
  </si>
  <si>
    <t>-62,100</t>
  </si>
  <si>
    <t>-185,200</t>
  </si>
  <si>
    <t>-435,400</t>
  </si>
  <si>
    <t>-600,400</t>
  </si>
  <si>
    <t>-933,600</t>
  </si>
  <si>
    <t>-1,905,300</t>
  </si>
  <si>
    <t>-1,403,000</t>
  </si>
  <si>
    <t>-1,192,000</t>
  </si>
  <si>
    <t>-1,243,000</t>
  </si>
  <si>
    <t>-1,142,000</t>
  </si>
  <si>
    <t>Treasury Stock</t>
  </si>
  <si>
    <t>Other Common Equity Adj</t>
  </si>
  <si>
    <t>39,400</t>
  </si>
  <si>
    <t>163,100</t>
  </si>
  <si>
    <t>433,500</t>
  </si>
  <si>
    <t>405,100</t>
  </si>
  <si>
    <t>199,100</t>
  </si>
  <si>
    <t>579,000</t>
  </si>
  <si>
    <t>245,000</t>
  </si>
  <si>
    <t>-7,000</t>
  </si>
  <si>
    <t>626,000</t>
  </si>
  <si>
    <t>Common Equity</t>
  </si>
  <si>
    <t>2,202,100</t>
  </si>
  <si>
    <t>2,752,700</t>
  </si>
  <si>
    <t>3,182,900</t>
  </si>
  <si>
    <t>3,595,500</t>
  </si>
  <si>
    <t>3,295,700</t>
  </si>
  <si>
    <t>5,700,800</t>
  </si>
  <si>
    <t>5,938,000</t>
  </si>
  <si>
    <t>5,964,000</t>
  </si>
  <si>
    <t>5,873,000</t>
  </si>
  <si>
    <t>6,870,000</t>
  </si>
  <si>
    <t>Total Preferred Equity</t>
  </si>
  <si>
    <t>589,600</t>
  </si>
  <si>
    <t>788,400</t>
  </si>
  <si>
    <t>985,100</t>
  </si>
  <si>
    <t>1,277,700</t>
  </si>
  <si>
    <t>1,318,800</t>
  </si>
  <si>
    <t>1,277,000</t>
  </si>
  <si>
    <t>1,077,000</t>
  </si>
  <si>
    <t>1,076,000</t>
  </si>
  <si>
    <t>586,000</t>
  </si>
  <si>
    <t>Minority Interest, Total</t>
  </si>
  <si>
    <t>37,800</t>
  </si>
  <si>
    <t>33,100</t>
  </si>
  <si>
    <t>34,900</t>
  </si>
  <si>
    <t>34,800</t>
  </si>
  <si>
    <t>65,800</t>
  </si>
  <si>
    <t>620,600</t>
  </si>
  <si>
    <t>154,000</t>
  </si>
  <si>
    <t>620,000</t>
  </si>
  <si>
    <t>652,000</t>
  </si>
  <si>
    <t>Other Equity</t>
  </si>
  <si>
    <t>Total Equity</t>
  </si>
  <si>
    <t>2,829,500</t>
  </si>
  <si>
    <t>3,574,200</t>
  </si>
  <si>
    <t>4,202,900</t>
  </si>
  <si>
    <t>4,615,400</t>
  </si>
  <si>
    <t>4,639,200</t>
  </si>
  <si>
    <t>7,640,200</t>
  </si>
  <si>
    <t>7,369,000</t>
  </si>
  <si>
    <t>7,661,000</t>
  </si>
  <si>
    <t>7,601,000</t>
  </si>
  <si>
    <t>Total Liabilities And Equity</t>
  </si>
  <si>
    <t>Cash And Short Term Investments</t>
  </si>
  <si>
    <t>421,000</t>
  </si>
  <si>
    <t>Total Debt</t>
  </si>
  <si>
    <t>3,246,200</t>
  </si>
  <si>
    <t>3,318,600</t>
  </si>
  <si>
    <t>4,150,600</t>
  </si>
  <si>
    <t>3,879,000</t>
  </si>
  <si>
    <t>3,672,200</t>
  </si>
  <si>
    <t>10,167,000</t>
  </si>
  <si>
    <t>7,491,000</t>
  </si>
  <si>
    <t>8,641,000</t>
  </si>
  <si>
    <t>8,708,000</t>
  </si>
  <si>
    <t>10,172,000</t>
  </si>
  <si>
    <t>Income Statement</t>
  </si>
  <si>
    <t>Revenue</t>
  </si>
  <si>
    <t>2,052,200</t>
  </si>
  <si>
    <t>2,401,200</t>
  </si>
  <si>
    <t>2,183,400</t>
  </si>
  <si>
    <t>2,201,100</t>
  </si>
  <si>
    <t>2,556,200</t>
  </si>
  <si>
    <t>4,256,700</t>
  </si>
  <si>
    <t>5,495,000</t>
  </si>
  <si>
    <t>5,587,000</t>
  </si>
  <si>
    <t>10,573,000</t>
  </si>
  <si>
    <t>14,087,000</t>
  </si>
  <si>
    <t>Revenue Growth (YoY)</t>
  </si>
  <si>
    <t>43.7%</t>
  </si>
  <si>
    <t>17.0%</t>
  </si>
  <si>
    <t>-9.1%</t>
  </si>
  <si>
    <t>0.8%</t>
  </si>
  <si>
    <t>16.1%</t>
  </si>
  <si>
    <t>66.5%</t>
  </si>
  <si>
    <t>29.1%</t>
  </si>
  <si>
    <t>1.7%</t>
  </si>
  <si>
    <t>89.2%</t>
  </si>
  <si>
    <t>33.2%</t>
  </si>
  <si>
    <t>Cost of Revenues</t>
  </si>
  <si>
    <t>-1,236,200</t>
  </si>
  <si>
    <t>-1,450,900</t>
  </si>
  <si>
    <t>-1,104,900</t>
  </si>
  <si>
    <t>-1,016,900</t>
  </si>
  <si>
    <t>-1,357,100</t>
  </si>
  <si>
    <t>-2,455,300</t>
  </si>
  <si>
    <t>-3,227,000</t>
  </si>
  <si>
    <t>-3,178,000</t>
  </si>
  <si>
    <t>-7,708,000</t>
  </si>
  <si>
    <t>-11,138,000</t>
  </si>
  <si>
    <t>Gross Profit</t>
  </si>
  <si>
    <t>816,000</t>
  </si>
  <si>
    <t>950,300</t>
  </si>
  <si>
    <t>1,078,500</t>
  </si>
  <si>
    <t>1,184,200</t>
  </si>
  <si>
    <t>1,199,100</t>
  </si>
  <si>
    <t>1,801,400</t>
  </si>
  <si>
    <t>2,268,000</t>
  </si>
  <si>
    <t>2,409,000</t>
  </si>
  <si>
    <t>2,865,000</t>
  </si>
  <si>
    <t>2,949,000</t>
  </si>
  <si>
    <t>Gross Profit Margin</t>
  </si>
  <si>
    <t>39.8%</t>
  </si>
  <si>
    <t>39.6%</t>
  </si>
  <si>
    <t>49.4%</t>
  </si>
  <si>
    <t>53.8%</t>
  </si>
  <si>
    <t>46.9%</t>
  </si>
  <si>
    <t>42.3%</t>
  </si>
  <si>
    <t>41.3%</t>
  </si>
  <si>
    <t>43.1%</t>
  </si>
  <si>
    <t>27.1%</t>
  </si>
  <si>
    <t>20.9%</t>
  </si>
  <si>
    <t>R&amp;D Expenses</t>
  </si>
  <si>
    <t>Selling, General &amp; Admin Expenses</t>
  </si>
  <si>
    <t>-430,500</t>
  </si>
  <si>
    <t>-450,600</t>
  </si>
  <si>
    <t>-491,900</t>
  </si>
  <si>
    <t>-502,300</t>
  </si>
  <si>
    <t>-506,500</t>
  </si>
  <si>
    <t>-865,100</t>
  </si>
  <si>
    <t>-1,272,000</t>
  </si>
  <si>
    <t>-1,209,000</t>
  </si>
  <si>
    <t>-1,411,000</t>
  </si>
  <si>
    <t>-1,494,000</t>
  </si>
  <si>
    <t>Other Inc / (Exp)</t>
  </si>
  <si>
    <t>-40,000</t>
  </si>
  <si>
    <t>-237,300</t>
  </si>
  <si>
    <t>-358,300</t>
  </si>
  <si>
    <t>-288,800</t>
  </si>
  <si>
    <t>-464,600</t>
  </si>
  <si>
    <t>-1,346,900</t>
  </si>
  <si>
    <t>153,000</t>
  </si>
  <si>
    <t>-236,000</t>
  </si>
  <si>
    <t>-744,000</t>
  </si>
  <si>
    <t>-426,000</t>
  </si>
  <si>
    <t>Operating Expenses</t>
  </si>
  <si>
    <t>-470,500</t>
  </si>
  <si>
    <t>-687,900</t>
  </si>
  <si>
    <t>-850,200</t>
  </si>
  <si>
    <t>-791,100</t>
  </si>
  <si>
    <t>-971,100</t>
  </si>
  <si>
    <t>-2,212,000</t>
  </si>
  <si>
    <t>-1,119,000</t>
  </si>
  <si>
    <t>-1,445,000</t>
  </si>
  <si>
    <t>-2,155,000</t>
  </si>
  <si>
    <t>-1,920,000</t>
  </si>
  <si>
    <t>Operating Income</t>
  </si>
  <si>
    <t>345,500</t>
  </si>
  <si>
    <t>262,400</t>
  </si>
  <si>
    <t>228,300</t>
  </si>
  <si>
    <t>393,100</t>
  </si>
  <si>
    <t>228,000</t>
  </si>
  <si>
    <t>-410,600</t>
  </si>
  <si>
    <t>1,149,000</t>
  </si>
  <si>
    <t>964,000</t>
  </si>
  <si>
    <t>710,000</t>
  </si>
  <si>
    <t>1,029,000</t>
  </si>
  <si>
    <t>Net Interest Expenses</t>
  </si>
  <si>
    <t>-97,000</t>
  </si>
  <si>
    <t>-105,200</t>
  </si>
  <si>
    <t>-120,300</t>
  </si>
  <si>
    <t>-146,900</t>
  </si>
  <si>
    <t>-161,600</t>
  </si>
  <si>
    <t>-306,300</t>
  </si>
  <si>
    <t>-337,000</t>
  </si>
  <si>
    <t>-265,000</t>
  </si>
  <si>
    <t>-264,000</t>
  </si>
  <si>
    <t>-313,000</t>
  </si>
  <si>
    <t>EBT, Incl. Unusual Items</t>
  </si>
  <si>
    <t>248,500</t>
  </si>
  <si>
    <t>157,200</t>
  </si>
  <si>
    <t>108,000</t>
  </si>
  <si>
    <t>246,200</t>
  </si>
  <si>
    <t>66,400</t>
  </si>
  <si>
    <t>-716,900</t>
  </si>
  <si>
    <t>812,000</t>
  </si>
  <si>
    <t>699,000</t>
  </si>
  <si>
    <t>446,000</t>
  </si>
  <si>
    <t>716,000</t>
  </si>
  <si>
    <t>Earnings of Discontinued Ops.</t>
  </si>
  <si>
    <t>Income Tax Expense</t>
  </si>
  <si>
    <t>-40,100</t>
  </si>
  <si>
    <t>-19,000</t>
  </si>
  <si>
    <t>-48,300</t>
  </si>
  <si>
    <t>-32,800</t>
  </si>
  <si>
    <t>33,500</t>
  </si>
  <si>
    <t>263,200</t>
  </si>
  <si>
    <t>28,000</t>
  </si>
  <si>
    <t>-127,000</t>
  </si>
  <si>
    <t>-106,000</t>
  </si>
  <si>
    <t>-143,000</t>
  </si>
  <si>
    <t>Net Income to Company</t>
  </si>
  <si>
    <t>208,400</t>
  </si>
  <si>
    <t>59,700</t>
  </si>
  <si>
    <t>213,400</t>
  </si>
  <si>
    <t>99,900</t>
  </si>
  <si>
    <t>-453,700</t>
  </si>
  <si>
    <t>840,000</t>
  </si>
  <si>
    <t>572,000</t>
  </si>
  <si>
    <t>340,000</t>
  </si>
  <si>
    <t>573,000</t>
  </si>
  <si>
    <t>Minority Interest in Earnings</t>
  </si>
  <si>
    <t>-7,300</t>
  </si>
  <si>
    <t>-8,100</t>
  </si>
  <si>
    <t>-8,600</t>
  </si>
  <si>
    <t>-9,900</t>
  </si>
  <si>
    <t>-8,300</t>
  </si>
  <si>
    <t>18,600</t>
  </si>
  <si>
    <t>-20,000</t>
  </si>
  <si>
    <t>-57,000</t>
  </si>
  <si>
    <t>-50,000</t>
  </si>
  <si>
    <t>Net Income to Stockholders</t>
  </si>
  <si>
    <t>130,100</t>
  </si>
  <si>
    <t>51,100</t>
  </si>
  <si>
    <t>203,500</t>
  </si>
  <si>
    <t>91,600</t>
  </si>
  <si>
    <t>-435,100</t>
  </si>
  <si>
    <t>833,000</t>
  </si>
  <si>
    <t>552,000</t>
  </si>
  <si>
    <t>283,000</t>
  </si>
  <si>
    <t>523,000</t>
  </si>
  <si>
    <t>Preferred Dividends &amp; Other Adj.</t>
  </si>
  <si>
    <t>-19,600</t>
  </si>
  <si>
    <t>-34,500</t>
  </si>
  <si>
    <t>-41,200</t>
  </si>
  <si>
    <t>-48,100</t>
  </si>
  <si>
    <t>-61,300</t>
  </si>
  <si>
    <t>-66,600</t>
  </si>
  <si>
    <t>-64,000</t>
  </si>
  <si>
    <t>-66,000</t>
  </si>
  <si>
    <t>-53,000</t>
  </si>
  <si>
    <t>-124,000</t>
  </si>
  <si>
    <t>Net Income to Common Excl Extra Items</t>
  </si>
  <si>
    <t>181,500</t>
  </si>
  <si>
    <t>95,600</t>
  </si>
  <si>
    <t>9,900</t>
  </si>
  <si>
    <t>155,400</t>
  </si>
  <si>
    <t>30,300</t>
  </si>
  <si>
    <t>-501,700</t>
  </si>
  <si>
    <t>769,000</t>
  </si>
  <si>
    <t>486,000</t>
  </si>
  <si>
    <t>230,000</t>
  </si>
  <si>
    <t>399,000</t>
  </si>
  <si>
    <t>Basic EPS (Cont. Ops)</t>
  </si>
  <si>
    <t>Diluted EPS (Cont. Ops)</t>
  </si>
  <si>
    <t>Weighted Average Basic Shares Out.</t>
  </si>
  <si>
    <t>116,068.088</t>
  </si>
  <si>
    <t>126,700</t>
  </si>
  <si>
    <t>137,700</t>
  </si>
  <si>
    <t>222,600</t>
  </si>
  <si>
    <t>276,900</t>
  </si>
  <si>
    <t>279,400</t>
  </si>
  <si>
    <t>279,900</t>
  </si>
  <si>
    <t>281,000</t>
  </si>
  <si>
    <t>Weighted Average Diluted Shares Out.</t>
  </si>
  <si>
    <t>119,509.01</t>
  </si>
  <si>
    <t>128,600</t>
  </si>
  <si>
    <t>138,700</t>
  </si>
  <si>
    <t>157,600</t>
  </si>
  <si>
    <t>171,300</t>
  </si>
  <si>
    <t>277,400</t>
  </si>
  <si>
    <t>279,700</t>
  </si>
  <si>
    <t>281,700</t>
  </si>
  <si>
    <t>283,300</t>
  </si>
  <si>
    <t>EBITDA</t>
  </si>
  <si>
    <t>376,800</t>
  </si>
  <si>
    <t>502,000</t>
  </si>
  <si>
    <t>589,200</t>
  </si>
  <si>
    <t>662,700</t>
  </si>
  <si>
    <t>686,100</t>
  </si>
  <si>
    <t>937,700</t>
  </si>
  <si>
    <t>1,010,000</t>
  </si>
  <si>
    <t>1,212,000</t>
  </si>
  <si>
    <t>1,467,000</t>
  </si>
  <si>
    <t>1,468,000</t>
  </si>
  <si>
    <t>EBIT</t>
  </si>
  <si>
    <t>220,600</t>
  </si>
  <si>
    <t>324,400</t>
  </si>
  <si>
    <t>387,000</t>
  </si>
  <si>
    <t>399,300</t>
  </si>
  <si>
    <t>531,400</t>
  </si>
  <si>
    <t>553,000</t>
  </si>
  <si>
    <t>781,000</t>
  </si>
  <si>
    <t>1,026,000</t>
  </si>
  <si>
    <t>1,009,000</t>
  </si>
  <si>
    <t>Revenue (Reported)</t>
  </si>
  <si>
    <t>2,043,000</t>
  </si>
  <si>
    <t>2,405,900</t>
  </si>
  <si>
    <t>2,192,800</t>
  </si>
  <si>
    <t>2,189,700</t>
  </si>
  <si>
    <t>Operating Income (Reported)</t>
  </si>
  <si>
    <t>Operating Income (Adjusted)</t>
  </si>
  <si>
    <t>Cash Flow Statement</t>
  </si>
  <si>
    <t>Depreciation &amp; Amortization (CF)</t>
  </si>
  <si>
    <t>156,200</t>
  </si>
  <si>
    <t>177,600</t>
  </si>
  <si>
    <t>216,000</t>
  </si>
  <si>
    <t>275,700</t>
  </si>
  <si>
    <t>286,800</t>
  </si>
  <si>
    <t>406,300</t>
  </si>
  <si>
    <t>461,000</t>
  </si>
  <si>
    <t>431,000</t>
  </si>
  <si>
    <t>441,000</t>
  </si>
  <si>
    <t>459,000</t>
  </si>
  <si>
    <t>Amortization of Deferred Charges (CF)</t>
  </si>
  <si>
    <t>2,700</t>
  </si>
  <si>
    <t>16,900</t>
  </si>
  <si>
    <t>29,700</t>
  </si>
  <si>
    <t>12,000</t>
  </si>
  <si>
    <t>5,000</t>
  </si>
  <si>
    <t>6,000</t>
  </si>
  <si>
    <t>Stock-Based Comp</t>
  </si>
  <si>
    <t>7,500</t>
  </si>
  <si>
    <t>4,600</t>
  </si>
  <si>
    <t>3,300</t>
  </si>
  <si>
    <t>7,000</t>
  </si>
  <si>
    <t>9,100</t>
  </si>
  <si>
    <t>16,600</t>
  </si>
  <si>
    <t>22,000</t>
  </si>
  <si>
    <t>16,000</t>
  </si>
  <si>
    <t>66,000</t>
  </si>
  <si>
    <t>Change In Accounts Receivable</t>
  </si>
  <si>
    <t>29,000</t>
  </si>
  <si>
    <t>68,700</t>
  </si>
  <si>
    <t>-6,100</t>
  </si>
  <si>
    <t>-55,600</t>
  </si>
  <si>
    <t>-526,900</t>
  </si>
  <si>
    <t>168,000</t>
  </si>
  <si>
    <t>21,000</t>
  </si>
  <si>
    <t>-206,000</t>
  </si>
  <si>
    <t>-691,000</t>
  </si>
  <si>
    <t>Change In Inventories</t>
  </si>
  <si>
    <t>-18,800</t>
  </si>
  <si>
    <t>-21,000</t>
  </si>
  <si>
    <t>-7,700</t>
  </si>
  <si>
    <t>-14,400</t>
  </si>
  <si>
    <t>4,700</t>
  </si>
  <si>
    <t>-100,800</t>
  </si>
  <si>
    <t>-2,000</t>
  </si>
  <si>
    <t>-232,000</t>
  </si>
  <si>
    <t>-324,000</t>
  </si>
  <si>
    <t>Change in Other Net Operating Assets</t>
  </si>
  <si>
    <t>7,200</t>
  </si>
  <si>
    <t>-7,400</t>
  </si>
  <si>
    <t>-6,700</t>
  </si>
  <si>
    <t>-52,400</t>
  </si>
  <si>
    <t>-32,600</t>
  </si>
  <si>
    <t>-96,700</t>
  </si>
  <si>
    <t>-118,000</t>
  </si>
  <si>
    <t>-215,000</t>
  </si>
  <si>
    <t>-12,000</t>
  </si>
  <si>
    <t>Other Operating Activities</t>
  </si>
  <si>
    <t>-15,000</t>
  </si>
  <si>
    <t>144,800</t>
  </si>
  <si>
    <t>176,500</t>
  </si>
  <si>
    <t>40,200</t>
  </si>
  <si>
    <t>220,300</t>
  </si>
  <si>
    <t>628,300</t>
  </si>
  <si>
    <t>-760,000</t>
  </si>
  <si>
    <t>-72,000</t>
  </si>
  <si>
    <t>445,000</t>
  </si>
  <si>
    <t>528,000</t>
  </si>
  <si>
    <t>Cash from Operations</t>
  </si>
  <si>
    <t>366,200</t>
  </si>
  <si>
    <t>457,700</t>
  </si>
  <si>
    <t>501,200</t>
  </si>
  <si>
    <t>456,200</t>
  </si>
  <si>
    <t>541,200</t>
  </si>
  <si>
    <t>-78,600</t>
  </si>
  <si>
    <t>616,000</t>
  </si>
  <si>
    <t>773,000</t>
  </si>
  <si>
    <t>738,000</t>
  </si>
  <si>
    <t>539,000</t>
  </si>
  <si>
    <t>Capital Expenditures</t>
  </si>
  <si>
    <t>-501,100</t>
  </si>
  <si>
    <t>-519,900</t>
  </si>
  <si>
    <t>-613,500</t>
  </si>
  <si>
    <t>-507,200</t>
  </si>
  <si>
    <t>-473,000</t>
  </si>
  <si>
    <t>-990,400</t>
  </si>
  <si>
    <t>-1,296,000</t>
  </si>
  <si>
    <t>-825,000</t>
  </si>
  <si>
    <t>-805,000</t>
  </si>
  <si>
    <t>-945,000</t>
  </si>
  <si>
    <t>Cash Acquisitions</t>
  </si>
  <si>
    <t>-536,800</t>
  </si>
  <si>
    <t>-916,000</t>
  </si>
  <si>
    <t>-5,931,000</t>
  </si>
  <si>
    <t>-675,000</t>
  </si>
  <si>
    <t>-285,000</t>
  </si>
  <si>
    <t>Other Investing Activities</t>
  </si>
  <si>
    <t>-226,700</t>
  </si>
  <si>
    <t>-71,200</t>
  </si>
  <si>
    <t>13,900</t>
  </si>
  <si>
    <t>-225,000</t>
  </si>
  <si>
    <t>-22,000</t>
  </si>
  <si>
    <t>228,100</t>
  </si>
  <si>
    <t>3,480,000</t>
  </si>
  <si>
    <t>289,000</t>
  </si>
  <si>
    <t>322,000</t>
  </si>
  <si>
    <t>233,000</t>
  </si>
  <si>
    <t>Cash from Investing</t>
  </si>
  <si>
    <t>-1,264,600</t>
  </si>
  <si>
    <t>-591,100</t>
  </si>
  <si>
    <t>-1,515,600</t>
  </si>
  <si>
    <t>-752,200</t>
  </si>
  <si>
    <t>-495,000</t>
  </si>
  <si>
    <t>-6,693,300</t>
  </si>
  <si>
    <t>2,184,000</t>
  </si>
  <si>
    <t>-1,211,000</t>
  </si>
  <si>
    <t>-483,000</t>
  </si>
  <si>
    <t>-997,000</t>
  </si>
  <si>
    <t>Dividends Paid (Ex Special Dividends)</t>
  </si>
  <si>
    <t>-189,900</t>
  </si>
  <si>
    <t>-245,300</t>
  </si>
  <si>
    <t>-295,900</t>
  </si>
  <si>
    <t>-364,500</t>
  </si>
  <si>
    <t>-420,900</t>
  </si>
  <si>
    <t>-539,500</t>
  </si>
  <si>
    <t>-334,000</t>
  </si>
  <si>
    <t>-356,000</t>
  </si>
  <si>
    <t>-338,000</t>
  </si>
  <si>
    <t>Special Dividend Paid</t>
  </si>
  <si>
    <t>Long-Term Debt Issued</t>
  </si>
  <si>
    <t>2,091,700</t>
  </si>
  <si>
    <t>1,348,100</t>
  </si>
  <si>
    <t>1,065,100</t>
  </si>
  <si>
    <t>674,500</t>
  </si>
  <si>
    <t>758,100</t>
  </si>
  <si>
    <t>2,698,100</t>
  </si>
  <si>
    <t>889,000</t>
  </si>
  <si>
    <t>2,153,000</t>
  </si>
  <si>
    <t>1,734,000</t>
  </si>
  <si>
    <t>Long-Term Debt Repaid</t>
  </si>
  <si>
    <t>-1,637,500</t>
  </si>
  <si>
    <t>-1,345,700</t>
  </si>
  <si>
    <t>-476,400</t>
  </si>
  <si>
    <t>-884,300</t>
  </si>
  <si>
    <t>-861,600</t>
  </si>
  <si>
    <t>-278,800</t>
  </si>
  <si>
    <t>-2,794,000</t>
  </si>
  <si>
    <t>-1,056,000</t>
  </si>
  <si>
    <t>-240,000</t>
  </si>
  <si>
    <t>-513,000</t>
  </si>
  <si>
    <t>Repurchase of Common Stock</t>
  </si>
  <si>
    <t>Other Financing Activities</t>
  </si>
  <si>
    <t>666,500</t>
  </si>
  <si>
    <t>698,600</t>
  </si>
  <si>
    <t>636,800</t>
  </si>
  <si>
    <t>595,700</t>
  </si>
  <si>
    <t>486,400</t>
  </si>
  <si>
    <t>4,966,100</t>
  </si>
  <si>
    <t>-635,000</t>
  </si>
  <si>
    <t>-371,000</t>
  </si>
  <si>
    <t>-95,000</t>
  </si>
  <si>
    <t>-448,000</t>
  </si>
  <si>
    <t>Cash from Financing</t>
  </si>
  <si>
    <t>930,800</t>
  </si>
  <si>
    <t>455,700</t>
  </si>
  <si>
    <t>929,600</t>
  </si>
  <si>
    <t>21,400</t>
  </si>
  <si>
    <t>-38,000</t>
  </si>
  <si>
    <t>6,845,900</t>
  </si>
  <si>
    <t>-2,874,000</t>
  </si>
  <si>
    <t>392,000</t>
  </si>
  <si>
    <t>-245,000</t>
  </si>
  <si>
    <t>435,000</t>
  </si>
  <si>
    <t>Beginning Cash (CF)</t>
  </si>
  <si>
    <t>11,827</t>
  </si>
  <si>
    <t>122,000</t>
  </si>
  <si>
    <t>74,000</t>
  </si>
  <si>
    <t>84,000</t>
  </si>
  <si>
    <t>Foreign Exchange Rate Adjustments</t>
  </si>
  <si>
    <t>3,900</t>
  </si>
  <si>
    <t>1,400</t>
  </si>
  <si>
    <t>7,300</t>
  </si>
  <si>
    <t>-9,000</t>
  </si>
  <si>
    <t>4,000</t>
  </si>
  <si>
    <t>Additions / Reductions</t>
  </si>
  <si>
    <t>32,373</t>
  </si>
  <si>
    <t>322,300</t>
  </si>
  <si>
    <t>-84,800</t>
  </si>
  <si>
    <t>-274,600</t>
  </si>
  <si>
    <t>23,300</t>
  </si>
  <si>
    <t>150,100</t>
  </si>
  <si>
    <t>-70,100</t>
  </si>
  <si>
    <t>-46,000</t>
  </si>
  <si>
    <t>10,000</t>
  </si>
  <si>
    <t>-24,000</t>
  </si>
  <si>
    <t>Ending Cash (CF)</t>
  </si>
  <si>
    <t>64,000</t>
  </si>
  <si>
    <t>Levered Free Cash Flow</t>
  </si>
  <si>
    <t>-134,900</t>
  </si>
  <si>
    <t>-62,200</t>
  </si>
  <si>
    <t>-112,300</t>
  </si>
  <si>
    <t>-51,000</t>
  </si>
  <si>
    <t>68,200</t>
  </si>
  <si>
    <t>-1,069,000</t>
  </si>
  <si>
    <t>-680,000</t>
  </si>
  <si>
    <t>-52,000</t>
  </si>
  <si>
    <t>-67,000</t>
  </si>
  <si>
    <t>-406,000</t>
  </si>
  <si>
    <t>Cash Interest Paid</t>
  </si>
  <si>
    <t>98,900</t>
  </si>
  <si>
    <t>126,500</t>
  </si>
  <si>
    <t>141,500</t>
  </si>
  <si>
    <t>151,100</t>
  </si>
  <si>
    <t>288,900</t>
  </si>
  <si>
    <t>352,000</t>
  </si>
  <si>
    <t>276,000</t>
  </si>
  <si>
    <t>279,000</t>
  </si>
  <si>
    <t>304,000</t>
  </si>
  <si>
    <t>Valuation Ratios</t>
  </si>
  <si>
    <t>Price Close (Split Adjusted)</t>
  </si>
  <si>
    <t>Market Cap</t>
  </si>
  <si>
    <t>4,977,832.148</t>
  </si>
  <si>
    <t>5,776,752.411</t>
  </si>
  <si>
    <t>4,549,060.302</t>
  </si>
  <si>
    <t>5,636,426.553</t>
  </si>
  <si>
    <t>4,994,220.251</t>
  </si>
  <si>
    <t>3,737,433.946</t>
  </si>
  <si>
    <t>5,511,896.778</t>
  </si>
  <si>
    <t>5,231,352.353</t>
  </si>
  <si>
    <t>7,651,363.009</t>
  </si>
  <si>
    <t>6,581,919.27</t>
  </si>
  <si>
    <t>Total Enterprise Value (TEV)</t>
  </si>
  <si>
    <t>8,399,481.148</t>
  </si>
  <si>
    <t>9,409,629.411</t>
  </si>
  <si>
    <t>8,338,060.302</t>
  </si>
  <si>
    <t>10,444,826.553</t>
  </si>
  <si>
    <t>9,965,020.251</t>
  </si>
  <si>
    <t>16,020,033.946</t>
  </si>
  <si>
    <t>14,845,596.778</t>
  </si>
  <si>
    <t>13,968,352.353</t>
  </si>
  <si>
    <t>17,512,363.009</t>
  </si>
  <si>
    <t>16,803,919.27</t>
  </si>
  <si>
    <t>Enterprise Value (EV)</t>
  </si>
  <si>
    <t>8,229,884.148</t>
  </si>
  <si>
    <t>8,852,240.411</t>
  </si>
  <si>
    <t>7,786,760.302</t>
  </si>
  <si>
    <t>9,705,226.553</t>
  </si>
  <si>
    <t>9,306,020.251</t>
  </si>
  <si>
    <t>13,958,633.946</t>
  </si>
  <si>
    <t>12,582,696.778</t>
  </si>
  <si>
    <t>12,545,352.353</t>
  </si>
  <si>
    <t>16,619,363.009</t>
  </si>
  <si>
    <t>16,142,919.27</t>
  </si>
  <si>
    <t>EV/EBITDA</t>
  </si>
  <si>
    <t>25.5x</t>
  </si>
  <si>
    <t>18.6x</t>
  </si>
  <si>
    <t>13.8x</t>
  </si>
  <si>
    <t>14.1x</t>
  </si>
  <si>
    <t>20.3x</t>
  </si>
  <si>
    <t>11.3x</t>
  </si>
  <si>
    <t>10.5x</t>
  </si>
  <si>
    <t>10.9x</t>
  </si>
  <si>
    <t>EV / EBIT</t>
  </si>
  <si>
    <t>47.0x</t>
  </si>
  <si>
    <t>29.2x</t>
  </si>
  <si>
    <t>21.9x</t>
  </si>
  <si>
    <t>22.9x</t>
  </si>
  <si>
    <t>24.9x</t>
  </si>
  <si>
    <t>40.6x</t>
  </si>
  <si>
    <t>19.3x</t>
  </si>
  <si>
    <t>16.6x</t>
  </si>
  <si>
    <t>15.4x</t>
  </si>
  <si>
    <t>16.5x</t>
  </si>
  <si>
    <t>EV / LTM EBITDA - CAPEX</t>
  </si>
  <si>
    <t>-32.9x</t>
  </si>
  <si>
    <t>1,720.9x</t>
  </si>
  <si>
    <t>347.6x</t>
  </si>
  <si>
    <t>115.0x</t>
  </si>
  <si>
    <t>48.4x</t>
  </si>
  <si>
    <t>272.1x</t>
  </si>
  <si>
    <t>-40.2x</t>
  </si>
  <si>
    <t>48.8x</t>
  </si>
  <si>
    <t>23.0x</t>
  </si>
  <si>
    <t>28.0x</t>
  </si>
  <si>
    <t>EV / Free Cash Flow</t>
  </si>
  <si>
    <t>-23.0x</t>
  </si>
  <si>
    <t>-88.8x</t>
  </si>
  <si>
    <t>-613.0x</t>
  </si>
  <si>
    <t>-94.1x</t>
  </si>
  <si>
    <t>58.4x</t>
  </si>
  <si>
    <t>-9.2x</t>
  </si>
  <si>
    <t>12.7x</t>
  </si>
  <si>
    <t>-179.2x</t>
  </si>
  <si>
    <t>77.1x</t>
  </si>
  <si>
    <t>-28.1x</t>
  </si>
  <si>
    <t>EV / Invested Capital</t>
  </si>
  <si>
    <t>1.5x</t>
  </si>
  <si>
    <t>1.4x</t>
  </si>
  <si>
    <t>1.1x</t>
  </si>
  <si>
    <t>1.3x</t>
  </si>
  <si>
    <t>1.2x</t>
  </si>
  <si>
    <t>0.9x</t>
  </si>
  <si>
    <t>1.0x</t>
  </si>
  <si>
    <t>EV / Revenue</t>
  </si>
  <si>
    <t>4.1x</t>
  </si>
  <si>
    <t>3.8x</t>
  </si>
  <si>
    <t>3.4x</t>
  </si>
  <si>
    <t>4.6x</t>
  </si>
  <si>
    <t>3.7x</t>
  </si>
  <si>
    <t>4.3x</t>
  </si>
  <si>
    <t>2.2x</t>
  </si>
  <si>
    <t>2.3x</t>
  </si>
  <si>
    <t>1.8x</t>
  </si>
  <si>
    <t>P/E Ratio</t>
  </si>
  <si>
    <t>32.1x</t>
  </si>
  <si>
    <t>41.7x</t>
  </si>
  <si>
    <t>61.1x</t>
  </si>
  <si>
    <t>89.0x</t>
  </si>
  <si>
    <t>63.3x</t>
  </si>
  <si>
    <t>-5.4x</t>
  </si>
  <si>
    <t>5.3x</t>
  </si>
  <si>
    <t>15.7x</t>
  </si>
  <si>
    <t>17.6x</t>
  </si>
  <si>
    <t>34.8x</t>
  </si>
  <si>
    <t>Price/Book</t>
  </si>
  <si>
    <t>2.4x</t>
  </si>
  <si>
    <t>2.1x</t>
  </si>
  <si>
    <t>1.6x</t>
  </si>
  <si>
    <t>0.7x</t>
  </si>
  <si>
    <t>0.8x</t>
  </si>
  <si>
    <t>Price / Operating Cash Flow</t>
  </si>
  <si>
    <t>13.0x</t>
  </si>
  <si>
    <t>17.3x</t>
  </si>
  <si>
    <t>8.9x</t>
  </si>
  <si>
    <t>13.7x</t>
  </si>
  <si>
    <t>9.5x</t>
  </si>
  <si>
    <t>28.2x</t>
  </si>
  <si>
    <t>10.2x</t>
  </si>
  <si>
    <t>6.7x</t>
  </si>
  <si>
    <t>8.5x</t>
  </si>
  <si>
    <t>9.8x</t>
  </si>
  <si>
    <t>Price / LTM Sales</t>
  </si>
  <si>
    <t>2.5x</t>
  </si>
  <si>
    <t>2.0x</t>
  </si>
  <si>
    <t>2.7x</t>
  </si>
  <si>
    <t>0.5x</t>
  </si>
  <si>
    <t>Altman Z-Score</t>
  </si>
  <si>
    <t>Piotroski Score</t>
  </si>
  <si>
    <t>Dividend Per Share</t>
  </si>
  <si>
    <t>Dividend Yield</t>
  </si>
  <si>
    <t>3.7%</t>
  </si>
  <si>
    <t>6.6%</t>
  </si>
  <si>
    <t>9.8%</t>
  </si>
  <si>
    <t>8.9%</t>
  </si>
  <si>
    <t>10.3%</t>
  </si>
  <si>
    <t>8.5%</t>
  </si>
  <si>
    <t>5.7%</t>
  </si>
  <si>
    <t>5.9%</t>
  </si>
  <si>
    <t>3.9%</t>
  </si>
  <si>
    <t>4.9%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</si>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</sst>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BCE881BA-6F47-F36F-5FC8-D5A22E26CD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A37" sqref="A37:XFD37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39</v>
      </c>
      <c r="D14" s="3" t="s">
        <v>40</v>
      </c>
      <c r="E14" s="3" t="s">
        <v>41</v>
      </c>
      <c r="F14" s="3" t="s">
        <v>42</v>
      </c>
      <c r="G14" s="3" t="s">
        <v>43</v>
      </c>
      <c r="H14" s="3" t="s">
        <v>44</v>
      </c>
      <c r="I14" s="3" t="s">
        <v>45</v>
      </c>
      <c r="J14" s="3" t="s">
        <v>46</v>
      </c>
      <c r="K14" s="3" t="s">
        <v>47</v>
      </c>
      <c r="L14" s="3" t="s">
        <v>48</v>
      </c>
      <c r="M14" s="3" t="s">
        <v>49</v>
      </c>
    </row>
    <row r="15" spans="3:13" ht="12.75" x14ac:dyDescent="0.2">
      <c r="C15" s="3" t="s">
        <v>50</v>
      </c>
      <c r="D15" s="3" t="s">
        <v>51</v>
      </c>
      <c r="E15" s="3" t="s">
        <v>52</v>
      </c>
      <c r="F15" s="3" t="s">
        <v>53</v>
      </c>
      <c r="G15" s="3" t="s">
        <v>54</v>
      </c>
      <c r="H15" s="3" t="s">
        <v>55</v>
      </c>
      <c r="I15" s="3" t="s">
        <v>56</v>
      </c>
      <c r="J15" s="3" t="s">
        <v>57</v>
      </c>
      <c r="K15" s="3" t="s">
        <v>58</v>
      </c>
      <c r="L15" s="3" t="s">
        <v>59</v>
      </c>
      <c r="M15" s="3" t="s">
        <v>60</v>
      </c>
    </row>
    <row r="16" spans="3:13" ht="12.75" x14ac:dyDescent="0.2">
      <c r="C16" s="3" t="s">
        <v>61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67</v>
      </c>
      <c r="J16" s="3" t="s">
        <v>68</v>
      </c>
      <c r="K16" s="3" t="s">
        <v>53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 t="s">
        <v>72</v>
      </c>
      <c r="E17" s="3" t="s">
        <v>73</v>
      </c>
      <c r="F17" s="3" t="s">
        <v>74</v>
      </c>
      <c r="G17" s="3" t="s">
        <v>75</v>
      </c>
      <c r="H17" s="3" t="s">
        <v>76</v>
      </c>
      <c r="I17" s="3" t="s">
        <v>77</v>
      </c>
      <c r="J17" s="3" t="s">
        <v>78</v>
      </c>
      <c r="K17" s="3" t="s">
        <v>79</v>
      </c>
      <c r="L17" s="3" t="s">
        <v>80</v>
      </c>
      <c r="M17" s="3" t="s">
        <v>81</v>
      </c>
    </row>
    <row r="18" spans="3:13" ht="12.75" x14ac:dyDescent="0.2">
      <c r="C18" s="3" t="s">
        <v>82</v>
      </c>
      <c r="D18" s="3" t="s">
        <v>83</v>
      </c>
      <c r="E18" s="3" t="s">
        <v>84</v>
      </c>
      <c r="F18" s="3" t="s">
        <v>85</v>
      </c>
      <c r="G18" s="3" t="s">
        <v>86</v>
      </c>
      <c r="H18" s="3" t="s">
        <v>87</v>
      </c>
      <c r="I18" s="3" t="s">
        <v>88</v>
      </c>
      <c r="J18" s="3" t="s">
        <v>89</v>
      </c>
      <c r="K18" s="3" t="s">
        <v>90</v>
      </c>
      <c r="L18" s="3" t="s">
        <v>91</v>
      </c>
      <c r="M18" s="3" t="s">
        <v>92</v>
      </c>
    </row>
    <row r="19" spans="3:13" ht="12.75" x14ac:dyDescent="0.2"/>
    <row r="20" spans="3:13" ht="12.75" x14ac:dyDescent="0.2">
      <c r="C20" s="3" t="s">
        <v>93</v>
      </c>
      <c r="D20" s="3" t="s">
        <v>94</v>
      </c>
      <c r="E20" s="3" t="s">
        <v>95</v>
      </c>
      <c r="F20" s="3" t="s">
        <v>96</v>
      </c>
      <c r="G20" s="3" t="s">
        <v>97</v>
      </c>
      <c r="H20" s="3" t="s">
        <v>98</v>
      </c>
      <c r="I20" s="3" t="s">
        <v>99</v>
      </c>
      <c r="J20" s="3" t="s">
        <v>100</v>
      </c>
      <c r="K20" s="3" t="s">
        <v>101</v>
      </c>
      <c r="L20" s="3" t="s">
        <v>102</v>
      </c>
      <c r="M20" s="3" t="s">
        <v>103</v>
      </c>
    </row>
    <row r="21" spans="3:13" ht="12.75" x14ac:dyDescent="0.2">
      <c r="C21" s="3" t="s">
        <v>104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105</v>
      </c>
      <c r="D22" s="3" t="s">
        <v>106</v>
      </c>
      <c r="E22" s="3" t="s">
        <v>107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108</v>
      </c>
      <c r="K22" s="3" t="s">
        <v>109</v>
      </c>
      <c r="L22" s="3" t="s">
        <v>110</v>
      </c>
      <c r="M22" s="3" t="s">
        <v>111</v>
      </c>
    </row>
    <row r="23" spans="3:13" ht="12.75" x14ac:dyDescent="0.2">
      <c r="C23" s="3" t="s">
        <v>112</v>
      </c>
      <c r="D23" s="3" t="s">
        <v>113</v>
      </c>
      <c r="E23" s="3" t="s">
        <v>114</v>
      </c>
      <c r="F23" s="3" t="s">
        <v>115</v>
      </c>
      <c r="G23" s="3" t="s">
        <v>116</v>
      </c>
      <c r="H23" s="3" t="s">
        <v>117</v>
      </c>
      <c r="I23" s="3" t="s">
        <v>118</v>
      </c>
      <c r="J23" s="3" t="s">
        <v>119</v>
      </c>
      <c r="K23" s="3" t="s">
        <v>120</v>
      </c>
      <c r="L23" s="3" t="s">
        <v>121</v>
      </c>
      <c r="M23" s="3" t="s">
        <v>122</v>
      </c>
    </row>
    <row r="24" spans="3:13" ht="12.75" x14ac:dyDescent="0.2">
      <c r="C24" s="3" t="s">
        <v>123</v>
      </c>
      <c r="D24" s="3" t="s">
        <v>124</v>
      </c>
      <c r="E24" s="3" t="s">
        <v>125</v>
      </c>
      <c r="F24" s="3" t="s">
        <v>126</v>
      </c>
      <c r="G24" s="3" t="s">
        <v>127</v>
      </c>
      <c r="H24" s="3" t="s">
        <v>128</v>
      </c>
      <c r="I24" s="3" t="s">
        <v>129</v>
      </c>
      <c r="J24" s="3" t="s">
        <v>130</v>
      </c>
      <c r="K24" s="3" t="s">
        <v>131</v>
      </c>
      <c r="L24" s="3" t="s">
        <v>132</v>
      </c>
      <c r="M24" s="3" t="s">
        <v>133</v>
      </c>
    </row>
    <row r="25" spans="3:13" ht="12.75" x14ac:dyDescent="0.2">
      <c r="C25" s="3" t="s">
        <v>134</v>
      </c>
      <c r="D25" s="3" t="s">
        <v>135</v>
      </c>
      <c r="E25" s="3" t="s">
        <v>136</v>
      </c>
      <c r="F25" s="3" t="s">
        <v>137</v>
      </c>
      <c r="G25" s="3" t="s">
        <v>138</v>
      </c>
      <c r="H25" s="3" t="s">
        <v>139</v>
      </c>
      <c r="I25" s="3" t="s">
        <v>140</v>
      </c>
      <c r="J25" s="3" t="s">
        <v>141</v>
      </c>
      <c r="K25" s="3" t="s">
        <v>142</v>
      </c>
      <c r="L25" s="3" t="s">
        <v>143</v>
      </c>
      <c r="M25" s="3" t="s">
        <v>144</v>
      </c>
    </row>
    <row r="26" spans="3:13" ht="12.75" x14ac:dyDescent="0.2">
      <c r="C26" s="3" t="s">
        <v>145</v>
      </c>
      <c r="D26" s="3" t="s">
        <v>146</v>
      </c>
      <c r="E26" s="3" t="s">
        <v>147</v>
      </c>
      <c r="F26" s="3" t="s">
        <v>148</v>
      </c>
      <c r="G26" s="3" t="s">
        <v>57</v>
      </c>
      <c r="H26" s="3" t="s">
        <v>149</v>
      </c>
      <c r="I26" s="3" t="s">
        <v>150</v>
      </c>
      <c r="J26" s="3" t="s">
        <v>151</v>
      </c>
      <c r="K26" s="3" t="s">
        <v>152</v>
      </c>
      <c r="L26" s="3" t="s">
        <v>153</v>
      </c>
      <c r="M26" s="3" t="s">
        <v>154</v>
      </c>
    </row>
    <row r="27" spans="3:13" ht="12.75" x14ac:dyDescent="0.2">
      <c r="C27" s="3" t="s">
        <v>155</v>
      </c>
      <c r="D27" s="3" t="s">
        <v>156</v>
      </c>
      <c r="E27" s="3" t="s">
        <v>157</v>
      </c>
      <c r="F27" s="3" t="s">
        <v>158</v>
      </c>
      <c r="G27" s="3" t="s">
        <v>159</v>
      </c>
      <c r="H27" s="3" t="s">
        <v>160</v>
      </c>
      <c r="I27" s="3" t="s">
        <v>161</v>
      </c>
      <c r="J27" s="3" t="s">
        <v>162</v>
      </c>
      <c r="K27" s="3" t="s">
        <v>163</v>
      </c>
      <c r="L27" s="3" t="s">
        <v>164</v>
      </c>
      <c r="M27" s="3" t="s">
        <v>165</v>
      </c>
    </row>
    <row r="28" spans="3:13" ht="12.75" x14ac:dyDescent="0.2"/>
    <row r="29" spans="3:13" ht="12.75" x14ac:dyDescent="0.2">
      <c r="C29" s="3" t="s">
        <v>166</v>
      </c>
      <c r="D29" s="3" t="s">
        <v>167</v>
      </c>
      <c r="E29" s="3" t="s">
        <v>168</v>
      </c>
      <c r="F29" s="3" t="s">
        <v>169</v>
      </c>
      <c r="G29" s="3" t="s">
        <v>170</v>
      </c>
      <c r="H29" s="3" t="s">
        <v>171</v>
      </c>
      <c r="I29" s="3" t="s">
        <v>172</v>
      </c>
      <c r="J29" s="3" t="s">
        <v>173</v>
      </c>
      <c r="K29" s="3" t="s">
        <v>174</v>
      </c>
      <c r="L29" s="3" t="s">
        <v>175</v>
      </c>
      <c r="M29" s="3" t="s">
        <v>176</v>
      </c>
    </row>
    <row r="30" spans="3:13" ht="12.75" x14ac:dyDescent="0.2">
      <c r="C30" s="3" t="s">
        <v>177</v>
      </c>
      <c r="D30" s="3">
        <v>600</v>
      </c>
      <c r="E30" s="3">
        <v>600</v>
      </c>
      <c r="F30" s="3">
        <v>700</v>
      </c>
      <c r="G30" s="3">
        <v>500</v>
      </c>
      <c r="H30" s="3">
        <v>600</v>
      </c>
      <c r="I30" s="3" t="s">
        <v>178</v>
      </c>
      <c r="J30" s="3" t="s">
        <v>179</v>
      </c>
      <c r="K30" s="3" t="s">
        <v>180</v>
      </c>
      <c r="L30" s="3" t="s">
        <v>181</v>
      </c>
      <c r="M30" s="3" t="s">
        <v>182</v>
      </c>
    </row>
    <row r="31" spans="3:13" ht="12.75" x14ac:dyDescent="0.2">
      <c r="C31" s="3" t="s">
        <v>183</v>
      </c>
      <c r="D31" s="3" t="s">
        <v>184</v>
      </c>
      <c r="E31" s="3" t="s">
        <v>185</v>
      </c>
      <c r="F31" s="3" t="s">
        <v>186</v>
      </c>
      <c r="G31" s="3" t="s">
        <v>187</v>
      </c>
      <c r="H31" s="3" t="s">
        <v>188</v>
      </c>
      <c r="I31" s="3" t="s">
        <v>189</v>
      </c>
      <c r="J31" s="3" t="s">
        <v>190</v>
      </c>
      <c r="K31" s="3" t="s">
        <v>191</v>
      </c>
      <c r="L31" s="3" t="s">
        <v>192</v>
      </c>
      <c r="M31" s="3" t="s">
        <v>193</v>
      </c>
    </row>
    <row r="32" spans="3:13" ht="12.75" x14ac:dyDescent="0.2">
      <c r="C32" s="3" t="s">
        <v>194</v>
      </c>
      <c r="D32" s="3" t="s">
        <v>195</v>
      </c>
      <c r="E32" s="3" t="s">
        <v>196</v>
      </c>
      <c r="F32" s="3" t="s">
        <v>197</v>
      </c>
      <c r="G32" s="3" t="s">
        <v>198</v>
      </c>
      <c r="H32" s="3" t="s">
        <v>199</v>
      </c>
      <c r="I32" s="3" t="s">
        <v>200</v>
      </c>
      <c r="J32" s="3" t="s">
        <v>201</v>
      </c>
      <c r="K32" s="3" t="s">
        <v>202</v>
      </c>
      <c r="L32" s="3" t="s">
        <v>203</v>
      </c>
      <c r="M32" s="3" t="s">
        <v>204</v>
      </c>
    </row>
    <row r="33" spans="3:13" ht="12.75" x14ac:dyDescent="0.2">
      <c r="C33" s="3" t="s">
        <v>205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206</v>
      </c>
      <c r="K33" s="3" t="s">
        <v>111</v>
      </c>
      <c r="L33" s="3" t="s">
        <v>207</v>
      </c>
      <c r="M33" s="3" t="s">
        <v>208</v>
      </c>
    </row>
    <row r="34" spans="3:13" ht="12.75" x14ac:dyDescent="0.2">
      <c r="C34" s="3" t="s">
        <v>209</v>
      </c>
      <c r="D34" s="3" t="s">
        <v>210</v>
      </c>
      <c r="E34" s="3" t="s">
        <v>211</v>
      </c>
      <c r="F34" s="3" t="s">
        <v>212</v>
      </c>
      <c r="G34" s="3" t="s">
        <v>213</v>
      </c>
      <c r="H34" s="3" t="s">
        <v>214</v>
      </c>
      <c r="I34" s="3" t="s">
        <v>215</v>
      </c>
      <c r="J34" s="3" t="s">
        <v>216</v>
      </c>
      <c r="K34" s="3" t="s">
        <v>217</v>
      </c>
      <c r="L34" s="3" t="s">
        <v>218</v>
      </c>
      <c r="M34" s="3" t="s">
        <v>219</v>
      </c>
    </row>
    <row r="35" spans="3:13" ht="12.75" x14ac:dyDescent="0.2">
      <c r="C35" s="3" t="s">
        <v>220</v>
      </c>
      <c r="D35" s="3" t="s">
        <v>221</v>
      </c>
      <c r="E35" s="3" t="s">
        <v>222</v>
      </c>
      <c r="F35" s="3" t="s">
        <v>223</v>
      </c>
      <c r="G35" s="3" t="s">
        <v>224</v>
      </c>
      <c r="H35" s="3" t="s">
        <v>225</v>
      </c>
      <c r="I35" s="3" t="s">
        <v>226</v>
      </c>
      <c r="J35" s="3" t="s">
        <v>227</v>
      </c>
      <c r="K35" s="3" t="s">
        <v>228</v>
      </c>
      <c r="L35" s="3" t="s">
        <v>229</v>
      </c>
      <c r="M35" s="3" t="s">
        <v>230</v>
      </c>
    </row>
    <row r="36" spans="3:13" ht="12.75" x14ac:dyDescent="0.2"/>
    <row r="37" spans="3:13" ht="12.75" x14ac:dyDescent="0.2">
      <c r="C37" s="3" t="s">
        <v>231</v>
      </c>
      <c r="D37" s="3" t="s">
        <v>232</v>
      </c>
      <c r="E37" s="3" t="s">
        <v>233</v>
      </c>
      <c r="F37" s="3" t="s">
        <v>234</v>
      </c>
      <c r="G37" s="3" t="s">
        <v>235</v>
      </c>
      <c r="H37" s="3" t="s">
        <v>236</v>
      </c>
      <c r="I37" s="3" t="s">
        <v>237</v>
      </c>
      <c r="J37" s="3" t="s">
        <v>238</v>
      </c>
      <c r="K37" s="3" t="s">
        <v>239</v>
      </c>
      <c r="L37" s="3" t="s">
        <v>240</v>
      </c>
      <c r="M37" s="3" t="s">
        <v>241</v>
      </c>
    </row>
    <row r="38" spans="3:13" ht="12.75" x14ac:dyDescent="0.2">
      <c r="C38" s="3" t="s">
        <v>242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>
        <v>800</v>
      </c>
      <c r="J38" s="3" t="s">
        <v>144</v>
      </c>
      <c r="K38" s="3" t="s">
        <v>243</v>
      </c>
      <c r="L38" s="3" t="s">
        <v>244</v>
      </c>
      <c r="M38" s="3" t="s">
        <v>245</v>
      </c>
    </row>
    <row r="39" spans="3:13" ht="12.75" x14ac:dyDescent="0.2">
      <c r="C39" s="3" t="s">
        <v>246</v>
      </c>
      <c r="D39" s="3" t="s">
        <v>247</v>
      </c>
      <c r="E39" s="3" t="s">
        <v>248</v>
      </c>
      <c r="F39" s="3" t="s">
        <v>249</v>
      </c>
      <c r="G39" s="3" t="s">
        <v>250</v>
      </c>
      <c r="H39" s="3" t="s">
        <v>251</v>
      </c>
      <c r="I39" s="3" t="s">
        <v>252</v>
      </c>
      <c r="J39" s="3" t="s">
        <v>253</v>
      </c>
      <c r="K39" s="3" t="s">
        <v>254</v>
      </c>
      <c r="L39" s="3" t="s">
        <v>255</v>
      </c>
      <c r="M39" s="3" t="s">
        <v>256</v>
      </c>
    </row>
    <row r="40" spans="3:13" ht="12.75" x14ac:dyDescent="0.2">
      <c r="C40" s="3" t="s">
        <v>257</v>
      </c>
      <c r="D40" s="3" t="s">
        <v>258</v>
      </c>
      <c r="E40" s="3" t="s">
        <v>259</v>
      </c>
      <c r="F40" s="3" t="s">
        <v>260</v>
      </c>
      <c r="G40" s="3" t="s">
        <v>261</v>
      </c>
      <c r="H40" s="3" t="s">
        <v>262</v>
      </c>
      <c r="I40" s="3" t="s">
        <v>263</v>
      </c>
      <c r="J40" s="3" t="s">
        <v>264</v>
      </c>
      <c r="K40" s="3" t="s">
        <v>265</v>
      </c>
      <c r="L40" s="3" t="s">
        <v>266</v>
      </c>
      <c r="M40" s="3" t="s">
        <v>267</v>
      </c>
    </row>
    <row r="41" spans="3:13" ht="12.75" x14ac:dyDescent="0.2"/>
    <row r="42" spans="3:13" ht="12.75" x14ac:dyDescent="0.2">
      <c r="C42" s="3" t="s">
        <v>268</v>
      </c>
      <c r="D42" s="3" t="s">
        <v>269</v>
      </c>
      <c r="E42" s="3" t="s">
        <v>270</v>
      </c>
      <c r="F42" s="3" t="s">
        <v>271</v>
      </c>
      <c r="G42" s="3" t="s">
        <v>272</v>
      </c>
      <c r="H42" s="3" t="s">
        <v>273</v>
      </c>
      <c r="I42" s="3" t="s">
        <v>274</v>
      </c>
      <c r="J42" s="3" t="s">
        <v>275</v>
      </c>
      <c r="K42" s="3" t="s">
        <v>276</v>
      </c>
      <c r="L42" s="3" t="s">
        <v>277</v>
      </c>
      <c r="M42" s="3" t="s">
        <v>278</v>
      </c>
    </row>
    <row r="43" spans="3:13" ht="12.75" x14ac:dyDescent="0.2">
      <c r="C43" s="3" t="s">
        <v>279</v>
      </c>
      <c r="D43" s="3" t="s">
        <v>280</v>
      </c>
      <c r="E43" s="3" t="s">
        <v>281</v>
      </c>
      <c r="F43" s="3" t="s">
        <v>282</v>
      </c>
      <c r="G43" s="3" t="s">
        <v>283</v>
      </c>
      <c r="H43" s="3" t="s">
        <v>284</v>
      </c>
      <c r="I43" s="3" t="s">
        <v>285</v>
      </c>
      <c r="J43" s="3" t="s">
        <v>286</v>
      </c>
      <c r="K43" s="3" t="s">
        <v>287</v>
      </c>
      <c r="L43" s="3" t="s">
        <v>288</v>
      </c>
      <c r="M43" s="3" t="s">
        <v>289</v>
      </c>
    </row>
    <row r="44" spans="3:13" ht="12.75" x14ac:dyDescent="0.2">
      <c r="C44" s="3" t="s">
        <v>290</v>
      </c>
      <c r="D44" s="3" t="s">
        <v>291</v>
      </c>
      <c r="E44" s="3" t="s">
        <v>292</v>
      </c>
      <c r="F44" s="3" t="s">
        <v>293</v>
      </c>
      <c r="G44" s="3" t="s">
        <v>294</v>
      </c>
      <c r="H44" s="3" t="s">
        <v>295</v>
      </c>
      <c r="I44" s="3" t="s">
        <v>296</v>
      </c>
      <c r="J44" s="3" t="s">
        <v>297</v>
      </c>
      <c r="K44" s="3" t="s">
        <v>298</v>
      </c>
      <c r="L44" s="3" t="s">
        <v>299</v>
      </c>
      <c r="M44" s="3" t="s">
        <v>300</v>
      </c>
    </row>
    <row r="45" spans="3:13" ht="12.75" x14ac:dyDescent="0.2">
      <c r="C45" s="3" t="s">
        <v>301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302</v>
      </c>
      <c r="D46" s="3" t="s">
        <v>303</v>
      </c>
      <c r="E46" s="3" t="s">
        <v>304</v>
      </c>
      <c r="F46" s="3" t="s">
        <v>305</v>
      </c>
      <c r="G46" s="3" t="s">
        <v>306</v>
      </c>
      <c r="H46" s="3" t="s">
        <v>307</v>
      </c>
      <c r="I46" s="3" t="s">
        <v>308</v>
      </c>
      <c r="J46" s="3" t="s">
        <v>309</v>
      </c>
      <c r="K46" s="3" t="s">
        <v>38</v>
      </c>
      <c r="L46" s="3" t="s">
        <v>310</v>
      </c>
      <c r="M46" s="3" t="s">
        <v>311</v>
      </c>
    </row>
    <row r="47" spans="3:13" ht="12.75" x14ac:dyDescent="0.2">
      <c r="C47" s="3" t="s">
        <v>312</v>
      </c>
      <c r="D47" s="3" t="s">
        <v>313</v>
      </c>
      <c r="E47" s="3" t="s">
        <v>314</v>
      </c>
      <c r="F47" s="3" t="s">
        <v>315</v>
      </c>
      <c r="G47" s="3" t="s">
        <v>316</v>
      </c>
      <c r="H47" s="3" t="s">
        <v>317</v>
      </c>
      <c r="I47" s="3" t="s">
        <v>318</v>
      </c>
      <c r="J47" s="3" t="s">
        <v>319</v>
      </c>
      <c r="K47" s="3" t="s">
        <v>320</v>
      </c>
      <c r="L47" s="3" t="s">
        <v>321</v>
      </c>
      <c r="M47" s="3" t="s">
        <v>322</v>
      </c>
    </row>
    <row r="48" spans="3:13" ht="12.75" x14ac:dyDescent="0.2">
      <c r="C48" s="3" t="s">
        <v>323</v>
      </c>
      <c r="D48" s="3" t="s">
        <v>324</v>
      </c>
      <c r="E48" s="3" t="s">
        <v>325</v>
      </c>
      <c r="F48" s="3" t="s">
        <v>326</v>
      </c>
      <c r="G48" s="3" t="s">
        <v>326</v>
      </c>
      <c r="H48" s="3" t="s">
        <v>327</v>
      </c>
      <c r="I48" s="3" t="s">
        <v>328</v>
      </c>
      <c r="J48" s="3" t="s">
        <v>329</v>
      </c>
      <c r="K48" s="3" t="s">
        <v>330</v>
      </c>
      <c r="L48" s="3" t="s">
        <v>331</v>
      </c>
      <c r="M48" s="3" t="s">
        <v>332</v>
      </c>
    </row>
    <row r="49" spans="3:13" ht="12.75" x14ac:dyDescent="0.2">
      <c r="C49" s="3" t="s">
        <v>333</v>
      </c>
      <c r="D49" s="3" t="s">
        <v>334</v>
      </c>
      <c r="E49" s="3" t="s">
        <v>335</v>
      </c>
      <c r="F49" s="3" t="s">
        <v>336</v>
      </c>
      <c r="G49" s="3" t="s">
        <v>337</v>
      </c>
      <c r="H49" s="3" t="s">
        <v>338</v>
      </c>
      <c r="I49" s="3" t="s">
        <v>339</v>
      </c>
      <c r="J49" s="3" t="s">
        <v>340</v>
      </c>
      <c r="K49" s="3" t="s">
        <v>341</v>
      </c>
      <c r="L49" s="3" t="s">
        <v>342</v>
      </c>
      <c r="M49" s="3" t="s">
        <v>70</v>
      </c>
    </row>
    <row r="50" spans="3:13" ht="12.75" x14ac:dyDescent="0.2">
      <c r="C50" s="3" t="s">
        <v>343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344</v>
      </c>
      <c r="D51" s="3" t="s">
        <v>345</v>
      </c>
      <c r="E51" s="3" t="s">
        <v>346</v>
      </c>
      <c r="F51" s="3" t="s">
        <v>347</v>
      </c>
      <c r="G51" s="3" t="s">
        <v>348</v>
      </c>
      <c r="H51" s="3" t="s">
        <v>349</v>
      </c>
      <c r="I51" s="3" t="s">
        <v>350</v>
      </c>
      <c r="J51" s="3" t="s">
        <v>351</v>
      </c>
      <c r="K51" s="3" t="s">
        <v>352</v>
      </c>
      <c r="L51" s="3" t="s">
        <v>353</v>
      </c>
      <c r="M51" s="3" t="s">
        <v>239</v>
      </c>
    </row>
    <row r="52" spans="3:13" ht="12.75" x14ac:dyDescent="0.2"/>
    <row r="53" spans="3:13" ht="12.75" x14ac:dyDescent="0.2">
      <c r="C53" s="3" t="s">
        <v>354</v>
      </c>
      <c r="D53" s="3" t="s">
        <v>156</v>
      </c>
      <c r="E53" s="3" t="s">
        <v>157</v>
      </c>
      <c r="F53" s="3" t="s">
        <v>158</v>
      </c>
      <c r="G53" s="3" t="s">
        <v>159</v>
      </c>
      <c r="H53" s="3" t="s">
        <v>160</v>
      </c>
      <c r="I53" s="3" t="s">
        <v>161</v>
      </c>
      <c r="J53" s="3" t="s">
        <v>162</v>
      </c>
      <c r="K53" s="3" t="s">
        <v>163</v>
      </c>
      <c r="L53" s="3" t="s">
        <v>164</v>
      </c>
      <c r="M53" s="3" t="s">
        <v>165</v>
      </c>
    </row>
    <row r="54" spans="3:13" ht="12.75" x14ac:dyDescent="0.2"/>
    <row r="55" spans="3:13" ht="12.75" x14ac:dyDescent="0.2">
      <c r="C55" s="3" t="s">
        <v>355</v>
      </c>
      <c r="D55" s="3" t="s">
        <v>26</v>
      </c>
      <c r="E55" s="3" t="s">
        <v>356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357</v>
      </c>
      <c r="D56" s="3" t="s">
        <v>358</v>
      </c>
      <c r="E56" s="3" t="s">
        <v>359</v>
      </c>
      <c r="F56" s="3" t="s">
        <v>360</v>
      </c>
      <c r="G56" s="3" t="s">
        <v>361</v>
      </c>
      <c r="H56" s="3" t="s">
        <v>362</v>
      </c>
      <c r="I56" s="3" t="s">
        <v>363</v>
      </c>
      <c r="J56" s="3" t="s">
        <v>364</v>
      </c>
      <c r="K56" s="3" t="s">
        <v>365</v>
      </c>
      <c r="L56" s="3" t="s">
        <v>366</v>
      </c>
      <c r="M56" s="3" t="s">
        <v>367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D43A-7B44-430C-842C-484412ADF86A}">
  <dimension ref="C1:M48"/>
  <sheetViews>
    <sheetView workbookViewId="0">
      <selection activeCell="A38" sqref="A38:XFD38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368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369</v>
      </c>
      <c r="D12" s="3" t="s">
        <v>370</v>
      </c>
      <c r="E12" s="3" t="s">
        <v>371</v>
      </c>
      <c r="F12" s="3" t="s">
        <v>372</v>
      </c>
      <c r="G12" s="3" t="s">
        <v>373</v>
      </c>
      <c r="H12" s="3" t="s">
        <v>374</v>
      </c>
      <c r="I12" s="3" t="s">
        <v>375</v>
      </c>
      <c r="J12" s="3" t="s">
        <v>376</v>
      </c>
      <c r="K12" s="3" t="s">
        <v>377</v>
      </c>
      <c r="L12" s="3" t="s">
        <v>378</v>
      </c>
      <c r="M12" s="3" t="s">
        <v>379</v>
      </c>
    </row>
    <row r="13" spans="3:13" x14ac:dyDescent="0.2">
      <c r="C13" s="3" t="s">
        <v>380</v>
      </c>
      <c r="D13" s="3" t="s">
        <v>381</v>
      </c>
      <c r="E13" s="3" t="s">
        <v>382</v>
      </c>
      <c r="F13" s="3" t="s">
        <v>383</v>
      </c>
      <c r="G13" s="3" t="s">
        <v>384</v>
      </c>
      <c r="H13" s="3" t="s">
        <v>385</v>
      </c>
      <c r="I13" s="3" t="s">
        <v>386</v>
      </c>
      <c r="J13" s="3" t="s">
        <v>387</v>
      </c>
      <c r="K13" s="3" t="s">
        <v>388</v>
      </c>
      <c r="L13" s="3" t="s">
        <v>389</v>
      </c>
      <c r="M13" s="3" t="s">
        <v>390</v>
      </c>
    </row>
    <row r="15" spans="3:13" x14ac:dyDescent="0.2">
      <c r="C15" s="3" t="s">
        <v>391</v>
      </c>
      <c r="D15" s="3" t="s">
        <v>392</v>
      </c>
      <c r="E15" s="3" t="s">
        <v>393</v>
      </c>
      <c r="F15" s="3" t="s">
        <v>394</v>
      </c>
      <c r="G15" s="3" t="s">
        <v>395</v>
      </c>
      <c r="H15" s="3" t="s">
        <v>396</v>
      </c>
      <c r="I15" s="3" t="s">
        <v>397</v>
      </c>
      <c r="J15" s="3" t="s">
        <v>398</v>
      </c>
      <c r="K15" s="3" t="s">
        <v>399</v>
      </c>
      <c r="L15" s="3" t="s">
        <v>400</v>
      </c>
      <c r="M15" s="3" t="s">
        <v>401</v>
      </c>
    </row>
    <row r="16" spans="3:13" x14ac:dyDescent="0.2">
      <c r="C16" s="3" t="s">
        <v>402</v>
      </c>
      <c r="D16" s="3" t="s">
        <v>403</v>
      </c>
      <c r="E16" s="3" t="s">
        <v>404</v>
      </c>
      <c r="F16" s="3" t="s">
        <v>405</v>
      </c>
      <c r="G16" s="3" t="s">
        <v>406</v>
      </c>
      <c r="H16" s="3" t="s">
        <v>407</v>
      </c>
      <c r="I16" s="3" t="s">
        <v>408</v>
      </c>
      <c r="J16" s="3" t="s">
        <v>409</v>
      </c>
      <c r="K16" s="3" t="s">
        <v>410</v>
      </c>
      <c r="L16" s="3" t="s">
        <v>411</v>
      </c>
      <c r="M16" s="3" t="s">
        <v>412</v>
      </c>
    </row>
    <row r="17" spans="3:13" x14ac:dyDescent="0.2">
      <c r="C17" s="3" t="s">
        <v>413</v>
      </c>
      <c r="D17" s="3" t="s">
        <v>414</v>
      </c>
      <c r="E17" s="3" t="s">
        <v>415</v>
      </c>
      <c r="F17" s="3" t="s">
        <v>416</v>
      </c>
      <c r="G17" s="3" t="s">
        <v>417</v>
      </c>
      <c r="H17" s="3" t="s">
        <v>418</v>
      </c>
      <c r="I17" s="3" t="s">
        <v>419</v>
      </c>
      <c r="J17" s="3" t="s">
        <v>420</v>
      </c>
      <c r="K17" s="3" t="s">
        <v>421</v>
      </c>
      <c r="L17" s="3" t="s">
        <v>422</v>
      </c>
      <c r="M17" s="3" t="s">
        <v>423</v>
      </c>
    </row>
    <row r="19" spans="3:13" x14ac:dyDescent="0.2">
      <c r="C19" s="3" t="s">
        <v>424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425</v>
      </c>
      <c r="D20" s="3" t="s">
        <v>426</v>
      </c>
      <c r="E20" s="3" t="s">
        <v>427</v>
      </c>
      <c r="F20" s="3" t="s">
        <v>428</v>
      </c>
      <c r="G20" s="3" t="s">
        <v>429</v>
      </c>
      <c r="H20" s="3" t="s">
        <v>430</v>
      </c>
      <c r="I20" s="3" t="s">
        <v>431</v>
      </c>
      <c r="J20" s="3" t="s">
        <v>432</v>
      </c>
      <c r="K20" s="3" t="s">
        <v>433</v>
      </c>
      <c r="L20" s="3" t="s">
        <v>434</v>
      </c>
      <c r="M20" s="3" t="s">
        <v>435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436</v>
      </c>
      <c r="D22" s="3" t="s">
        <v>437</v>
      </c>
      <c r="E22" s="3" t="s">
        <v>438</v>
      </c>
      <c r="F22" s="3" t="s">
        <v>439</v>
      </c>
      <c r="G22" s="3" t="s">
        <v>440</v>
      </c>
      <c r="H22" s="3" t="s">
        <v>441</v>
      </c>
      <c r="I22" s="3" t="s">
        <v>442</v>
      </c>
      <c r="J22" s="3" t="s">
        <v>443</v>
      </c>
      <c r="K22" s="3" t="s">
        <v>444</v>
      </c>
      <c r="L22" s="3" t="s">
        <v>445</v>
      </c>
      <c r="M22" s="3" t="s">
        <v>446</v>
      </c>
    </row>
    <row r="23" spans="3:13" x14ac:dyDescent="0.2">
      <c r="C23" s="3" t="s">
        <v>447</v>
      </c>
      <c r="D23" s="3" t="s">
        <v>448</v>
      </c>
      <c r="E23" s="3" t="s">
        <v>449</v>
      </c>
      <c r="F23" s="3" t="s">
        <v>450</v>
      </c>
      <c r="G23" s="3" t="s">
        <v>451</v>
      </c>
      <c r="H23" s="3" t="s">
        <v>452</v>
      </c>
      <c r="I23" s="3" t="s">
        <v>453</v>
      </c>
      <c r="J23" s="3" t="s">
        <v>454</v>
      </c>
      <c r="K23" s="3" t="s">
        <v>455</v>
      </c>
      <c r="L23" s="3" t="s">
        <v>456</v>
      </c>
      <c r="M23" s="3" t="s">
        <v>457</v>
      </c>
    </row>
    <row r="24" spans="3:13" x14ac:dyDescent="0.2">
      <c r="C24" s="3" t="s">
        <v>458</v>
      </c>
      <c r="D24" s="3" t="s">
        <v>459</v>
      </c>
      <c r="E24" s="3" t="s">
        <v>460</v>
      </c>
      <c r="F24" s="3" t="s">
        <v>461</v>
      </c>
      <c r="G24" s="3" t="s">
        <v>462</v>
      </c>
      <c r="H24" s="3" t="s">
        <v>463</v>
      </c>
      <c r="I24" s="3" t="s">
        <v>464</v>
      </c>
      <c r="J24" s="3" t="s">
        <v>465</v>
      </c>
      <c r="K24" s="3" t="s">
        <v>466</v>
      </c>
      <c r="L24" s="3" t="s">
        <v>467</v>
      </c>
      <c r="M24" s="3" t="s">
        <v>468</v>
      </c>
    </row>
    <row r="26" spans="3:13" x14ac:dyDescent="0.2">
      <c r="C26" s="3" t="s">
        <v>469</v>
      </c>
      <c r="D26" s="3" t="s">
        <v>470</v>
      </c>
      <c r="E26" s="3" t="s">
        <v>471</v>
      </c>
      <c r="F26" s="3" t="s">
        <v>472</v>
      </c>
      <c r="G26" s="3" t="s">
        <v>473</v>
      </c>
      <c r="H26" s="3" t="s">
        <v>474</v>
      </c>
      <c r="I26" s="3" t="s">
        <v>475</v>
      </c>
      <c r="J26" s="3" t="s">
        <v>476</v>
      </c>
      <c r="K26" s="3" t="s">
        <v>477</v>
      </c>
      <c r="L26" s="3" t="s">
        <v>478</v>
      </c>
      <c r="M26" s="3" t="s">
        <v>479</v>
      </c>
    </row>
    <row r="27" spans="3:13" x14ac:dyDescent="0.2">
      <c r="C27" s="3" t="s">
        <v>480</v>
      </c>
      <c r="D27" s="3" t="s">
        <v>481</v>
      </c>
      <c r="E27" s="3" t="s">
        <v>482</v>
      </c>
      <c r="F27" s="3" t="s">
        <v>483</v>
      </c>
      <c r="G27" s="3" t="s">
        <v>484</v>
      </c>
      <c r="H27" s="3" t="s">
        <v>485</v>
      </c>
      <c r="I27" s="3" t="s">
        <v>486</v>
      </c>
      <c r="J27" s="3" t="s">
        <v>487</v>
      </c>
      <c r="K27" s="3" t="s">
        <v>488</v>
      </c>
      <c r="L27" s="3" t="s">
        <v>489</v>
      </c>
      <c r="M27" s="3" t="s">
        <v>490</v>
      </c>
    </row>
    <row r="28" spans="3:13" x14ac:dyDescent="0.2">
      <c r="C28" s="3" t="s">
        <v>491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492</v>
      </c>
      <c r="D29" s="3" t="s">
        <v>493</v>
      </c>
      <c r="E29" s="3" t="s">
        <v>494</v>
      </c>
      <c r="F29" s="3" t="s">
        <v>495</v>
      </c>
      <c r="G29" s="3" t="s">
        <v>496</v>
      </c>
      <c r="H29" s="3" t="s">
        <v>497</v>
      </c>
      <c r="I29" s="3" t="s">
        <v>498</v>
      </c>
      <c r="J29" s="3" t="s">
        <v>499</v>
      </c>
      <c r="K29" s="3" t="s">
        <v>500</v>
      </c>
      <c r="L29" s="3" t="s">
        <v>501</v>
      </c>
      <c r="M29" s="3" t="s">
        <v>502</v>
      </c>
    </row>
    <row r="30" spans="3:13" x14ac:dyDescent="0.2">
      <c r="C30" s="3" t="s">
        <v>503</v>
      </c>
      <c r="D30" s="3" t="s">
        <v>504</v>
      </c>
      <c r="E30" s="3" t="s">
        <v>213</v>
      </c>
      <c r="F30" s="3" t="s">
        <v>505</v>
      </c>
      <c r="G30" s="3" t="s">
        <v>506</v>
      </c>
      <c r="H30" s="3" t="s">
        <v>507</v>
      </c>
      <c r="I30" s="3" t="s">
        <v>508</v>
      </c>
      <c r="J30" s="3" t="s">
        <v>509</v>
      </c>
      <c r="K30" s="3" t="s">
        <v>510</v>
      </c>
      <c r="L30" s="3" t="s">
        <v>511</v>
      </c>
      <c r="M30" s="3" t="s">
        <v>512</v>
      </c>
    </row>
    <row r="32" spans="3:13" x14ac:dyDescent="0.2">
      <c r="C32" s="3" t="s">
        <v>513</v>
      </c>
      <c r="D32" s="3" t="s">
        <v>514</v>
      </c>
      <c r="E32" s="3" t="s">
        <v>515</v>
      </c>
      <c r="F32" s="3" t="s">
        <v>516</v>
      </c>
      <c r="G32" s="3" t="s">
        <v>517</v>
      </c>
      <c r="H32" s="3" t="s">
        <v>518</v>
      </c>
      <c r="I32" s="3" t="s">
        <v>519</v>
      </c>
      <c r="J32" s="3" t="s">
        <v>310</v>
      </c>
      <c r="K32" s="3" t="s">
        <v>520</v>
      </c>
      <c r="L32" s="3" t="s">
        <v>521</v>
      </c>
      <c r="M32" s="3" t="s">
        <v>522</v>
      </c>
    </row>
    <row r="33" spans="3:13" x14ac:dyDescent="0.2">
      <c r="C33" s="3" t="s">
        <v>523</v>
      </c>
      <c r="D33" s="3" t="s">
        <v>55</v>
      </c>
      <c r="E33" s="3" t="s">
        <v>524</v>
      </c>
      <c r="F33" s="3" t="s">
        <v>525</v>
      </c>
      <c r="G33" s="3" t="s">
        <v>526</v>
      </c>
      <c r="H33" s="3" t="s">
        <v>527</v>
      </c>
      <c r="I33" s="3" t="s">
        <v>528</v>
      </c>
      <c r="J33" s="3" t="s">
        <v>529</v>
      </c>
      <c r="K33" s="3" t="s">
        <v>530</v>
      </c>
      <c r="L33" s="3" t="s">
        <v>531</v>
      </c>
      <c r="M33" s="3" t="s">
        <v>532</v>
      </c>
    </row>
    <row r="35" spans="3:13" x14ac:dyDescent="0.2">
      <c r="C35" s="3" t="s">
        <v>533</v>
      </c>
      <c r="D35" s="3" t="s">
        <v>534</v>
      </c>
      <c r="E35" s="3" t="s">
        <v>535</v>
      </c>
      <c r="F35" s="3" t="s">
        <v>536</v>
      </c>
      <c r="G35" s="3" t="s">
        <v>537</v>
      </c>
      <c r="H35" s="3" t="s">
        <v>538</v>
      </c>
      <c r="I35" s="3" t="s">
        <v>539</v>
      </c>
      <c r="J35" s="3" t="s">
        <v>540</v>
      </c>
      <c r="K35" s="3" t="s">
        <v>541</v>
      </c>
      <c r="L35" s="3" t="s">
        <v>542</v>
      </c>
      <c r="M35" s="3" t="s">
        <v>543</v>
      </c>
    </row>
    <row r="36" spans="3:13" x14ac:dyDescent="0.2">
      <c r="C36" s="3" t="s">
        <v>544</v>
      </c>
      <c r="D36" s="3" t="s">
        <v>545</v>
      </c>
      <c r="E36" s="3" t="s">
        <v>546</v>
      </c>
      <c r="F36" s="3" t="s">
        <v>547</v>
      </c>
      <c r="G36" s="3" t="s">
        <v>548</v>
      </c>
      <c r="H36" s="3" t="s">
        <v>549</v>
      </c>
      <c r="I36" s="3" t="s">
        <v>550</v>
      </c>
      <c r="J36" s="3" t="s">
        <v>551</v>
      </c>
      <c r="K36" s="3" t="s">
        <v>552</v>
      </c>
      <c r="L36" s="3" t="s">
        <v>553</v>
      </c>
      <c r="M36" s="3" t="s">
        <v>554</v>
      </c>
    </row>
    <row r="38" spans="3:13" x14ac:dyDescent="0.2">
      <c r="C38" s="3" t="s">
        <v>555</v>
      </c>
      <c r="D38" s="3">
        <v>1.56</v>
      </c>
      <c r="E38" s="3">
        <v>0.75</v>
      </c>
      <c r="F38" s="3">
        <v>7.1999999999999995E-2</v>
      </c>
      <c r="G38" s="3">
        <v>0.99</v>
      </c>
      <c r="H38" s="3">
        <v>0.18</v>
      </c>
      <c r="I38" s="3">
        <v>-2.25</v>
      </c>
      <c r="J38" s="3">
        <v>2.78</v>
      </c>
      <c r="K38" s="3">
        <v>1.74</v>
      </c>
      <c r="L38" s="3">
        <v>0.82</v>
      </c>
      <c r="M38" s="3">
        <v>1.42</v>
      </c>
    </row>
    <row r="39" spans="3:13" x14ac:dyDescent="0.2">
      <c r="C39" s="3" t="s">
        <v>556</v>
      </c>
      <c r="D39" s="3">
        <v>1.52</v>
      </c>
      <c r="E39" s="3">
        <v>0.74</v>
      </c>
      <c r="F39" s="3">
        <v>7.0000000000000007E-2</v>
      </c>
      <c r="G39" s="3">
        <v>0.99</v>
      </c>
      <c r="H39" s="3">
        <v>0.18</v>
      </c>
      <c r="I39" s="3">
        <v>-2.25</v>
      </c>
      <c r="J39" s="3">
        <v>2.77</v>
      </c>
      <c r="K39" s="3">
        <v>1.74</v>
      </c>
      <c r="L39" s="3">
        <v>0.82</v>
      </c>
      <c r="M39" s="3">
        <v>1.41</v>
      </c>
    </row>
    <row r="40" spans="3:13" x14ac:dyDescent="0.2">
      <c r="C40" s="3" t="s">
        <v>557</v>
      </c>
      <c r="D40" s="3" t="s">
        <v>558</v>
      </c>
      <c r="E40" s="3" t="s">
        <v>559</v>
      </c>
      <c r="F40" s="3" t="s">
        <v>560</v>
      </c>
      <c r="G40" s="3" t="s">
        <v>482</v>
      </c>
      <c r="H40" s="3" t="s">
        <v>109</v>
      </c>
      <c r="I40" s="3" t="s">
        <v>561</v>
      </c>
      <c r="J40" s="3" t="s">
        <v>562</v>
      </c>
      <c r="K40" s="3" t="s">
        <v>563</v>
      </c>
      <c r="L40" s="3" t="s">
        <v>564</v>
      </c>
      <c r="M40" s="3" t="s">
        <v>565</v>
      </c>
    </row>
    <row r="41" spans="3:13" x14ac:dyDescent="0.2">
      <c r="C41" s="3" t="s">
        <v>566</v>
      </c>
      <c r="D41" s="3" t="s">
        <v>567</v>
      </c>
      <c r="E41" s="3" t="s">
        <v>568</v>
      </c>
      <c r="F41" s="3" t="s">
        <v>569</v>
      </c>
      <c r="G41" s="3" t="s">
        <v>570</v>
      </c>
      <c r="H41" s="3" t="s">
        <v>571</v>
      </c>
      <c r="I41" s="3" t="s">
        <v>561</v>
      </c>
      <c r="J41" s="3" t="s">
        <v>572</v>
      </c>
      <c r="K41" s="3" t="s">
        <v>573</v>
      </c>
      <c r="L41" s="3" t="s">
        <v>574</v>
      </c>
      <c r="M41" s="3" t="s">
        <v>575</v>
      </c>
    </row>
    <row r="43" spans="3:13" x14ac:dyDescent="0.2">
      <c r="C43" s="3" t="s">
        <v>576</v>
      </c>
      <c r="D43" s="3" t="s">
        <v>577</v>
      </c>
      <c r="E43" s="3" t="s">
        <v>578</v>
      </c>
      <c r="F43" s="3" t="s">
        <v>579</v>
      </c>
      <c r="G43" s="3" t="s">
        <v>580</v>
      </c>
      <c r="H43" s="3" t="s">
        <v>581</v>
      </c>
      <c r="I43" s="3" t="s">
        <v>582</v>
      </c>
      <c r="J43" s="3" t="s">
        <v>583</v>
      </c>
      <c r="K43" s="3" t="s">
        <v>584</v>
      </c>
      <c r="L43" s="3" t="s">
        <v>585</v>
      </c>
      <c r="M43" s="3" t="s">
        <v>586</v>
      </c>
    </row>
    <row r="44" spans="3:13" x14ac:dyDescent="0.2">
      <c r="C44" s="3" t="s">
        <v>587</v>
      </c>
      <c r="D44" s="3" t="s">
        <v>588</v>
      </c>
      <c r="E44" s="3" t="s">
        <v>589</v>
      </c>
      <c r="F44" s="3" t="s">
        <v>285</v>
      </c>
      <c r="G44" s="3" t="s">
        <v>590</v>
      </c>
      <c r="H44" s="3" t="s">
        <v>591</v>
      </c>
      <c r="I44" s="3" t="s">
        <v>592</v>
      </c>
      <c r="J44" s="3" t="s">
        <v>593</v>
      </c>
      <c r="K44" s="3" t="s">
        <v>594</v>
      </c>
      <c r="L44" s="3" t="s">
        <v>595</v>
      </c>
      <c r="M44" s="3" t="s">
        <v>596</v>
      </c>
    </row>
    <row r="46" spans="3:13" x14ac:dyDescent="0.2">
      <c r="C46" s="3" t="s">
        <v>597</v>
      </c>
      <c r="D46" s="3" t="s">
        <v>598</v>
      </c>
      <c r="E46" s="3" t="s">
        <v>599</v>
      </c>
      <c r="F46" s="3" t="s">
        <v>600</v>
      </c>
      <c r="G46" s="3" t="s">
        <v>601</v>
      </c>
      <c r="H46" s="3" t="s">
        <v>374</v>
      </c>
      <c r="I46" s="3" t="s">
        <v>375</v>
      </c>
      <c r="J46" s="3" t="s">
        <v>376</v>
      </c>
      <c r="K46" s="3" t="s">
        <v>377</v>
      </c>
      <c r="L46" s="3" t="s">
        <v>378</v>
      </c>
      <c r="M46" s="3" t="s">
        <v>379</v>
      </c>
    </row>
    <row r="47" spans="3:13" x14ac:dyDescent="0.2">
      <c r="C47" s="3" t="s">
        <v>602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603</v>
      </c>
      <c r="D48" s="3" t="s">
        <v>588</v>
      </c>
      <c r="E48" s="3" t="s">
        <v>589</v>
      </c>
      <c r="F48" s="3" t="s">
        <v>285</v>
      </c>
      <c r="G48" s="3" t="s">
        <v>590</v>
      </c>
      <c r="H48" s="3" t="s">
        <v>591</v>
      </c>
      <c r="I48" s="3" t="s">
        <v>592</v>
      </c>
      <c r="J48" s="3" t="s">
        <v>593</v>
      </c>
      <c r="K48" s="3" t="s">
        <v>594</v>
      </c>
      <c r="L48" s="3" t="s">
        <v>595</v>
      </c>
      <c r="M48" s="3" t="s">
        <v>596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4070-DEEF-48B1-AAAB-EA1091BC1F9A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604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523</v>
      </c>
      <c r="D12" s="3" t="s">
        <v>55</v>
      </c>
      <c r="E12" s="3" t="s">
        <v>524</v>
      </c>
      <c r="F12" s="3" t="s">
        <v>525</v>
      </c>
      <c r="G12" s="3" t="s">
        <v>526</v>
      </c>
      <c r="H12" s="3" t="s">
        <v>527</v>
      </c>
      <c r="I12" s="3" t="s">
        <v>528</v>
      </c>
      <c r="J12" s="3" t="s">
        <v>529</v>
      </c>
      <c r="K12" s="3" t="s">
        <v>530</v>
      </c>
      <c r="L12" s="3" t="s">
        <v>531</v>
      </c>
      <c r="M12" s="3" t="s">
        <v>532</v>
      </c>
    </row>
    <row r="13" spans="3:13" x14ac:dyDescent="0.2">
      <c r="C13" s="3" t="s">
        <v>605</v>
      </c>
      <c r="D13" s="3" t="s">
        <v>606</v>
      </c>
      <c r="E13" s="3" t="s">
        <v>607</v>
      </c>
      <c r="F13" s="3" t="s">
        <v>608</v>
      </c>
      <c r="G13" s="3" t="s">
        <v>609</v>
      </c>
      <c r="H13" s="3" t="s">
        <v>610</v>
      </c>
      <c r="I13" s="3" t="s">
        <v>611</v>
      </c>
      <c r="J13" s="3" t="s">
        <v>612</v>
      </c>
      <c r="K13" s="3" t="s">
        <v>613</v>
      </c>
      <c r="L13" s="3" t="s">
        <v>614</v>
      </c>
      <c r="M13" s="3" t="s">
        <v>615</v>
      </c>
    </row>
    <row r="14" spans="3:13" x14ac:dyDescent="0.2">
      <c r="C14" s="3" t="s">
        <v>616</v>
      </c>
      <c r="D14" s="3" t="s">
        <v>3</v>
      </c>
      <c r="E14" s="3" t="s">
        <v>3</v>
      </c>
      <c r="F14" s="3" t="s">
        <v>3</v>
      </c>
      <c r="G14" s="3" t="s">
        <v>617</v>
      </c>
      <c r="H14" s="3" t="s">
        <v>618</v>
      </c>
      <c r="I14" s="3" t="s">
        <v>619</v>
      </c>
      <c r="J14" s="3" t="s">
        <v>620</v>
      </c>
      <c r="K14" s="3" t="s">
        <v>181</v>
      </c>
      <c r="L14" s="3" t="s">
        <v>621</v>
      </c>
      <c r="M14" s="3" t="s">
        <v>622</v>
      </c>
    </row>
    <row r="15" spans="3:13" x14ac:dyDescent="0.2">
      <c r="C15" s="3" t="s">
        <v>623</v>
      </c>
      <c r="D15" s="3" t="s">
        <v>624</v>
      </c>
      <c r="E15" s="3" t="s">
        <v>625</v>
      </c>
      <c r="F15" s="3" t="s">
        <v>626</v>
      </c>
      <c r="G15" s="3" t="s">
        <v>627</v>
      </c>
      <c r="H15" s="3" t="s">
        <v>628</v>
      </c>
      <c r="I15" s="3" t="s">
        <v>629</v>
      </c>
      <c r="J15" s="3" t="s">
        <v>630</v>
      </c>
      <c r="K15" s="3" t="s">
        <v>631</v>
      </c>
      <c r="L15" s="3" t="s">
        <v>632</v>
      </c>
      <c r="M15" s="3" t="s">
        <v>38</v>
      </c>
    </row>
    <row r="16" spans="3:13" x14ac:dyDescent="0.2">
      <c r="C16" s="3" t="s">
        <v>633</v>
      </c>
      <c r="D16" s="3" t="s">
        <v>499</v>
      </c>
      <c r="E16" s="3" t="s">
        <v>634</v>
      </c>
      <c r="F16" s="3" t="s">
        <v>635</v>
      </c>
      <c r="G16" s="3" t="s">
        <v>636</v>
      </c>
      <c r="H16" s="3" t="s">
        <v>637</v>
      </c>
      <c r="I16" s="3" t="s">
        <v>638</v>
      </c>
      <c r="J16" s="3" t="s">
        <v>639</v>
      </c>
      <c r="K16" s="3" t="s">
        <v>640</v>
      </c>
      <c r="L16" s="3" t="s">
        <v>641</v>
      </c>
      <c r="M16" s="3" t="s">
        <v>642</v>
      </c>
    </row>
    <row r="17" spans="3:13" x14ac:dyDescent="0.2">
      <c r="C17" s="3" t="s">
        <v>643</v>
      </c>
      <c r="D17" s="3" t="s">
        <v>644</v>
      </c>
      <c r="E17" s="3" t="s">
        <v>645</v>
      </c>
      <c r="F17" s="3" t="s">
        <v>646</v>
      </c>
      <c r="G17" s="3" t="s">
        <v>647</v>
      </c>
      <c r="H17" s="3" t="s">
        <v>648</v>
      </c>
      <c r="I17" s="3" t="s">
        <v>649</v>
      </c>
      <c r="J17" s="3" t="s">
        <v>650</v>
      </c>
      <c r="K17" s="3" t="s">
        <v>33</v>
      </c>
      <c r="L17" s="3" t="s">
        <v>651</v>
      </c>
      <c r="M17" s="3" t="s">
        <v>652</v>
      </c>
    </row>
    <row r="18" spans="3:13" x14ac:dyDescent="0.2">
      <c r="C18" s="3" t="s">
        <v>653</v>
      </c>
      <c r="D18" s="3" t="s">
        <v>654</v>
      </c>
      <c r="E18" s="3" t="s">
        <v>655</v>
      </c>
      <c r="F18" s="3" t="s">
        <v>656</v>
      </c>
      <c r="G18" s="3" t="s">
        <v>657</v>
      </c>
      <c r="H18" s="3" t="s">
        <v>658</v>
      </c>
      <c r="I18" s="3" t="s">
        <v>659</v>
      </c>
      <c r="J18" s="3" t="s">
        <v>660</v>
      </c>
      <c r="K18" s="3" t="s">
        <v>661</v>
      </c>
      <c r="L18" s="3" t="s">
        <v>540</v>
      </c>
      <c r="M18" s="3" t="s">
        <v>662</v>
      </c>
    </row>
    <row r="19" spans="3:13" x14ac:dyDescent="0.2">
      <c r="C19" s="3" t="s">
        <v>663</v>
      </c>
      <c r="D19" s="3" t="s">
        <v>664</v>
      </c>
      <c r="E19" s="3" t="s">
        <v>665</v>
      </c>
      <c r="F19" s="3" t="s">
        <v>666</v>
      </c>
      <c r="G19" s="3" t="s">
        <v>667</v>
      </c>
      <c r="H19" s="3" t="s">
        <v>668</v>
      </c>
      <c r="I19" s="3" t="s">
        <v>669</v>
      </c>
      <c r="J19" s="3" t="s">
        <v>670</v>
      </c>
      <c r="K19" s="3" t="s">
        <v>671</v>
      </c>
      <c r="L19" s="3" t="s">
        <v>672</v>
      </c>
      <c r="M19" s="3" t="s">
        <v>673</v>
      </c>
    </row>
    <row r="20" spans="3:13" x14ac:dyDescent="0.2">
      <c r="C20" s="3" t="s">
        <v>674</v>
      </c>
      <c r="D20" s="3" t="s">
        <v>675</v>
      </c>
      <c r="E20" s="3" t="s">
        <v>676</v>
      </c>
      <c r="F20" s="3" t="s">
        <v>677</v>
      </c>
      <c r="G20" s="3" t="s">
        <v>678</v>
      </c>
      <c r="H20" s="3" t="s">
        <v>679</v>
      </c>
      <c r="I20" s="3" t="s">
        <v>680</v>
      </c>
      <c r="J20" s="3" t="s">
        <v>681</v>
      </c>
      <c r="K20" s="3" t="s">
        <v>682</v>
      </c>
      <c r="L20" s="3" t="s">
        <v>683</v>
      </c>
      <c r="M20" s="3" t="s">
        <v>684</v>
      </c>
    </row>
    <row r="22" spans="3:13" x14ac:dyDescent="0.2">
      <c r="C22" s="3" t="s">
        <v>685</v>
      </c>
      <c r="D22" s="3" t="s">
        <v>686</v>
      </c>
      <c r="E22" s="3" t="s">
        <v>687</v>
      </c>
      <c r="F22" s="3" t="s">
        <v>688</v>
      </c>
      <c r="G22" s="3" t="s">
        <v>689</v>
      </c>
      <c r="H22" s="3" t="s">
        <v>690</v>
      </c>
      <c r="I22" s="3" t="s">
        <v>691</v>
      </c>
      <c r="J22" s="3" t="s">
        <v>692</v>
      </c>
      <c r="K22" s="3" t="s">
        <v>693</v>
      </c>
      <c r="L22" s="3" t="s">
        <v>694</v>
      </c>
      <c r="M22" s="3" t="s">
        <v>695</v>
      </c>
    </row>
    <row r="23" spans="3:13" x14ac:dyDescent="0.2">
      <c r="C23" s="3" t="s">
        <v>696</v>
      </c>
      <c r="D23" s="3" t="s">
        <v>697</v>
      </c>
      <c r="E23" s="3" t="s">
        <v>3</v>
      </c>
      <c r="F23" s="3" t="s">
        <v>698</v>
      </c>
      <c r="G23" s="3" t="s">
        <v>520</v>
      </c>
      <c r="H23" s="3" t="s">
        <v>3</v>
      </c>
      <c r="I23" s="3" t="s">
        <v>699</v>
      </c>
      <c r="J23" s="3" t="s">
        <v>3</v>
      </c>
      <c r="K23" s="3" t="s">
        <v>700</v>
      </c>
      <c r="L23" s="3" t="s">
        <v>3</v>
      </c>
      <c r="M23" s="3" t="s">
        <v>701</v>
      </c>
    </row>
    <row r="24" spans="3:13" x14ac:dyDescent="0.2">
      <c r="C24" s="3" t="s">
        <v>702</v>
      </c>
      <c r="D24" s="3" t="s">
        <v>703</v>
      </c>
      <c r="E24" s="3" t="s">
        <v>704</v>
      </c>
      <c r="F24" s="3" t="s">
        <v>705</v>
      </c>
      <c r="G24" s="3" t="s">
        <v>706</v>
      </c>
      <c r="H24" s="3" t="s">
        <v>707</v>
      </c>
      <c r="I24" s="3" t="s">
        <v>708</v>
      </c>
      <c r="J24" s="3" t="s">
        <v>709</v>
      </c>
      <c r="K24" s="3" t="s">
        <v>710</v>
      </c>
      <c r="L24" s="3" t="s">
        <v>711</v>
      </c>
      <c r="M24" s="3" t="s">
        <v>712</v>
      </c>
    </row>
    <row r="25" spans="3:13" x14ac:dyDescent="0.2">
      <c r="C25" s="3" t="s">
        <v>713</v>
      </c>
      <c r="D25" s="3" t="s">
        <v>714</v>
      </c>
      <c r="E25" s="3" t="s">
        <v>715</v>
      </c>
      <c r="F25" s="3" t="s">
        <v>716</v>
      </c>
      <c r="G25" s="3" t="s">
        <v>717</v>
      </c>
      <c r="H25" s="3" t="s">
        <v>718</v>
      </c>
      <c r="I25" s="3" t="s">
        <v>719</v>
      </c>
      <c r="J25" s="3" t="s">
        <v>720</v>
      </c>
      <c r="K25" s="3" t="s">
        <v>721</v>
      </c>
      <c r="L25" s="3" t="s">
        <v>722</v>
      </c>
      <c r="M25" s="3" t="s">
        <v>723</v>
      </c>
    </row>
    <row r="27" spans="3:13" x14ac:dyDescent="0.2">
      <c r="C27" s="3" t="s">
        <v>724</v>
      </c>
      <c r="D27" s="3" t="s">
        <v>725</v>
      </c>
      <c r="E27" s="3" t="s">
        <v>726</v>
      </c>
      <c r="F27" s="3" t="s">
        <v>727</v>
      </c>
      <c r="G27" s="3" t="s">
        <v>728</v>
      </c>
      <c r="H27" s="3" t="s">
        <v>729</v>
      </c>
      <c r="I27" s="3" t="s">
        <v>730</v>
      </c>
      <c r="J27" s="3" t="s">
        <v>731</v>
      </c>
      <c r="K27" s="3" t="s">
        <v>731</v>
      </c>
      <c r="L27" s="3" t="s">
        <v>732</v>
      </c>
      <c r="M27" s="3" t="s">
        <v>733</v>
      </c>
    </row>
    <row r="28" spans="3:13" x14ac:dyDescent="0.2">
      <c r="C28" s="3" t="s">
        <v>734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735</v>
      </c>
      <c r="D29" s="3" t="s">
        <v>736</v>
      </c>
      <c r="E29" s="3" t="s">
        <v>737</v>
      </c>
      <c r="F29" s="3" t="s">
        <v>738</v>
      </c>
      <c r="G29" s="3" t="s">
        <v>739</v>
      </c>
      <c r="H29" s="3" t="s">
        <v>740</v>
      </c>
      <c r="I29" s="3" t="s">
        <v>741</v>
      </c>
      <c r="J29" s="3" t="s">
        <v>742</v>
      </c>
      <c r="K29" s="3" t="s">
        <v>743</v>
      </c>
      <c r="L29" s="3" t="s">
        <v>489</v>
      </c>
      <c r="M29" s="3" t="s">
        <v>744</v>
      </c>
    </row>
    <row r="30" spans="3:13" x14ac:dyDescent="0.2">
      <c r="C30" s="3" t="s">
        <v>745</v>
      </c>
      <c r="D30" s="3" t="s">
        <v>746</v>
      </c>
      <c r="E30" s="3" t="s">
        <v>747</v>
      </c>
      <c r="F30" s="3" t="s">
        <v>748</v>
      </c>
      <c r="G30" s="3" t="s">
        <v>749</v>
      </c>
      <c r="H30" s="3" t="s">
        <v>750</v>
      </c>
      <c r="I30" s="3" t="s">
        <v>751</v>
      </c>
      <c r="J30" s="3" t="s">
        <v>752</v>
      </c>
      <c r="K30" s="3" t="s">
        <v>753</v>
      </c>
      <c r="L30" s="3" t="s">
        <v>754</v>
      </c>
      <c r="M30" s="3" t="s">
        <v>755</v>
      </c>
    </row>
    <row r="31" spans="3:13" x14ac:dyDescent="0.2">
      <c r="C31" s="3" t="s">
        <v>756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757</v>
      </c>
      <c r="D32" s="3" t="s">
        <v>758</v>
      </c>
      <c r="E32" s="3" t="s">
        <v>759</v>
      </c>
      <c r="F32" s="3" t="s">
        <v>760</v>
      </c>
      <c r="G32" s="3" t="s">
        <v>761</v>
      </c>
      <c r="H32" s="3" t="s">
        <v>762</v>
      </c>
      <c r="I32" s="3" t="s">
        <v>763</v>
      </c>
      <c r="J32" s="3" t="s">
        <v>764</v>
      </c>
      <c r="K32" s="3" t="s">
        <v>765</v>
      </c>
      <c r="L32" s="3" t="s">
        <v>766</v>
      </c>
      <c r="M32" s="3" t="s">
        <v>767</v>
      </c>
    </row>
    <row r="33" spans="3:13" x14ac:dyDescent="0.2">
      <c r="C33" s="3" t="s">
        <v>768</v>
      </c>
      <c r="D33" s="3" t="s">
        <v>769</v>
      </c>
      <c r="E33" s="3" t="s">
        <v>770</v>
      </c>
      <c r="F33" s="3" t="s">
        <v>771</v>
      </c>
      <c r="G33" s="3" t="s">
        <v>772</v>
      </c>
      <c r="H33" s="3" t="s">
        <v>773</v>
      </c>
      <c r="I33" s="3" t="s">
        <v>774</v>
      </c>
      <c r="J33" s="3" t="s">
        <v>775</v>
      </c>
      <c r="K33" s="3" t="s">
        <v>776</v>
      </c>
      <c r="L33" s="3" t="s">
        <v>777</v>
      </c>
      <c r="M33" s="3" t="s">
        <v>778</v>
      </c>
    </row>
    <row r="35" spans="3:13" x14ac:dyDescent="0.2">
      <c r="C35" s="3" t="s">
        <v>779</v>
      </c>
      <c r="D35" s="3" t="s">
        <v>780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106</v>
      </c>
      <c r="J35" s="3" t="s">
        <v>55</v>
      </c>
      <c r="K35" s="3" t="s">
        <v>781</v>
      </c>
      <c r="L35" s="3" t="s">
        <v>782</v>
      </c>
      <c r="M35" s="3" t="s">
        <v>783</v>
      </c>
    </row>
    <row r="36" spans="3:13" x14ac:dyDescent="0.2">
      <c r="C36" s="3" t="s">
        <v>784</v>
      </c>
      <c r="D36" s="3">
        <v>600</v>
      </c>
      <c r="E36" s="3" t="s">
        <v>785</v>
      </c>
      <c r="F36" s="3" t="s">
        <v>654</v>
      </c>
      <c r="G36" s="3">
        <v>200</v>
      </c>
      <c r="H36" s="3" t="s">
        <v>786</v>
      </c>
      <c r="I36" s="3" t="s">
        <v>787</v>
      </c>
      <c r="J36" s="3" t="s">
        <v>788</v>
      </c>
      <c r="K36" s="3" t="s">
        <v>650</v>
      </c>
      <c r="L36" s="3" t="s">
        <v>3</v>
      </c>
      <c r="M36" s="3" t="s">
        <v>789</v>
      </c>
    </row>
    <row r="37" spans="3:13" x14ac:dyDescent="0.2">
      <c r="C37" s="3" t="s">
        <v>790</v>
      </c>
      <c r="D37" s="3" t="s">
        <v>791</v>
      </c>
      <c r="E37" s="3" t="s">
        <v>792</v>
      </c>
      <c r="F37" s="3" t="s">
        <v>793</v>
      </c>
      <c r="G37" s="3" t="s">
        <v>794</v>
      </c>
      <c r="H37" s="3" t="s">
        <v>795</v>
      </c>
      <c r="I37" s="3" t="s">
        <v>796</v>
      </c>
      <c r="J37" s="3" t="s">
        <v>797</v>
      </c>
      <c r="K37" s="3" t="s">
        <v>798</v>
      </c>
      <c r="L37" s="3" t="s">
        <v>799</v>
      </c>
      <c r="M37" s="3" t="s">
        <v>800</v>
      </c>
    </row>
    <row r="38" spans="3:13" x14ac:dyDescent="0.2">
      <c r="C38" s="3" t="s">
        <v>801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106</v>
      </c>
      <c r="I38" s="3" t="s">
        <v>55</v>
      </c>
      <c r="J38" s="3" t="s">
        <v>781</v>
      </c>
      <c r="K38" s="3" t="s">
        <v>782</v>
      </c>
      <c r="L38" s="3" t="s">
        <v>783</v>
      </c>
      <c r="M38" s="3" t="s">
        <v>802</v>
      </c>
    </row>
    <row r="40" spans="3:13" x14ac:dyDescent="0.2">
      <c r="C40" s="3" t="s">
        <v>803</v>
      </c>
      <c r="D40" s="3" t="s">
        <v>804</v>
      </c>
      <c r="E40" s="3" t="s">
        <v>805</v>
      </c>
      <c r="F40" s="3" t="s">
        <v>806</v>
      </c>
      <c r="G40" s="3" t="s">
        <v>807</v>
      </c>
      <c r="H40" s="3" t="s">
        <v>808</v>
      </c>
      <c r="I40" s="3" t="s">
        <v>809</v>
      </c>
      <c r="J40" s="3" t="s">
        <v>810</v>
      </c>
      <c r="K40" s="3" t="s">
        <v>811</v>
      </c>
      <c r="L40" s="3" t="s">
        <v>812</v>
      </c>
      <c r="M40" s="3" t="s">
        <v>813</v>
      </c>
    </row>
    <row r="41" spans="3:13" x14ac:dyDescent="0.2">
      <c r="C41" s="3" t="s">
        <v>814</v>
      </c>
      <c r="D41" s="3" t="s">
        <v>815</v>
      </c>
      <c r="E41" s="3" t="s">
        <v>207</v>
      </c>
      <c r="F41" s="3" t="s">
        <v>816</v>
      </c>
      <c r="G41" s="3" t="s">
        <v>817</v>
      </c>
      <c r="H41" s="3" t="s">
        <v>818</v>
      </c>
      <c r="I41" s="3" t="s">
        <v>819</v>
      </c>
      <c r="J41" s="3" t="s">
        <v>820</v>
      </c>
      <c r="K41" s="3" t="s">
        <v>821</v>
      </c>
      <c r="L41" s="3" t="s">
        <v>822</v>
      </c>
      <c r="M41" s="3" t="s">
        <v>823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319F-3C4C-42FB-8CE0-BDA61A1955E3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824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825</v>
      </c>
      <c r="D12" s="3">
        <v>40.770000000000003</v>
      </c>
      <c r="E12" s="3">
        <v>43.34</v>
      </c>
      <c r="F12" s="3">
        <v>30.9</v>
      </c>
      <c r="G12" s="3">
        <v>33.9</v>
      </c>
      <c r="H12" s="3">
        <v>28.62</v>
      </c>
      <c r="I12" s="3">
        <v>13.9</v>
      </c>
      <c r="J12" s="3">
        <v>19.78</v>
      </c>
      <c r="K12" s="3">
        <v>18.72</v>
      </c>
      <c r="L12" s="3">
        <v>27.31</v>
      </c>
      <c r="M12" s="3">
        <v>23.38</v>
      </c>
    </row>
    <row r="13" spans="3:13" ht="12.75" x14ac:dyDescent="0.2">
      <c r="C13" s="3" t="s">
        <v>826</v>
      </c>
      <c r="D13" s="3" t="s">
        <v>827</v>
      </c>
      <c r="E13" s="3" t="s">
        <v>828</v>
      </c>
      <c r="F13" s="3" t="s">
        <v>829</v>
      </c>
      <c r="G13" s="3" t="s">
        <v>830</v>
      </c>
      <c r="H13" s="3" t="s">
        <v>831</v>
      </c>
      <c r="I13" s="3" t="s">
        <v>832</v>
      </c>
      <c r="J13" s="3" t="s">
        <v>833</v>
      </c>
      <c r="K13" s="3" t="s">
        <v>834</v>
      </c>
      <c r="L13" s="3" t="s">
        <v>835</v>
      </c>
      <c r="M13" s="3" t="s">
        <v>836</v>
      </c>
    </row>
    <row r="14" spans="3:13" ht="12.75" x14ac:dyDescent="0.2"/>
    <row r="15" spans="3:13" ht="12.75" x14ac:dyDescent="0.2">
      <c r="C15" s="3" t="s">
        <v>837</v>
      </c>
      <c r="D15" s="3" t="s">
        <v>838</v>
      </c>
      <c r="E15" s="3" t="s">
        <v>839</v>
      </c>
      <c r="F15" s="3" t="s">
        <v>840</v>
      </c>
      <c r="G15" s="3" t="s">
        <v>841</v>
      </c>
      <c r="H15" s="3" t="s">
        <v>842</v>
      </c>
      <c r="I15" s="3" t="s">
        <v>843</v>
      </c>
      <c r="J15" s="3" t="s">
        <v>844</v>
      </c>
      <c r="K15" s="3" t="s">
        <v>845</v>
      </c>
      <c r="L15" s="3" t="s">
        <v>846</v>
      </c>
      <c r="M15" s="3" t="s">
        <v>847</v>
      </c>
    </row>
    <row r="16" spans="3:13" ht="12.75" x14ac:dyDescent="0.2">
      <c r="C16" s="3" t="s">
        <v>848</v>
      </c>
      <c r="D16" s="3" t="s">
        <v>849</v>
      </c>
      <c r="E16" s="3" t="s">
        <v>850</v>
      </c>
      <c r="F16" s="3" t="s">
        <v>851</v>
      </c>
      <c r="G16" s="3" t="s">
        <v>852</v>
      </c>
      <c r="H16" s="3" t="s">
        <v>853</v>
      </c>
      <c r="I16" s="3" t="s">
        <v>854</v>
      </c>
      <c r="J16" s="3" t="s">
        <v>855</v>
      </c>
      <c r="K16" s="3" t="s">
        <v>856</v>
      </c>
      <c r="L16" s="3" t="s">
        <v>857</v>
      </c>
      <c r="M16" s="3" t="s">
        <v>858</v>
      </c>
    </row>
    <row r="17" spans="3:13" ht="12.75" x14ac:dyDescent="0.2">
      <c r="C17" s="3" t="s">
        <v>859</v>
      </c>
      <c r="D17" s="3" t="s">
        <v>860</v>
      </c>
      <c r="E17" s="3" t="s">
        <v>861</v>
      </c>
      <c r="F17" s="3" t="s">
        <v>862</v>
      </c>
      <c r="G17" s="3" t="s">
        <v>863</v>
      </c>
      <c r="H17" s="3" t="s">
        <v>863</v>
      </c>
      <c r="I17" s="3" t="s">
        <v>864</v>
      </c>
      <c r="J17" s="3" t="s">
        <v>865</v>
      </c>
      <c r="K17" s="3" t="s">
        <v>866</v>
      </c>
      <c r="L17" s="3" t="s">
        <v>867</v>
      </c>
      <c r="M17" s="3" t="s">
        <v>865</v>
      </c>
    </row>
    <row r="18" spans="3:13" ht="12.75" x14ac:dyDescent="0.2">
      <c r="C18" s="3" t="s">
        <v>868</v>
      </c>
      <c r="D18" s="3" t="s">
        <v>869</v>
      </c>
      <c r="E18" s="3" t="s">
        <v>870</v>
      </c>
      <c r="F18" s="3" t="s">
        <v>871</v>
      </c>
      <c r="G18" s="3" t="s">
        <v>872</v>
      </c>
      <c r="H18" s="3" t="s">
        <v>873</v>
      </c>
      <c r="I18" s="3" t="s">
        <v>874</v>
      </c>
      <c r="J18" s="3" t="s">
        <v>875</v>
      </c>
      <c r="K18" s="3" t="s">
        <v>876</v>
      </c>
      <c r="L18" s="3" t="s">
        <v>877</v>
      </c>
      <c r="M18" s="3" t="s">
        <v>878</v>
      </c>
    </row>
    <row r="19" spans="3:13" ht="12.75" x14ac:dyDescent="0.2">
      <c r="C19" s="3" t="s">
        <v>879</v>
      </c>
      <c r="D19" s="3" t="s">
        <v>880</v>
      </c>
      <c r="E19" s="3" t="s">
        <v>881</v>
      </c>
      <c r="F19" s="3" t="s">
        <v>882</v>
      </c>
      <c r="G19" s="3" t="s">
        <v>883</v>
      </c>
      <c r="H19" s="3" t="s">
        <v>884</v>
      </c>
      <c r="I19" s="3" t="s">
        <v>885</v>
      </c>
      <c r="J19" s="3" t="s">
        <v>886</v>
      </c>
      <c r="K19" s="3" t="s">
        <v>887</v>
      </c>
      <c r="L19" s="3" t="s">
        <v>888</v>
      </c>
      <c r="M19" s="3" t="s">
        <v>889</v>
      </c>
    </row>
    <row r="20" spans="3:13" ht="12.75" x14ac:dyDescent="0.2">
      <c r="C20" s="3" t="s">
        <v>890</v>
      </c>
      <c r="D20" s="3" t="s">
        <v>891</v>
      </c>
      <c r="E20" s="3" t="s">
        <v>892</v>
      </c>
      <c r="F20" s="3" t="s">
        <v>893</v>
      </c>
      <c r="G20" s="3" t="s">
        <v>894</v>
      </c>
      <c r="H20" s="3" t="s">
        <v>895</v>
      </c>
      <c r="I20" s="3" t="s">
        <v>896</v>
      </c>
      <c r="J20" s="3" t="s">
        <v>897</v>
      </c>
      <c r="K20" s="3" t="s">
        <v>898</v>
      </c>
      <c r="L20" s="3" t="s">
        <v>899</v>
      </c>
      <c r="M20" s="3" t="s">
        <v>900</v>
      </c>
    </row>
    <row r="21" spans="3:13" ht="12.75" x14ac:dyDescent="0.2">
      <c r="C21" s="3" t="s">
        <v>901</v>
      </c>
      <c r="D21" s="3" t="s">
        <v>902</v>
      </c>
      <c r="E21" s="3" t="s">
        <v>903</v>
      </c>
      <c r="F21" s="3" t="s">
        <v>904</v>
      </c>
      <c r="G21" s="3" t="s">
        <v>905</v>
      </c>
      <c r="H21" s="3" t="s">
        <v>906</v>
      </c>
      <c r="I21" s="3" t="s">
        <v>907</v>
      </c>
      <c r="J21" s="3" t="s">
        <v>908</v>
      </c>
      <c r="K21" s="3" t="s">
        <v>907</v>
      </c>
      <c r="L21" s="3" t="s">
        <v>904</v>
      </c>
      <c r="M21" s="3" t="s">
        <v>908</v>
      </c>
    </row>
    <row r="22" spans="3:13" ht="12.75" x14ac:dyDescent="0.2">
      <c r="C22" s="3" t="s">
        <v>909</v>
      </c>
      <c r="D22" s="3" t="s">
        <v>910</v>
      </c>
      <c r="E22" s="3" t="s">
        <v>911</v>
      </c>
      <c r="F22" s="3" t="s">
        <v>912</v>
      </c>
      <c r="G22" s="3" t="s">
        <v>913</v>
      </c>
      <c r="H22" s="3" t="s">
        <v>914</v>
      </c>
      <c r="I22" s="3" t="s">
        <v>915</v>
      </c>
      <c r="J22" s="3" t="s">
        <v>916</v>
      </c>
      <c r="K22" s="3" t="s">
        <v>917</v>
      </c>
      <c r="L22" s="3" t="s">
        <v>918</v>
      </c>
      <c r="M22" s="3" t="s">
        <v>906</v>
      </c>
    </row>
    <row r="23" spans="3:13" ht="12.75" x14ac:dyDescent="0.2"/>
    <row r="24" spans="3:13" ht="12.75" x14ac:dyDescent="0.2">
      <c r="C24" s="3" t="s">
        <v>919</v>
      </c>
      <c r="D24" s="3" t="s">
        <v>920</v>
      </c>
      <c r="E24" s="3" t="s">
        <v>921</v>
      </c>
      <c r="F24" s="3" t="s">
        <v>922</v>
      </c>
      <c r="G24" s="3" t="s">
        <v>923</v>
      </c>
      <c r="H24" s="3" t="s">
        <v>924</v>
      </c>
      <c r="I24" s="3" t="s">
        <v>925</v>
      </c>
      <c r="J24" s="3" t="s">
        <v>926</v>
      </c>
      <c r="K24" s="3" t="s">
        <v>927</v>
      </c>
      <c r="L24" s="3" t="s">
        <v>928</v>
      </c>
      <c r="M24" s="3" t="s">
        <v>929</v>
      </c>
    </row>
    <row r="25" spans="3:13" ht="12.75" x14ac:dyDescent="0.2">
      <c r="C25" s="3" t="s">
        <v>930</v>
      </c>
      <c r="D25" s="3" t="s">
        <v>931</v>
      </c>
      <c r="E25" s="3" t="s">
        <v>932</v>
      </c>
      <c r="F25" s="3" t="s">
        <v>903</v>
      </c>
      <c r="G25" s="3" t="s">
        <v>933</v>
      </c>
      <c r="H25" s="3" t="s">
        <v>902</v>
      </c>
      <c r="I25" s="3" t="s">
        <v>934</v>
      </c>
      <c r="J25" s="3" t="s">
        <v>907</v>
      </c>
      <c r="K25" s="3" t="s">
        <v>935</v>
      </c>
      <c r="L25" s="3" t="s">
        <v>906</v>
      </c>
      <c r="M25" s="3" t="s">
        <v>907</v>
      </c>
    </row>
    <row r="26" spans="3:13" ht="12.75" x14ac:dyDescent="0.2">
      <c r="C26" s="3" t="s">
        <v>936</v>
      </c>
      <c r="D26" s="3" t="s">
        <v>937</v>
      </c>
      <c r="E26" s="3" t="s">
        <v>938</v>
      </c>
      <c r="F26" s="3" t="s">
        <v>939</v>
      </c>
      <c r="G26" s="3" t="s">
        <v>940</v>
      </c>
      <c r="H26" s="3" t="s">
        <v>941</v>
      </c>
      <c r="I26" s="3" t="s">
        <v>942</v>
      </c>
      <c r="J26" s="3" t="s">
        <v>943</v>
      </c>
      <c r="K26" s="3" t="s">
        <v>944</v>
      </c>
      <c r="L26" s="3" t="s">
        <v>945</v>
      </c>
      <c r="M26" s="3" t="s">
        <v>946</v>
      </c>
    </row>
    <row r="27" spans="3:13" ht="12.75" x14ac:dyDescent="0.2">
      <c r="C27" s="3" t="s">
        <v>947</v>
      </c>
      <c r="D27" s="3" t="s">
        <v>948</v>
      </c>
      <c r="E27" s="3" t="s">
        <v>948</v>
      </c>
      <c r="F27" s="3" t="s">
        <v>949</v>
      </c>
      <c r="G27" s="3" t="s">
        <v>950</v>
      </c>
      <c r="H27" s="3" t="s">
        <v>949</v>
      </c>
      <c r="I27" s="3" t="s">
        <v>904</v>
      </c>
      <c r="J27" s="3" t="s">
        <v>908</v>
      </c>
      <c r="K27" s="3" t="s">
        <v>908</v>
      </c>
      <c r="L27" s="3" t="s">
        <v>935</v>
      </c>
      <c r="M27" s="3" t="s">
        <v>951</v>
      </c>
    </row>
    <row r="28" spans="3:13" ht="12.75" x14ac:dyDescent="0.2"/>
    <row r="29" spans="3:13" ht="12.75" x14ac:dyDescent="0.2">
      <c r="C29" s="3" t="s">
        <v>952</v>
      </c>
      <c r="D29" s="3">
        <v>4</v>
      </c>
      <c r="E29" s="3">
        <v>4.5</v>
      </c>
      <c r="F29" s="3">
        <v>4.2</v>
      </c>
      <c r="G29" s="3">
        <v>4</v>
      </c>
      <c r="H29" s="3">
        <v>4</v>
      </c>
      <c r="I29" s="3">
        <v>3.6</v>
      </c>
      <c r="J29" s="3">
        <v>3.4</v>
      </c>
      <c r="K29" s="3">
        <v>3.9</v>
      </c>
      <c r="L29" s="3">
        <v>4</v>
      </c>
      <c r="M29" s="3">
        <v>4.3</v>
      </c>
    </row>
    <row r="30" spans="3:13" ht="12.75" x14ac:dyDescent="0.2">
      <c r="C30" s="3" t="s">
        <v>953</v>
      </c>
      <c r="D30" s="3">
        <v>6</v>
      </c>
      <c r="E30" s="3">
        <v>6</v>
      </c>
      <c r="F30" s="3">
        <v>4</v>
      </c>
      <c r="G30" s="3">
        <v>6</v>
      </c>
      <c r="H30" s="3">
        <v>6</v>
      </c>
      <c r="I30" s="3">
        <v>1</v>
      </c>
      <c r="J30" s="3">
        <v>6</v>
      </c>
      <c r="K30" s="3">
        <v>4</v>
      </c>
      <c r="L30" s="3">
        <v>6</v>
      </c>
      <c r="M30" s="3">
        <v>6</v>
      </c>
    </row>
    <row r="31" spans="3:13" ht="12.75" x14ac:dyDescent="0.2">
      <c r="C31" s="3" t="s">
        <v>954</v>
      </c>
      <c r="D31" s="3">
        <v>0.89249999999999996</v>
      </c>
      <c r="E31" s="3">
        <v>1.77</v>
      </c>
      <c r="F31" s="3">
        <v>1.98</v>
      </c>
      <c r="G31" s="3">
        <v>2.1</v>
      </c>
      <c r="H31" s="3">
        <v>2.19</v>
      </c>
      <c r="I31" s="3">
        <v>0.96</v>
      </c>
      <c r="J31" s="3">
        <v>0.96</v>
      </c>
      <c r="K31" s="3">
        <v>0.99960000000000004</v>
      </c>
      <c r="L31" s="3">
        <v>0.99960000000000004</v>
      </c>
      <c r="M31" s="3">
        <v>1.06</v>
      </c>
    </row>
    <row r="32" spans="3:13" ht="12.75" x14ac:dyDescent="0.2">
      <c r="C32" s="3" t="s">
        <v>955</v>
      </c>
      <c r="D32" s="3" t="s">
        <v>956</v>
      </c>
      <c r="E32" s="3" t="s">
        <v>957</v>
      </c>
      <c r="F32" s="3" t="s">
        <v>958</v>
      </c>
      <c r="G32" s="3" t="s">
        <v>959</v>
      </c>
      <c r="H32" s="3" t="s">
        <v>960</v>
      </c>
      <c r="I32" s="3" t="s">
        <v>961</v>
      </c>
      <c r="J32" s="3" t="s">
        <v>962</v>
      </c>
      <c r="K32" s="3" t="s">
        <v>963</v>
      </c>
      <c r="L32" s="3" t="s">
        <v>964</v>
      </c>
      <c r="M32" s="3" t="s">
        <v>965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5ACD-2F36-46A5-AF79-04D8747A0E8B}">
  <dimension ref="A3:BJ22"/>
  <sheetViews>
    <sheetView showGridLines="0" tabSelected="1" topLeftCell="H1" workbookViewId="0">
      <selection activeCell="F23" sqref="F23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966</v>
      </c>
      <c r="C3" s="9"/>
      <c r="D3" s="9"/>
      <c r="E3" s="9"/>
      <c r="F3" s="9"/>
      <c r="H3" s="9" t="s">
        <v>967</v>
      </c>
      <c r="I3" s="9"/>
      <c r="J3" s="9"/>
      <c r="K3" s="9"/>
      <c r="L3" s="9"/>
      <c r="N3" s="11" t="s">
        <v>968</v>
      </c>
      <c r="O3" s="11"/>
      <c r="P3" s="11"/>
      <c r="Q3" s="11"/>
      <c r="R3" s="11"/>
      <c r="S3" s="11"/>
      <c r="T3" s="11"/>
      <c r="V3" s="9" t="s">
        <v>969</v>
      </c>
      <c r="W3" s="9"/>
      <c r="X3" s="9"/>
      <c r="Y3" s="9"/>
      <c r="AA3" s="9" t="s">
        <v>970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971</v>
      </c>
      <c r="C4" s="15" t="s">
        <v>972</v>
      </c>
      <c r="D4" s="14" t="s">
        <v>973</v>
      </c>
      <c r="E4" s="15" t="s">
        <v>974</v>
      </c>
      <c r="F4" s="14" t="s">
        <v>975</v>
      </c>
      <c r="H4" s="16" t="s">
        <v>976</v>
      </c>
      <c r="I4" s="17" t="s">
        <v>977</v>
      </c>
      <c r="J4" s="16" t="s">
        <v>978</v>
      </c>
      <c r="K4" s="17" t="s">
        <v>979</v>
      </c>
      <c r="L4" s="16" t="s">
        <v>980</v>
      </c>
      <c r="N4" s="18" t="s">
        <v>981</v>
      </c>
      <c r="O4" s="19" t="s">
        <v>982</v>
      </c>
      <c r="P4" s="18" t="s">
        <v>983</v>
      </c>
      <c r="Q4" s="19" t="s">
        <v>984</v>
      </c>
      <c r="R4" s="18" t="s">
        <v>985</v>
      </c>
      <c r="S4" s="19" t="s">
        <v>986</v>
      </c>
      <c r="T4" s="18" t="s">
        <v>987</v>
      </c>
      <c r="V4" s="19" t="s">
        <v>988</v>
      </c>
      <c r="W4" s="18" t="s">
        <v>989</v>
      </c>
      <c r="X4" s="19" t="s">
        <v>990</v>
      </c>
      <c r="Y4" s="18" t="s">
        <v>991</v>
      </c>
      <c r="AA4" s="20" t="s">
        <v>576</v>
      </c>
      <c r="AB4" s="21" t="s">
        <v>859</v>
      </c>
      <c r="AC4" s="20" t="s">
        <v>868</v>
      </c>
      <c r="AD4" s="21" t="s">
        <v>890</v>
      </c>
      <c r="AE4" s="20" t="s">
        <v>901</v>
      </c>
      <c r="AF4" s="21" t="s">
        <v>909</v>
      </c>
      <c r="AG4" s="20" t="s">
        <v>919</v>
      </c>
      <c r="AH4" s="21" t="s">
        <v>930</v>
      </c>
      <c r="AI4" s="20" t="s">
        <v>954</v>
      </c>
      <c r="AJ4" s="22"/>
      <c r="AK4" s="21" t="s">
        <v>952</v>
      </c>
      <c r="AL4" s="20" t="s">
        <v>953</v>
      </c>
    </row>
    <row r="5" spans="1:62" ht="63" x14ac:dyDescent="0.2">
      <c r="A5" s="23" t="s">
        <v>992</v>
      </c>
      <c r="B5" s="18" t="s">
        <v>993</v>
      </c>
      <c r="C5" s="24" t="s">
        <v>994</v>
      </c>
      <c r="D5" s="25" t="s">
        <v>995</v>
      </c>
      <c r="E5" s="19" t="s">
        <v>996</v>
      </c>
      <c r="F5" s="18" t="s">
        <v>993</v>
      </c>
      <c r="H5" s="19" t="s">
        <v>997</v>
      </c>
      <c r="I5" s="18" t="s">
        <v>998</v>
      </c>
      <c r="J5" s="19" t="s">
        <v>999</v>
      </c>
      <c r="K5" s="18" t="s">
        <v>1000</v>
      </c>
      <c r="L5" s="19" t="s">
        <v>1001</v>
      </c>
      <c r="N5" s="18" t="s">
        <v>1002</v>
      </c>
      <c r="O5" s="19" t="s">
        <v>1003</v>
      </c>
      <c r="P5" s="18" t="s">
        <v>1004</v>
      </c>
      <c r="Q5" s="19" t="s">
        <v>1005</v>
      </c>
      <c r="R5" s="18" t="s">
        <v>1006</v>
      </c>
      <c r="S5" s="19" t="s">
        <v>1007</v>
      </c>
      <c r="T5" s="18" t="s">
        <v>1008</v>
      </c>
      <c r="V5" s="19" t="s">
        <v>1009</v>
      </c>
      <c r="W5" s="18" t="s">
        <v>1010</v>
      </c>
      <c r="X5" s="19" t="s">
        <v>1011</v>
      </c>
      <c r="Y5" s="18" t="s">
        <v>1012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0.85413802584547704</v>
      </c>
      <c r="C7" s="31">
        <f>(sheet!D18-sheet!D15)/sheet!D35</f>
        <v>0.68449271377508936</v>
      </c>
      <c r="D7" s="31">
        <f>sheet!D12/sheet!D35</f>
        <v>6.1589221886169922E-2</v>
      </c>
      <c r="E7" s="31">
        <f>Sheet2!D20/sheet!D35</f>
        <v>0.50343689854275497</v>
      </c>
      <c r="F7" s="31">
        <f>sheet!D18/sheet!D35</f>
        <v>0.85413802584547704</v>
      </c>
      <c r="G7" s="29"/>
      <c r="H7" s="32">
        <f>Sheet1!D33/sheet!D51</f>
        <v>7.1072627672733701E-2</v>
      </c>
      <c r="I7" s="32">
        <f>Sheet1!D33/Sheet1!D12</f>
        <v>9.7992398401715239E-2</v>
      </c>
      <c r="J7" s="32">
        <f>Sheet1!D12/sheet!D27</f>
        <v>0.28172919841302529</v>
      </c>
      <c r="K7" s="32">
        <f>Sheet1!D30/sheet!D27</f>
        <v>2.860947517263155E-2</v>
      </c>
      <c r="L7" s="32">
        <f>Sheet1!D38</f>
        <v>1.56</v>
      </c>
      <c r="M7" s="29"/>
      <c r="N7" s="32">
        <f>sheet!D40/sheet!D27</f>
        <v>0.61156185220268244</v>
      </c>
      <c r="O7" s="32">
        <f>sheet!D51/sheet!D27</f>
        <v>0.3884381477973175</v>
      </c>
      <c r="P7" s="32">
        <f>sheet!D40/sheet!D51</f>
        <v>1.5744124403604878</v>
      </c>
      <c r="Q7" s="31">
        <f>Sheet1!D24/Sheet1!D26</f>
        <v>-3.5618556701030926</v>
      </c>
      <c r="R7" s="31">
        <f>ABS(Sheet2!D20/(Sheet1!D26+Sheet2!D30))</f>
        <v>0.21112712597290284</v>
      </c>
      <c r="S7" s="31">
        <f>sheet!D40/Sheet1!D43</f>
        <v>11.822717622080679</v>
      </c>
      <c r="T7" s="31">
        <f>Sheet2!D20/sheet!D40</f>
        <v>8.220346592439616E-2</v>
      </c>
      <c r="V7" s="31">
        <f>ABS(Sheet1!D15/sheet!D15)</f>
        <v>10.017828200972447</v>
      </c>
      <c r="W7" s="31">
        <f>Sheet1!D12/sheet!D14</f>
        <v>5.5524891774891776</v>
      </c>
      <c r="X7" s="31">
        <f>Sheet1!D12/sheet!D27</f>
        <v>0.28172919841302529</v>
      </c>
      <c r="Y7" s="31">
        <f>Sheet1!D12/(sheet!D18-sheet!D35)</f>
        <v>-19.342130065975496</v>
      </c>
      <c r="AA7" s="17" t="str">
        <f>Sheet1!D43</f>
        <v>376,800</v>
      </c>
      <c r="AB7" s="17" t="str">
        <f>Sheet3!D17</f>
        <v>25.5x</v>
      </c>
      <c r="AC7" s="17" t="str">
        <f>Sheet3!D18</f>
        <v>47.0x</v>
      </c>
      <c r="AD7" s="17" t="str">
        <f>Sheet3!D20</f>
        <v>-23.0x</v>
      </c>
      <c r="AE7" s="17" t="str">
        <f>Sheet3!D21</f>
        <v>1.5x</v>
      </c>
      <c r="AF7" s="17" t="str">
        <f>Sheet3!D22</f>
        <v>4.1x</v>
      </c>
      <c r="AG7" s="17" t="str">
        <f>Sheet3!D24</f>
        <v>32.1x</v>
      </c>
      <c r="AH7" s="17" t="str">
        <f>Sheet3!D25</f>
        <v>2.4x</v>
      </c>
      <c r="AI7" s="17">
        <f>Sheet3!D31</f>
        <v>0.89249999999999996</v>
      </c>
      <c r="AK7" s="17">
        <f>Sheet3!D29</f>
        <v>4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1.3871559633027524</v>
      </c>
      <c r="C8" s="34">
        <f>(sheet!E18-sheet!E15)/sheet!E35</f>
        <v>1.1836173001310617</v>
      </c>
      <c r="D8" s="34">
        <f>sheet!E12/sheet!E35</f>
        <v>0.48623853211009177</v>
      </c>
      <c r="E8" s="34">
        <f>Sheet2!E20/sheet!E35</f>
        <v>0.59986893840104849</v>
      </c>
      <c r="F8" s="34">
        <f>sheet!E18/sheet!E35</f>
        <v>1.3871559633027524</v>
      </c>
      <c r="G8" s="29"/>
      <c r="H8" s="35">
        <f>Sheet1!E33/sheet!E51</f>
        <v>3.6399753791058136E-2</v>
      </c>
      <c r="I8" s="35">
        <f>Sheet1!E33/Sheet1!E12</f>
        <v>5.4181242711977343E-2</v>
      </c>
      <c r="J8" s="35">
        <f>Sheet1!E12/sheet!E27</f>
        <v>0.28600695602458431</v>
      </c>
      <c r="K8" s="35">
        <f>Sheet1!E30/sheet!E27</f>
        <v>1.6461003382724285E-2</v>
      </c>
      <c r="L8" s="35">
        <f>Sheet1!E38</f>
        <v>0.75</v>
      </c>
      <c r="M8" s="29"/>
      <c r="N8" s="35">
        <f>sheet!E40/sheet!E27</f>
        <v>0.57427700223926814</v>
      </c>
      <c r="O8" s="35">
        <f>sheet!E51/sheet!E27</f>
        <v>0.4257229977607318</v>
      </c>
      <c r="P8" s="35">
        <f>sheet!E40/sheet!E51</f>
        <v>1.3489452185104358</v>
      </c>
      <c r="Q8" s="34">
        <f>Sheet1!E24/Sheet1!E26</f>
        <v>-2.4942965779467681</v>
      </c>
      <c r="R8" s="34">
        <f>ABS(Sheet2!E20/(Sheet1!E26+Sheet2!E30))</f>
        <v>0.31545937004617824</v>
      </c>
      <c r="S8" s="34">
        <f>sheet!E40/Sheet1!E43</f>
        <v>9.6043824701195213</v>
      </c>
      <c r="T8" s="34">
        <f>Sheet2!E20/sheet!E40</f>
        <v>9.493093292404696E-2</v>
      </c>
      <c r="U8" s="12"/>
      <c r="V8" s="34">
        <f>ABS(Sheet1!E15/sheet!E15)</f>
        <v>9.3425627817128145</v>
      </c>
      <c r="W8" s="34">
        <f>Sheet1!E12/sheet!E14</f>
        <v>7.0852758925936854</v>
      </c>
      <c r="X8" s="34">
        <f>Sheet1!E12/sheet!E27</f>
        <v>0.28600695602458431</v>
      </c>
      <c r="Y8" s="34">
        <f>Sheet1!E12/(sheet!E18-sheet!E35)</f>
        <v>8.1286391333784707</v>
      </c>
      <c r="Z8" s="12"/>
      <c r="AA8" s="36" t="str">
        <f>Sheet1!E43</f>
        <v>502,000</v>
      </c>
      <c r="AB8" s="36" t="str">
        <f>Sheet3!E17</f>
        <v>18.6x</v>
      </c>
      <c r="AC8" s="36" t="str">
        <f>Sheet3!E18</f>
        <v>29.2x</v>
      </c>
      <c r="AD8" s="36" t="str">
        <f>Sheet3!E20</f>
        <v>-88.8x</v>
      </c>
      <c r="AE8" s="36" t="str">
        <f>Sheet3!E21</f>
        <v>1.4x</v>
      </c>
      <c r="AF8" s="36" t="str">
        <f>Sheet3!E22</f>
        <v>3.8x</v>
      </c>
      <c r="AG8" s="36" t="str">
        <f>Sheet3!E24</f>
        <v>41.7x</v>
      </c>
      <c r="AH8" s="36" t="str">
        <f>Sheet3!E25</f>
        <v>2.1x</v>
      </c>
      <c r="AI8" s="36">
        <f>Sheet3!E31</f>
        <v>1.77</v>
      </c>
      <c r="AK8" s="36">
        <f>Sheet3!E29</f>
        <v>4.5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1.0950722802574655</v>
      </c>
      <c r="C9" s="31">
        <f>(sheet!F18-sheet!F15)/sheet!F35</f>
        <v>0.87981428722169464</v>
      </c>
      <c r="D9" s="31">
        <f>sheet!F12/sheet!F35</f>
        <v>0.30959164292497626</v>
      </c>
      <c r="E9" s="31">
        <f>Sheet2!F20/sheet!F35</f>
        <v>0.52885934367415854</v>
      </c>
      <c r="F9" s="31">
        <f>sheet!F18/sheet!F35</f>
        <v>1.0950722802574655</v>
      </c>
      <c r="G9" s="29"/>
      <c r="H9" s="32">
        <f>Sheet1!F33/sheet!F51</f>
        <v>1.2158271669561493E-2</v>
      </c>
      <c r="I9" s="32">
        <f>Sheet1!F33/Sheet1!F12</f>
        <v>2.3403865530823485E-2</v>
      </c>
      <c r="J9" s="32">
        <f>Sheet1!F12/sheet!F27</f>
        <v>0.21618892024357642</v>
      </c>
      <c r="K9" s="32">
        <f>Sheet1!F30/sheet!F27</f>
        <v>5.9111837219664341E-3</v>
      </c>
      <c r="L9" s="32">
        <f>Sheet1!F38</f>
        <v>7.1999999999999995E-2</v>
      </c>
      <c r="M9" s="29"/>
      <c r="N9" s="32">
        <f>sheet!F40/sheet!F27</f>
        <v>0.58385068567750875</v>
      </c>
      <c r="O9" s="32">
        <f>sheet!F51/sheet!F27</f>
        <v>0.41614931432249119</v>
      </c>
      <c r="P9" s="32">
        <f>sheet!F40/sheet!F51</f>
        <v>1.4029836541435676</v>
      </c>
      <c r="Q9" s="31">
        <f>Sheet1!F24/Sheet1!F26</f>
        <v>-1.8977556109725686</v>
      </c>
      <c r="R9" s="31">
        <f>ABS(Sheet2!F20/(Sheet1!F26+Sheet2!F30))</f>
        <v>0.83995307524719287</v>
      </c>
      <c r="S9" s="31">
        <f>sheet!F40/Sheet1!F43</f>
        <v>10.007807196198234</v>
      </c>
      <c r="T9" s="31">
        <f>Sheet2!F20/sheet!F40</f>
        <v>8.4998134518196933E-2</v>
      </c>
      <c r="V9" s="31">
        <f>ABS(Sheet1!F15/sheet!F15)</f>
        <v>5.4161764705882351</v>
      </c>
      <c r="W9" s="31">
        <f>Sheet1!F12/sheet!F14</f>
        <v>6.8103555832813472</v>
      </c>
      <c r="X9" s="31">
        <f>Sheet1!F12/sheet!F27</f>
        <v>0.21618892024357642</v>
      </c>
      <c r="Y9" s="31">
        <f>Sheet1!F12/(sheet!F18-sheet!F35)</f>
        <v>24.233074361820201</v>
      </c>
      <c r="AA9" s="17" t="str">
        <f>Sheet1!F43</f>
        <v>589,200</v>
      </c>
      <c r="AB9" s="17" t="str">
        <f>Sheet3!F17</f>
        <v>13.8x</v>
      </c>
      <c r="AC9" s="17" t="str">
        <f>Sheet3!F18</f>
        <v>21.9x</v>
      </c>
      <c r="AD9" s="17" t="str">
        <f>Sheet3!F20</f>
        <v>-613.0x</v>
      </c>
      <c r="AE9" s="17" t="str">
        <f>Sheet3!F21</f>
        <v>1.1x</v>
      </c>
      <c r="AF9" s="17" t="str">
        <f>Sheet3!F22</f>
        <v>3.4x</v>
      </c>
      <c r="AG9" s="17" t="str">
        <f>Sheet3!F24</f>
        <v>61.1x</v>
      </c>
      <c r="AH9" s="17" t="str">
        <f>Sheet3!F25</f>
        <v>1.4x</v>
      </c>
      <c r="AI9" s="17">
        <f>Sheet3!F31</f>
        <v>1.98</v>
      </c>
      <c r="AK9" s="17">
        <f>Sheet3!F29</f>
        <v>4.2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0.7414918180905532</v>
      </c>
      <c r="C10" s="34">
        <f>(sheet!G18-sheet!G15)/sheet!G35</f>
        <v>0.51962654351972692</v>
      </c>
      <c r="D10" s="34">
        <f>sheet!G12/sheet!G35</f>
        <v>1.9074390121473748E-2</v>
      </c>
      <c r="E10" s="34">
        <f>Sheet2!G20/sheet!G35</f>
        <v>0.45798614596928017</v>
      </c>
      <c r="F10" s="34">
        <f>sheet!G18/sheet!G35</f>
        <v>0.7414918180905532</v>
      </c>
      <c r="G10" s="29"/>
      <c r="H10" s="35">
        <f>Sheet1!G33/sheet!G51</f>
        <v>4.4091519694934349E-2</v>
      </c>
      <c r="I10" s="35">
        <f>Sheet1!G33/Sheet1!G12</f>
        <v>9.2453773113443272E-2</v>
      </c>
      <c r="J10" s="35">
        <f>Sheet1!G12/sheet!G27</f>
        <v>0.21578142462208105</v>
      </c>
      <c r="K10" s="35">
        <f>Sheet1!G30/sheet!G27</f>
        <v>2.0920338019332196E-2</v>
      </c>
      <c r="L10" s="35">
        <f>Sheet1!G38</f>
        <v>0.99</v>
      </c>
      <c r="M10" s="29"/>
      <c r="N10" s="35">
        <f>sheet!G40/sheet!G27</f>
        <v>0.54753641942630826</v>
      </c>
      <c r="O10" s="35">
        <f>sheet!G51/sheet!G27</f>
        <v>0.45246358057369174</v>
      </c>
      <c r="P10" s="35">
        <f>sheet!G40/sheet!G51</f>
        <v>1.2101226329245569</v>
      </c>
      <c r="Q10" s="34">
        <f>Sheet1!G24/Sheet1!G26</f>
        <v>-2.6759700476514636</v>
      </c>
      <c r="R10" s="34">
        <f>ABS(Sheet2!G20/(Sheet1!G26+Sheet2!G30))</f>
        <v>0.44239720713731573</v>
      </c>
      <c r="S10" s="34">
        <f>sheet!G40/Sheet1!G43</f>
        <v>8.4279462803681913</v>
      </c>
      <c r="T10" s="34">
        <f>Sheet2!G20/sheet!G40</f>
        <v>8.1680154694549881E-2</v>
      </c>
      <c r="U10" s="12"/>
      <c r="V10" s="34">
        <f>ABS(Sheet1!G15/sheet!G15)</f>
        <v>4.6013574660633481</v>
      </c>
      <c r="W10" s="34">
        <f>Sheet1!G12/sheet!G14</f>
        <v>6.5392156862745097</v>
      </c>
      <c r="X10" s="34">
        <f>Sheet1!G12/sheet!G27</f>
        <v>0.21578142462208105</v>
      </c>
      <c r="Y10" s="34">
        <f>Sheet1!G12/(sheet!G18-sheet!G35)</f>
        <v>-8.5479611650485445</v>
      </c>
      <c r="Z10" s="12"/>
      <c r="AA10" s="36" t="str">
        <f>Sheet1!G43</f>
        <v>662,700</v>
      </c>
      <c r="AB10" s="36" t="str">
        <f>Sheet3!G17</f>
        <v>14.1x</v>
      </c>
      <c r="AC10" s="36" t="str">
        <f>Sheet3!G18</f>
        <v>22.9x</v>
      </c>
      <c r="AD10" s="36" t="str">
        <f>Sheet3!G20</f>
        <v>-94.1x</v>
      </c>
      <c r="AE10" s="36" t="str">
        <f>Sheet3!G21</f>
        <v>1.3x</v>
      </c>
      <c r="AF10" s="36" t="str">
        <f>Sheet3!G22</f>
        <v>4.6x</v>
      </c>
      <c r="AG10" s="36" t="str">
        <f>Sheet3!G24</f>
        <v>89.0x</v>
      </c>
      <c r="AH10" s="36" t="str">
        <f>Sheet3!G25</f>
        <v>1.6x</v>
      </c>
      <c r="AI10" s="36">
        <f>Sheet3!G31</f>
        <v>2.1</v>
      </c>
      <c r="AK10" s="36">
        <f>Sheet3!G29</f>
        <v>4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0.86101570166830221</v>
      </c>
      <c r="C11" s="31">
        <f>(sheet!H18-sheet!H15)/sheet!H35</f>
        <v>0.6143277723258096</v>
      </c>
      <c r="D11" s="31">
        <f>sheet!H12/sheet!H35</f>
        <v>3.3488714425907749E-2</v>
      </c>
      <c r="E11" s="31">
        <f>Sheet2!H20/sheet!H35</f>
        <v>0.66388616290480862</v>
      </c>
      <c r="F11" s="31">
        <f>sheet!H18/sheet!H35</f>
        <v>0.86101570166830221</v>
      </c>
      <c r="G11" s="29"/>
      <c r="H11" s="32">
        <f>Sheet1!H33/sheet!H51</f>
        <v>1.9744783583376443E-2</v>
      </c>
      <c r="I11" s="32">
        <f>Sheet1!H33/Sheet1!H12</f>
        <v>3.5834441749471875E-2</v>
      </c>
      <c r="J11" s="32">
        <f>Sheet1!H12/sheet!H27</f>
        <v>0.25479954546360717</v>
      </c>
      <c r="K11" s="32">
        <f>Sheet1!H30/sheet!H27</f>
        <v>9.9579354478578977E-3</v>
      </c>
      <c r="L11" s="32">
        <f>Sheet1!H38</f>
        <v>0.18</v>
      </c>
      <c r="M11" s="29"/>
      <c r="N11" s="32">
        <f>sheet!H40/sheet!H27</f>
        <v>0.53756902773070714</v>
      </c>
      <c r="O11" s="32">
        <f>sheet!H51/sheet!H27</f>
        <v>0.46243097226929286</v>
      </c>
      <c r="P11" s="32">
        <f>sheet!H40/sheet!H51</f>
        <v>1.1624849111915847</v>
      </c>
      <c r="Q11" s="31">
        <f>Sheet1!H24/Sheet1!H26</f>
        <v>-1.4108910891089108</v>
      </c>
      <c r="R11" s="31">
        <f>ABS(Sheet2!H20/(Sheet1!H26+Sheet2!H30))</f>
        <v>0.52892885066458173</v>
      </c>
      <c r="S11" s="31">
        <f>sheet!H40/Sheet1!H43</f>
        <v>7.8603702084244276</v>
      </c>
      <c r="T11" s="31">
        <f>Sheet2!H20/sheet!H40</f>
        <v>0.10035230854811793</v>
      </c>
      <c r="V11" s="31">
        <f>ABS(Sheet1!H15/sheet!H15)</f>
        <v>6.7483838886126302</v>
      </c>
      <c r="W11" s="31">
        <f>Sheet1!H12/sheet!H14</f>
        <v>6.7162375197057278</v>
      </c>
      <c r="X11" s="31">
        <f>Sheet1!H12/sheet!H27</f>
        <v>0.25479954546360717</v>
      </c>
      <c r="Y11" s="31">
        <f>Sheet1!H12/(sheet!H18-sheet!H35)</f>
        <v>-22.56134157105031</v>
      </c>
      <c r="AA11" s="17" t="str">
        <f>Sheet1!H43</f>
        <v>686,100</v>
      </c>
      <c r="AB11" s="17" t="str">
        <f>Sheet3!H17</f>
        <v>14.1x</v>
      </c>
      <c r="AC11" s="17" t="str">
        <f>Sheet3!H18</f>
        <v>24.9x</v>
      </c>
      <c r="AD11" s="17" t="str">
        <f>Sheet3!H20</f>
        <v>58.4x</v>
      </c>
      <c r="AE11" s="17" t="str">
        <f>Sheet3!H21</f>
        <v>1.2x</v>
      </c>
      <c r="AF11" s="17" t="str">
        <f>Sheet3!H22</f>
        <v>3.7x</v>
      </c>
      <c r="AG11" s="17" t="str">
        <f>Sheet3!H24</f>
        <v>63.3x</v>
      </c>
      <c r="AH11" s="17" t="str">
        <f>Sheet3!H25</f>
        <v>1.5x</v>
      </c>
      <c r="AI11" s="17">
        <f>Sheet3!H31</f>
        <v>2.19</v>
      </c>
      <c r="AK11" s="17">
        <f>Sheet3!H29</f>
        <v>4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0.98317893710385174</v>
      </c>
      <c r="C12" s="34">
        <f>(sheet!I18-sheet!I15)/sheet!I35</f>
        <v>0.85741101901511463</v>
      </c>
      <c r="D12" s="34">
        <f>sheet!I12/sheet!I35</f>
        <v>2.4768405655777669E-2</v>
      </c>
      <c r="E12" s="34">
        <f>Sheet2!I20/sheet!I35</f>
        <v>-1.9161384690394929E-2</v>
      </c>
      <c r="F12" s="34">
        <f>sheet!I18/sheet!I35</f>
        <v>0.98317893710385174</v>
      </c>
      <c r="G12" s="29"/>
      <c r="H12" s="35">
        <f>Sheet1!I33/sheet!I51</f>
        <v>-5.6948770974581814E-2</v>
      </c>
      <c r="I12" s="35">
        <f>Sheet1!I33/Sheet1!I12</f>
        <v>-0.10221533112504992</v>
      </c>
      <c r="J12" s="35">
        <f>Sheet1!I12/sheet!I27</f>
        <v>0.18123102730365254</v>
      </c>
      <c r="K12" s="35">
        <f>Sheet1!I30/sheet!I27</f>
        <v>-1.9316493313521546E-2</v>
      </c>
      <c r="L12" s="35">
        <f>Sheet1!I38</f>
        <v>-2.25</v>
      </c>
      <c r="M12" s="29"/>
      <c r="N12" s="35">
        <f>sheet!I40/sheet!I27</f>
        <v>0.67471485075167004</v>
      </c>
      <c r="O12" s="35">
        <f>sheet!I51/sheet!I27</f>
        <v>0.32528514924832996</v>
      </c>
      <c r="P12" s="35">
        <f>sheet!I40/sheet!I51</f>
        <v>2.0742258056071829</v>
      </c>
      <c r="Q12" s="34">
        <f>Sheet1!I24/Sheet1!I26</f>
        <v>1.3405158341495267</v>
      </c>
      <c r="R12" s="34">
        <f>ABS(Sheet2!I20/(Sheet1!I26+Sheet2!I30))</f>
        <v>0.13433601093830114</v>
      </c>
      <c r="S12" s="34">
        <f>sheet!I40/Sheet1!I43</f>
        <v>16.900394582489071</v>
      </c>
      <c r="T12" s="34">
        <f>Sheet2!I20/sheet!I40</f>
        <v>-4.959772834831992E-3</v>
      </c>
      <c r="U12" s="12"/>
      <c r="V12" s="34">
        <f>ABS(Sheet1!I15/sheet!I15)</f>
        <v>4.7592556697034309</v>
      </c>
      <c r="W12" s="34">
        <f>Sheet1!I12/sheet!I14</f>
        <v>2.7161179173047474</v>
      </c>
      <c r="X12" s="34">
        <f>Sheet1!I12/sheet!I27</f>
        <v>0.18123102730365254</v>
      </c>
      <c r="Y12" s="34">
        <f>Sheet1!I12/(sheet!I18-sheet!I35)</f>
        <v>-61.69130434782609</v>
      </c>
      <c r="Z12" s="12"/>
      <c r="AA12" s="36" t="str">
        <f>Sheet1!I43</f>
        <v>937,700</v>
      </c>
      <c r="AB12" s="36" t="str">
        <f>Sheet3!I17</f>
        <v>20.3x</v>
      </c>
      <c r="AC12" s="36" t="str">
        <f>Sheet3!I18</f>
        <v>40.6x</v>
      </c>
      <c r="AD12" s="36" t="str">
        <f>Sheet3!I20</f>
        <v>-9.2x</v>
      </c>
      <c r="AE12" s="36" t="str">
        <f>Sheet3!I21</f>
        <v>0.9x</v>
      </c>
      <c r="AF12" s="36" t="str">
        <f>Sheet3!I22</f>
        <v>4.3x</v>
      </c>
      <c r="AG12" s="36" t="str">
        <f>Sheet3!I24</f>
        <v>-5.4x</v>
      </c>
      <c r="AH12" s="36" t="str">
        <f>Sheet3!I25</f>
        <v>0.7x</v>
      </c>
      <c r="AI12" s="36">
        <f>Sheet3!I31</f>
        <v>0.96</v>
      </c>
      <c r="AK12" s="36">
        <f>Sheet3!I29</f>
        <v>3.6</v>
      </c>
      <c r="AL12" s="36">
        <f>Sheet3!I30</f>
        <v>1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0.70272000000000001</v>
      </c>
      <c r="C13" s="31">
        <f>(sheet!J18-sheet!J15)/sheet!J35</f>
        <v>0.54079999999999995</v>
      </c>
      <c r="D13" s="31">
        <f>sheet!J12/sheet!J35</f>
        <v>1.8239999999999999E-2</v>
      </c>
      <c r="E13" s="31">
        <f>Sheet2!J20/sheet!J35</f>
        <v>0.19711999999999999</v>
      </c>
      <c r="F13" s="31">
        <f>sheet!J18/sheet!J35</f>
        <v>0.70272000000000001</v>
      </c>
      <c r="G13" s="29"/>
      <c r="H13" s="32">
        <f>Sheet1!J33/sheet!J51</f>
        <v>0.11304111819785588</v>
      </c>
      <c r="I13" s="32">
        <f>Sheet1!J33/Sheet1!J12</f>
        <v>0.15159235668789808</v>
      </c>
      <c r="J13" s="32">
        <f>Sheet1!J12/sheet!J27</f>
        <v>0.27759535236170751</v>
      </c>
      <c r="K13" s="32">
        <f>Sheet1!J30/sheet!J27</f>
        <v>4.2434958322808788E-2</v>
      </c>
      <c r="L13" s="32">
        <f>Sheet1!J38</f>
        <v>2.78</v>
      </c>
      <c r="M13" s="29"/>
      <c r="N13" s="32">
        <f>sheet!J40/sheet!J27</f>
        <v>0.62773427633240719</v>
      </c>
      <c r="O13" s="32">
        <f>sheet!J51/sheet!J27</f>
        <v>0.37226572366759281</v>
      </c>
      <c r="P13" s="32">
        <f>sheet!J40/sheet!J51</f>
        <v>1.686253222961053</v>
      </c>
      <c r="Q13" s="31">
        <f>Sheet1!J24/Sheet1!J26</f>
        <v>-3.4094955489614245</v>
      </c>
      <c r="R13" s="31">
        <f>ABS(Sheet2!J20/(Sheet1!J26+Sheet2!J30))</f>
        <v>0.19674225487064836</v>
      </c>
      <c r="S13" s="31">
        <f>sheet!J40/Sheet1!J43</f>
        <v>12.302970297029702</v>
      </c>
      <c r="T13" s="31">
        <f>Sheet2!J20/sheet!J40</f>
        <v>4.9573474971833252E-2</v>
      </c>
      <c r="V13" s="31">
        <f>ABS(Sheet1!J15/sheet!J15)</f>
        <v>6.3774703557312256</v>
      </c>
      <c r="W13" s="31">
        <f>Sheet1!J12/sheet!J14</f>
        <v>4.3473101265822782</v>
      </c>
      <c r="X13" s="31">
        <f>Sheet1!J12/sheet!J27</f>
        <v>0.27759535236170751</v>
      </c>
      <c r="Y13" s="31">
        <f>Sheet1!J12/(sheet!J18-sheet!J35)</f>
        <v>-5.9149623250807322</v>
      </c>
      <c r="AA13" s="17" t="str">
        <f>Sheet1!J43</f>
        <v>1,010,000</v>
      </c>
      <c r="AB13" s="17" t="str">
        <f>Sheet3!J17</f>
        <v>11.3x</v>
      </c>
      <c r="AC13" s="17" t="str">
        <f>Sheet3!J18</f>
        <v>19.3x</v>
      </c>
      <c r="AD13" s="17" t="str">
        <f>Sheet3!J20</f>
        <v>12.7x</v>
      </c>
      <c r="AE13" s="17" t="str">
        <f>Sheet3!J21</f>
        <v>1.0x</v>
      </c>
      <c r="AF13" s="17" t="str">
        <f>Sheet3!J22</f>
        <v>2.2x</v>
      </c>
      <c r="AG13" s="17" t="str">
        <f>Sheet3!J24</f>
        <v>5.3x</v>
      </c>
      <c r="AH13" s="17" t="str">
        <f>Sheet3!J25</f>
        <v>0.9x</v>
      </c>
      <c r="AI13" s="17">
        <f>Sheet3!J31</f>
        <v>0.96</v>
      </c>
      <c r="AK13" s="17">
        <f>Sheet3!J29</f>
        <v>3.4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0.95780590717299574</v>
      </c>
      <c r="C14" s="34">
        <f>(sheet!K18-sheet!K15)/sheet!K35</f>
        <v>0.71384733410049861</v>
      </c>
      <c r="D14" s="34">
        <f>sheet!K12/sheet!K35</f>
        <v>1.2274645186037591E-2</v>
      </c>
      <c r="E14" s="34">
        <f>Sheet2!K20/sheet!K35</f>
        <v>0.29650939777522056</v>
      </c>
      <c r="F14" s="34">
        <f>sheet!K18/sheet!K35</f>
        <v>0.95780590717299574</v>
      </c>
      <c r="G14" s="29"/>
      <c r="H14" s="35">
        <f>Sheet1!K33/sheet!K51</f>
        <v>7.2053256754992814E-2</v>
      </c>
      <c r="I14" s="35">
        <f>Sheet1!K33/Sheet1!K12</f>
        <v>9.88007875425094E-2</v>
      </c>
      <c r="J14" s="35">
        <f>Sheet1!K12/sheet!K27</f>
        <v>0.25947427085268437</v>
      </c>
      <c r="K14" s="35">
        <f>Sheet1!K30/sheet!K27</f>
        <v>2.6565112390860113E-2</v>
      </c>
      <c r="L14" s="35">
        <f>Sheet1!K38</f>
        <v>1.74</v>
      </c>
      <c r="M14" s="29"/>
      <c r="N14" s="35">
        <f>sheet!K40/sheet!K27</f>
        <v>0.64420397547835784</v>
      </c>
      <c r="O14" s="35">
        <f>sheet!K51/sheet!K27</f>
        <v>0.35579602452164222</v>
      </c>
      <c r="P14" s="35">
        <f>sheet!K40/sheet!K51</f>
        <v>1.8105991384936693</v>
      </c>
      <c r="Q14" s="34">
        <f>Sheet1!K24/Sheet1!K26</f>
        <v>-3.6377358490566039</v>
      </c>
      <c r="R14" s="34">
        <f>ABS(Sheet2!K20/(Sheet1!K26+Sheet2!K30))</f>
        <v>0.58516275548826646</v>
      </c>
      <c r="S14" s="34">
        <f>sheet!K40/Sheet1!K43</f>
        <v>11.444719471947195</v>
      </c>
      <c r="T14" s="34">
        <f>Sheet2!K20/sheet!K40</f>
        <v>5.5727777377261915E-2</v>
      </c>
      <c r="U14" s="12"/>
      <c r="V14" s="34">
        <f>ABS(Sheet1!K15/sheet!K15)</f>
        <v>4.9968553459119498</v>
      </c>
      <c r="W14" s="34">
        <f>Sheet1!K12/sheet!K14</f>
        <v>3.8664359861591695</v>
      </c>
      <c r="X14" s="34">
        <f>Sheet1!K12/sheet!K27</f>
        <v>0.25947427085268437</v>
      </c>
      <c r="Y14" s="34">
        <f>Sheet1!K12/(sheet!K18-sheet!K35)</f>
        <v>-50.790909090909089</v>
      </c>
      <c r="Z14" s="12"/>
      <c r="AA14" s="36" t="str">
        <f>Sheet1!K43</f>
        <v>1,212,000</v>
      </c>
      <c r="AB14" s="36" t="str">
        <f>Sheet3!K17</f>
        <v>10.5x</v>
      </c>
      <c r="AC14" s="36" t="str">
        <f>Sheet3!K18</f>
        <v>16.6x</v>
      </c>
      <c r="AD14" s="36" t="str">
        <f>Sheet3!K20</f>
        <v>-179.2x</v>
      </c>
      <c r="AE14" s="36" t="str">
        <f>Sheet3!K21</f>
        <v>0.9x</v>
      </c>
      <c r="AF14" s="36" t="str">
        <f>Sheet3!K22</f>
        <v>2.3x</v>
      </c>
      <c r="AG14" s="36" t="str">
        <f>Sheet3!K24</f>
        <v>15.7x</v>
      </c>
      <c r="AH14" s="36" t="str">
        <f>Sheet3!K25</f>
        <v>0.8x</v>
      </c>
      <c r="AI14" s="36">
        <f>Sheet3!K31</f>
        <v>0.99960000000000004</v>
      </c>
      <c r="AK14" s="36">
        <f>Sheet3!K29</f>
        <v>3.9</v>
      </c>
      <c r="AL14" s="36">
        <f>Sheet3!K30</f>
        <v>4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0.98757997741814074</v>
      </c>
      <c r="C15" s="31">
        <f>(sheet!L18-sheet!L15)/sheet!L35</f>
        <v>0.69326307866014303</v>
      </c>
      <c r="D15" s="31">
        <f>sheet!L12/sheet!L35</f>
        <v>2.3710952201731274E-2</v>
      </c>
      <c r="E15" s="31">
        <f>Sheet2!L20/sheet!L35</f>
        <v>0.27775686864885207</v>
      </c>
      <c r="F15" s="31">
        <f>sheet!L18/sheet!L35</f>
        <v>0.98757997741814074</v>
      </c>
      <c r="G15" s="29"/>
      <c r="H15" s="32">
        <f>Sheet1!L33/sheet!L51</f>
        <v>3.7231943165372976E-2</v>
      </c>
      <c r="I15" s="32">
        <f>Sheet1!L33/Sheet1!L12</f>
        <v>2.6766291497209875E-2</v>
      </c>
      <c r="J15" s="32">
        <f>Sheet1!L12/sheet!L27</f>
        <v>0.48964942342425788</v>
      </c>
      <c r="K15" s="32">
        <f>Sheet1!L30/sheet!L27</f>
        <v>1.5745843560413097E-2</v>
      </c>
      <c r="L15" s="32">
        <f>Sheet1!L38</f>
        <v>0.82</v>
      </c>
      <c r="M15" s="29"/>
      <c r="N15" s="32">
        <f>sheet!L40/sheet!L27</f>
        <v>0.64798777381558836</v>
      </c>
      <c r="O15" s="32">
        <f>sheet!L51/sheet!L27</f>
        <v>0.35201222618441164</v>
      </c>
      <c r="P15" s="32">
        <f>sheet!L40/sheet!L51</f>
        <v>1.8408104196816208</v>
      </c>
      <c r="Q15" s="31">
        <f>Sheet1!L24/Sheet1!L26</f>
        <v>-2.6893939393939394</v>
      </c>
      <c r="R15" s="31">
        <f>ABS(Sheet2!L20/(Sheet1!L26+Sheet2!L30))</f>
        <v>1.4642857142857142</v>
      </c>
      <c r="S15" s="31">
        <f>sheet!L40/Sheet1!L43</f>
        <v>9.5378323108384464</v>
      </c>
      <c r="T15" s="31">
        <f>Sheet2!L20/sheet!L40</f>
        <v>5.2744425385934823E-2</v>
      </c>
      <c r="V15" s="31">
        <f>ABS(Sheet1!L15/sheet!L15)</f>
        <v>9.8567774936061383</v>
      </c>
      <c r="W15" s="31">
        <f>Sheet1!L12/sheet!L14</f>
        <v>7.5252669039145905</v>
      </c>
      <c r="X15" s="31">
        <f>Sheet1!L12/sheet!L27</f>
        <v>0.48964942342425788</v>
      </c>
      <c r="Y15" s="31">
        <f>Sheet1!L12/(sheet!L18-sheet!L35)</f>
        <v>-320.39393939393938</v>
      </c>
      <c r="AA15" s="17" t="str">
        <f>Sheet1!L43</f>
        <v>1,467,000</v>
      </c>
      <c r="AB15" s="17" t="str">
        <f>Sheet3!L17</f>
        <v>10.9x</v>
      </c>
      <c r="AC15" s="17" t="str">
        <f>Sheet3!L18</f>
        <v>15.4x</v>
      </c>
      <c r="AD15" s="17" t="str">
        <f>Sheet3!L20</f>
        <v>77.1x</v>
      </c>
      <c r="AE15" s="17" t="str">
        <f>Sheet3!L21</f>
        <v>1.1x</v>
      </c>
      <c r="AF15" s="17" t="str">
        <f>Sheet3!L22</f>
        <v>1.8x</v>
      </c>
      <c r="AG15" s="17" t="str">
        <f>Sheet3!L24</f>
        <v>17.6x</v>
      </c>
      <c r="AH15" s="17" t="str">
        <f>Sheet3!L25</f>
        <v>1.2x</v>
      </c>
      <c r="AI15" s="17">
        <f>Sheet3!L31</f>
        <v>0.99960000000000004</v>
      </c>
      <c r="AK15" s="17">
        <f>Sheet3!L29</f>
        <v>4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1.3613149398297621</v>
      </c>
      <c r="C16" s="34">
        <f>(sheet!M18-sheet!M15)/sheet!M35</f>
        <v>1.0501907836806574</v>
      </c>
      <c r="D16" s="34">
        <f>sheet!M12/sheet!M35</f>
        <v>1.5556207807455239E-2</v>
      </c>
      <c r="E16" s="34">
        <f>Sheet2!M20/sheet!M35</f>
        <v>0.15820369826827121</v>
      </c>
      <c r="F16" s="34">
        <f>sheet!M18/sheet!M35</f>
        <v>1.3613149398297621</v>
      </c>
      <c r="G16" s="29"/>
      <c r="H16" s="35">
        <f>Sheet1!M33/sheet!M51</f>
        <v>6.8653189813599372E-2</v>
      </c>
      <c r="I16" s="35">
        <f>Sheet1!M33/Sheet1!M12</f>
        <v>3.7126428622133882E-2</v>
      </c>
      <c r="J16" s="35">
        <f>Sheet1!M12/sheet!M27</f>
        <v>0.58781556436469851</v>
      </c>
      <c r="K16" s="35">
        <f>Sheet1!M30/sheet!M27</f>
        <v>2.3909868558314208E-2</v>
      </c>
      <c r="L16" s="35">
        <f>Sheet1!M38</f>
        <v>1.42</v>
      </c>
      <c r="M16" s="29"/>
      <c r="N16" s="35">
        <f>sheet!M40/sheet!M27</f>
        <v>0.68211975798038804</v>
      </c>
      <c r="O16" s="35">
        <f>sheet!M51/sheet!M27</f>
        <v>0.31788024201961196</v>
      </c>
      <c r="P16" s="35">
        <f>sheet!M40/sheet!M51</f>
        <v>2.1458388028353901</v>
      </c>
      <c r="Q16" s="34">
        <f>Sheet1!M24/Sheet1!M26</f>
        <v>-3.2875399361022364</v>
      </c>
      <c r="R16" s="34">
        <f>ABS(Sheet2!M20/(Sheet1!M26+Sheet2!M30))</f>
        <v>0.65254237288135597</v>
      </c>
      <c r="S16" s="34">
        <f>sheet!M40/Sheet1!M43</f>
        <v>11.135558583106267</v>
      </c>
      <c r="T16" s="34">
        <f>Sheet2!M20/sheet!M40</f>
        <v>3.2972410839909462E-2</v>
      </c>
      <c r="U16" s="12"/>
      <c r="V16" s="34">
        <f>ABS(Sheet1!M15/sheet!M15)</f>
        <v>10.507547169811321</v>
      </c>
      <c r="W16" s="34">
        <f>Sheet1!M12/sheet!M14</f>
        <v>6.9394088669950742</v>
      </c>
      <c r="X16" s="34">
        <f>Sheet1!M12/sheet!M27</f>
        <v>0.58781556436469851</v>
      </c>
      <c r="Y16" s="34">
        <f>Sheet1!M12/(sheet!M18-sheet!M35)</f>
        <v>11.443541835905767</v>
      </c>
      <c r="Z16" s="12"/>
      <c r="AA16" s="36" t="str">
        <f>Sheet1!M43</f>
        <v>1,468,000</v>
      </c>
      <c r="AB16" s="36" t="str">
        <f>Sheet3!M17</f>
        <v>11.3x</v>
      </c>
      <c r="AC16" s="36" t="str">
        <f>Sheet3!M18</f>
        <v>16.5x</v>
      </c>
      <c r="AD16" s="36" t="str">
        <f>Sheet3!M20</f>
        <v>-28.1x</v>
      </c>
      <c r="AE16" s="36" t="str">
        <f>Sheet3!M21</f>
        <v>1.0x</v>
      </c>
      <c r="AF16" s="36" t="str">
        <f>Sheet3!M22</f>
        <v>1.2x</v>
      </c>
      <c r="AG16" s="36" t="str">
        <f>Sheet3!M24</f>
        <v>34.8x</v>
      </c>
      <c r="AH16" s="36" t="str">
        <f>Sheet3!M25</f>
        <v>0.9x</v>
      </c>
      <c r="AI16" s="36">
        <f>Sheet3!M31</f>
        <v>1.06</v>
      </c>
      <c r="AK16" s="36">
        <f>Sheet3!M29</f>
        <v>4.3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2023-05-01T19:26:17Z</dcterms:created>
  <dcterms:modified xsi:type="dcterms:W3CDTF">2023-05-06T10:15:01Z</dcterms:modified>
  <cp:category/>
  <dc:identifier/>
  <cp:version/>
</cp:coreProperties>
</file>