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8" documentId="8_{81F14617-0A7D-4D6F-B87F-8327E5E8F3A7}" xr6:coauthVersionLast="47" xr6:coauthVersionMax="47" xr10:uidLastSave="{7D75E9C2-6A85-4AF5-B3C1-1205C47A860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<sst xmlns="http://schemas.openxmlformats.org/spreadsheetml/2006/main" count="1290" uniqueCount="918">
  <si>
    <t>Atco Ltd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</si>
  <si>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</si>
  <si>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</si>
  <si>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</si>
  <si>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</si>
  <si>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</si>
  <si>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</si>
  <si>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</si>
  <si>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</si>
  <si>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</si>
  <si>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</si>
  <si>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</si>
  <si>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</si>
  <si>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</si>
  <si>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</si>
  <si>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</si>
  <si>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</si>
  <si>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</si>
  <si>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</si>
  <si>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</si>
  <si>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</si>
  <si>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</si>
  <si>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</si>
  <si>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</si>
  <si>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</si>
  <si>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</si>
  <si>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743,000</t>
  </si>
  <si>
    <t>595,000</t>
  </si>
  <si>
    <t>800,000</t>
  </si>
  <si>
    <t>606,000</t>
  </si>
  <si>
    <t>501,000</t>
  </si>
  <si>
    <t>691,000</t>
  </si>
  <si>
    <t>1,140,000</t>
  </si>
  <si>
    <t>1,103,000</t>
  </si>
  <si>
    <t>1,091,000</t>
  </si>
  <si>
    <t>1,033,000</t>
  </si>
  <si>
    <t>Short Term Investments</t>
  </si>
  <si>
    <t/>
  </si>
  <si>
    <t>Accounts Receivable, Net</t>
  </si>
  <si>
    <t>721,000</t>
  </si>
  <si>
    <t>764,000</t>
  </si>
  <si>
    <t>633,000</t>
  </si>
  <si>
    <t>615,000</t>
  </si>
  <si>
    <t>710,000</t>
  </si>
  <si>
    <t>734,000</t>
  </si>
  <si>
    <t>720,000</t>
  </si>
  <si>
    <t>823,000</t>
  </si>
  <si>
    <t>928,000</t>
  </si>
  <si>
    <t>Inventory</t>
  </si>
  <si>
    <t>131,000</t>
  </si>
  <si>
    <t>110,000</t>
  </si>
  <si>
    <t>87,000</t>
  </si>
  <si>
    <t>56,000</t>
  </si>
  <si>
    <t>70,000</t>
  </si>
  <si>
    <t>66,000</t>
  </si>
  <si>
    <t>64,000</t>
  </si>
  <si>
    <t>76,000</t>
  </si>
  <si>
    <t>61,000</t>
  </si>
  <si>
    <t>80,000</t>
  </si>
  <si>
    <t>Prepaid Expenses</t>
  </si>
  <si>
    <t>46,000</t>
  </si>
  <si>
    <t>55,000</t>
  </si>
  <si>
    <t>52,000</t>
  </si>
  <si>
    <t>45,000</t>
  </si>
  <si>
    <t>48,000</t>
  </si>
  <si>
    <t>113,000</t>
  </si>
  <si>
    <t>40,000</t>
  </si>
  <si>
    <t>47,000</t>
  </si>
  <si>
    <t>117,000</t>
  </si>
  <si>
    <t>51,000</t>
  </si>
  <si>
    <t>Other Current Assets</t>
  </si>
  <si>
    <t>11,000</t>
  </si>
  <si>
    <t>25,000</t>
  </si>
  <si>
    <t>39,000</t>
  </si>
  <si>
    <t>62,000</t>
  </si>
  <si>
    <t>939,000</t>
  </si>
  <si>
    <t>493,000</t>
  </si>
  <si>
    <t>73,000</t>
  </si>
  <si>
    <t>92,000</t>
  </si>
  <si>
    <t>129,000</t>
  </si>
  <si>
    <t>269,000</t>
  </si>
  <si>
    <t>Total Current Assets</t>
  </si>
  <si>
    <t>1,652,000</t>
  </si>
  <si>
    <t>1,549,000</t>
  </si>
  <si>
    <t>1,611,000</t>
  </si>
  <si>
    <t>1,384,000</t>
  </si>
  <si>
    <t>2,268,000</t>
  </si>
  <si>
    <t>2,097,000</t>
  </si>
  <si>
    <t>2,037,000</t>
  </si>
  <si>
    <t>2,039,000</t>
  </si>
  <si>
    <t>2,221,000</t>
  </si>
  <si>
    <t>2,361,000</t>
  </si>
  <si>
    <t>Property Plant And Equipment, Net</t>
  </si>
  <si>
    <t>13,381,000</t>
  </si>
  <si>
    <t>15,117,000</t>
  </si>
  <si>
    <t>16,230,000</t>
  </si>
  <si>
    <t>16,941,000</t>
  </si>
  <si>
    <t>17,343,000</t>
  </si>
  <si>
    <t>17,865,000</t>
  </si>
  <si>
    <t>17,953,000</t>
  </si>
  <si>
    <t>18,424,000</t>
  </si>
  <si>
    <t>18,878,000</t>
  </si>
  <si>
    <t>19,613,000</t>
  </si>
  <si>
    <t>Real Estate Owned</t>
  </si>
  <si>
    <t>Capitalized / Purchased Software</t>
  </si>
  <si>
    <t>197,000</t>
  </si>
  <si>
    <t>204,000</t>
  </si>
  <si>
    <t>214,000</t>
  </si>
  <si>
    <t>241,000</t>
  </si>
  <si>
    <t>265,000</t>
  </si>
  <si>
    <t>285,000</t>
  </si>
  <si>
    <t>200,000</t>
  </si>
  <si>
    <t>205,000</t>
  </si>
  <si>
    <t>235,000</t>
  </si>
  <si>
    <t>Long-term Investments</t>
  </si>
  <si>
    <t>127,000</t>
  </si>
  <si>
    <t>147,000</t>
  </si>
  <si>
    <t>194,000</t>
  </si>
  <si>
    <t>239,000</t>
  </si>
  <si>
    <t>245,000</t>
  </si>
  <si>
    <t>732,000</t>
  </si>
  <si>
    <t>660,000</t>
  </si>
  <si>
    <t>646,000</t>
  </si>
  <si>
    <t>681,000</t>
  </si>
  <si>
    <t>783,000</t>
  </si>
  <si>
    <t>Goodwill</t>
  </si>
  <si>
    <t>71,000</t>
  </si>
  <si>
    <t>82,000</t>
  </si>
  <si>
    <t>89,000</t>
  </si>
  <si>
    <t>Other Intangibles</t>
  </si>
  <si>
    <t>387,000</t>
  </si>
  <si>
    <t>416,000</t>
  </si>
  <si>
    <t>502,000</t>
  </si>
  <si>
    <t>546,000</t>
  </si>
  <si>
    <t>587,000</t>
  </si>
  <si>
    <t>672,000</t>
  </si>
  <si>
    <t>662,000</t>
  </si>
  <si>
    <t>685,000</t>
  </si>
  <si>
    <t>752,000</t>
  </si>
  <si>
    <t>870,000</t>
  </si>
  <si>
    <t>Other Long-term Assets</t>
  </si>
  <si>
    <t>195,000</t>
  </si>
  <si>
    <t>185,000</t>
  </si>
  <si>
    <t>233,000</t>
  </si>
  <si>
    <t>302,000</t>
  </si>
  <si>
    <t>1,007,000</t>
  </si>
  <si>
    <t>109,000</t>
  </si>
  <si>
    <t>119,000</t>
  </si>
  <si>
    <t>188,000</t>
  </si>
  <si>
    <t>Total Assets</t>
  </si>
  <si>
    <t>16,010,000</t>
  </si>
  <si>
    <t>17,689,000</t>
  </si>
  <si>
    <t>19,055,000</t>
  </si>
  <si>
    <t>19,724,000</t>
  </si>
  <si>
    <t>21,786,000</t>
  </si>
  <si>
    <t>23,344,000</t>
  </si>
  <si>
    <t>21,703,000</t>
  </si>
  <si>
    <t>22,200,000</t>
  </si>
  <si>
    <t>23,004,000</t>
  </si>
  <si>
    <t>24,139,000</t>
  </si>
  <si>
    <t>Accounts Payable</t>
  </si>
  <si>
    <t>921,000</t>
  </si>
  <si>
    <t>974,000</t>
  </si>
  <si>
    <t>847,000</t>
  </si>
  <si>
    <t>694,000</t>
  </si>
  <si>
    <t>894,000</t>
  </si>
  <si>
    <t>675,000</t>
  </si>
  <si>
    <t>695,000</t>
  </si>
  <si>
    <t>852,000</t>
  </si>
  <si>
    <t>1,161,000</t>
  </si>
  <si>
    <t>Accrued Expenses</t>
  </si>
  <si>
    <t>Short-term Borrowings</t>
  </si>
  <si>
    <t>2,000</t>
  </si>
  <si>
    <t>5,000</t>
  </si>
  <si>
    <t>1,000</t>
  </si>
  <si>
    <t>60,000</t>
  </si>
  <si>
    <t>17,000</t>
  </si>
  <si>
    <t>175,000</t>
  </si>
  <si>
    <t>3,000</t>
  </si>
  <si>
    <t>209,000</t>
  </si>
  <si>
    <t>Current Portion of LT Debt</t>
  </si>
  <si>
    <t>187,000</t>
  </si>
  <si>
    <t>99,000</t>
  </si>
  <si>
    <t>20,000</t>
  </si>
  <si>
    <t>169,000</t>
  </si>
  <si>
    <t>508,000</t>
  </si>
  <si>
    <t>174,000</t>
  </si>
  <si>
    <t>199,000</t>
  </si>
  <si>
    <t>352,000</t>
  </si>
  <si>
    <t>Current Portion of Capital Lease Obligations</t>
  </si>
  <si>
    <t>15,000</t>
  </si>
  <si>
    <t>16,000</t>
  </si>
  <si>
    <t>14,000</t>
  </si>
  <si>
    <t>Other Current Liabilities</t>
  </si>
  <si>
    <t>83,000</t>
  </si>
  <si>
    <t>96,000</t>
  </si>
  <si>
    <t>106,000</t>
  </si>
  <si>
    <t>144,000</t>
  </si>
  <si>
    <t>161,000</t>
  </si>
  <si>
    <t>159,000</t>
  </si>
  <si>
    <t>Total Current Liabilities</t>
  </si>
  <si>
    <t>1,193,000</t>
  </si>
  <si>
    <t>1,149,000</t>
  </si>
  <si>
    <t>964,000</t>
  </si>
  <si>
    <t>989,000</t>
  </si>
  <si>
    <t>1,037,000</t>
  </si>
  <si>
    <t>1,748,000</t>
  </si>
  <si>
    <t>910,000</t>
  </si>
  <si>
    <t>1,074,000</t>
  </si>
  <si>
    <t>1,586,000</t>
  </si>
  <si>
    <t>1,526,000</t>
  </si>
  <si>
    <t>Long-term Debt</t>
  </si>
  <si>
    <t>6,219,000</t>
  </si>
  <si>
    <t>7,285,000</t>
  </si>
  <si>
    <t>8,035,000</t>
  </si>
  <si>
    <t>8,152,000</t>
  </si>
  <si>
    <t>9,953,000</t>
  </si>
  <si>
    <t>10,294,000</t>
  </si>
  <si>
    <t>9,268,000</t>
  </si>
  <si>
    <t>9,450,000</t>
  </si>
  <si>
    <t>9,505,000</t>
  </si>
  <si>
    <t>9,980,000</t>
  </si>
  <si>
    <t>Capital Leases</t>
  </si>
  <si>
    <t>84,000</t>
  </si>
  <si>
    <t>Other Non-current Liabilities</t>
  </si>
  <si>
    <t>2,585,000</t>
  </si>
  <si>
    <t>2,975,000</t>
  </si>
  <si>
    <t>3,163,000</t>
  </si>
  <si>
    <t>3,384,000</t>
  </si>
  <si>
    <t>3,693,000</t>
  </si>
  <si>
    <t>3,860,000</t>
  </si>
  <si>
    <t>3,583,000</t>
  </si>
  <si>
    <t>3,743,000</t>
  </si>
  <si>
    <t>3,888,000</t>
  </si>
  <si>
    <t>4,190,000</t>
  </si>
  <si>
    <t>Total Liabilities</t>
  </si>
  <si>
    <t>9,997,000</t>
  </si>
  <si>
    <t>11,409,000</t>
  </si>
  <si>
    <t>12,162,000</t>
  </si>
  <si>
    <t>12,525,000</t>
  </si>
  <si>
    <t>14,683,000</t>
  </si>
  <si>
    <t>15,902,000</t>
  </si>
  <si>
    <t>13,845,000</t>
  </si>
  <si>
    <t>14,351,000</t>
  </si>
  <si>
    <t>15,055,000</t>
  </si>
  <si>
    <t>15,795,000</t>
  </si>
  <si>
    <t>Common Stock</t>
  </si>
  <si>
    <t>165,000</t>
  </si>
  <si>
    <t>167,000</t>
  </si>
  <si>
    <t>173,000</t>
  </si>
  <si>
    <t>178,000</t>
  </si>
  <si>
    <t>180,000</t>
  </si>
  <si>
    <t>179,000</t>
  </si>
  <si>
    <t>Additional Paid In Capital</t>
  </si>
  <si>
    <t>12,000</t>
  </si>
  <si>
    <t>10,000</t>
  </si>
  <si>
    <t>6,000</t>
  </si>
  <si>
    <t>8,000</t>
  </si>
  <si>
    <t>Retained Earnings</t>
  </si>
  <si>
    <t>2,717,000</t>
  </si>
  <si>
    <t>3,010,000</t>
  </si>
  <si>
    <t>3,130,000</t>
  </si>
  <si>
    <t>3,345,000</t>
  </si>
  <si>
    <t>3,352,000</t>
  </si>
  <si>
    <t>3,535,000</t>
  </si>
  <si>
    <t>3,832,000</t>
  </si>
  <si>
    <t>3,880,000</t>
  </si>
  <si>
    <t>3,962,000</t>
  </si>
  <si>
    <t>4,090,000</t>
  </si>
  <si>
    <t>Treasury Stock</t>
  </si>
  <si>
    <t>Other Common Equity Adj</t>
  </si>
  <si>
    <t>-28,000</t>
  </si>
  <si>
    <t>-14,000</t>
  </si>
  <si>
    <t>50,000</t>
  </si>
  <si>
    <t>23,000</t>
  </si>
  <si>
    <t>-2,000</t>
  </si>
  <si>
    <t>-17,000</t>
  </si>
  <si>
    <t>-12,000</t>
  </si>
  <si>
    <t>-39,000</t>
  </si>
  <si>
    <t>97,000</t>
  </si>
  <si>
    <t>Common Equity</t>
  </si>
  <si>
    <t>2,860,000</t>
  </si>
  <si>
    <t>3,168,000</t>
  </si>
  <si>
    <t>3,356,000</t>
  </si>
  <si>
    <t>3,546,000</t>
  </si>
  <si>
    <t>3,527,000</t>
  </si>
  <si>
    <t>3,755,000</t>
  </si>
  <si>
    <t>4,000,000</t>
  </si>
  <si>
    <t>4,052,000</t>
  </si>
  <si>
    <t>4,111,000</t>
  </si>
  <si>
    <t>4,376,000</t>
  </si>
  <si>
    <t>Total Preferred Equity</t>
  </si>
  <si>
    <t>Minority Interest, Total</t>
  </si>
  <si>
    <t>3,153,000</t>
  </si>
  <si>
    <t>3,112,000</t>
  </si>
  <si>
    <t>3,537,000</t>
  </si>
  <si>
    <t>3,653,000</t>
  </si>
  <si>
    <t>3,576,000</t>
  </si>
  <si>
    <t>3,687,000</t>
  </si>
  <si>
    <t>3,858,000</t>
  </si>
  <si>
    <t>3,797,000</t>
  </si>
  <si>
    <t>3,838,000</t>
  </si>
  <si>
    <t>3,968,000</t>
  </si>
  <si>
    <t>Other Equity</t>
  </si>
  <si>
    <t>Total Equity</t>
  </si>
  <si>
    <t>6,013,000</t>
  </si>
  <si>
    <t>6,280,000</t>
  </si>
  <si>
    <t>6,893,000</t>
  </si>
  <si>
    <t>7,199,000</t>
  </si>
  <si>
    <t>7,103,000</t>
  </si>
  <si>
    <t>7,442,000</t>
  </si>
  <si>
    <t>7,858,000</t>
  </si>
  <si>
    <t>7,849,000</t>
  </si>
  <si>
    <t>7,949,000</t>
  </si>
  <si>
    <t>8,344,000</t>
  </si>
  <si>
    <t>Total Liabilities And Equity</t>
  </si>
  <si>
    <t>Cash And Short Term Investments</t>
  </si>
  <si>
    <t>692,000</t>
  </si>
  <si>
    <t>1,040,000</t>
  </si>
  <si>
    <t>Total Debt</t>
  </si>
  <si>
    <t>6,408,000</t>
  </si>
  <si>
    <t>7,389,000</t>
  </si>
  <si>
    <t>8,056,000</t>
  </si>
  <si>
    <t>8,381,000</t>
  </si>
  <si>
    <t>9,990,000</t>
  </si>
  <si>
    <t>10,977,000</t>
  </si>
  <si>
    <t>9,541,000</t>
  </si>
  <si>
    <t>9,752,000</t>
  </si>
  <si>
    <t>10,156,000</t>
  </si>
  <si>
    <t>10,205,000</t>
  </si>
  <si>
    <t>Income Statement</t>
  </si>
  <si>
    <t>Revenue</t>
  </si>
  <si>
    <t>4,359,000</t>
  </si>
  <si>
    <t>4,554,000</t>
  </si>
  <si>
    <t>4,131,000</t>
  </si>
  <si>
    <t>4,045,000</t>
  </si>
  <si>
    <t>4,600,000</t>
  </si>
  <si>
    <t>4,888,000</t>
  </si>
  <si>
    <t>4,706,000</t>
  </si>
  <si>
    <t>3,944,000</t>
  </si>
  <si>
    <t>4,289,000</t>
  </si>
  <si>
    <t>4,978,000</t>
  </si>
  <si>
    <t>Revenue Growth (YoY)</t>
  </si>
  <si>
    <t>8.6%</t>
  </si>
  <si>
    <t>4.5%</t>
  </si>
  <si>
    <t>-9.3%</t>
  </si>
  <si>
    <t>-2.1%</t>
  </si>
  <si>
    <t>13.7%</t>
  </si>
  <si>
    <t>6.3%</t>
  </si>
  <si>
    <t>-3.7%</t>
  </si>
  <si>
    <t>-16.2%</t>
  </si>
  <si>
    <t>8.7%</t>
  </si>
  <si>
    <t>16.1%</t>
  </si>
  <si>
    <t>Cost of Revenues</t>
  </si>
  <si>
    <t>-1,565,000</t>
  </si>
  <si>
    <t>-1,766,000</t>
  </si>
  <si>
    <t>-1,520,000</t>
  </si>
  <si>
    <t>-1,191,000</t>
  </si>
  <si>
    <t>-1,241,000</t>
  </si>
  <si>
    <t>-1,291,000</t>
  </si>
  <si>
    <t>-1,600,000</t>
  </si>
  <si>
    <t>-1,353,000</t>
  </si>
  <si>
    <t>-1,573,000</t>
  </si>
  <si>
    <t>-1,863,000</t>
  </si>
  <si>
    <t>Gross Profit</t>
  </si>
  <si>
    <t>2,794,000</t>
  </si>
  <si>
    <t>2,788,000</t>
  </si>
  <si>
    <t>2,611,000</t>
  </si>
  <si>
    <t>2,854,000</t>
  </si>
  <si>
    <t>3,359,000</t>
  </si>
  <si>
    <t>3,597,000</t>
  </si>
  <si>
    <t>3,106,000</t>
  </si>
  <si>
    <t>2,591,000</t>
  </si>
  <si>
    <t>2,716,000</t>
  </si>
  <si>
    <t>3,115,000</t>
  </si>
  <si>
    <t>Gross Profit Margin</t>
  </si>
  <si>
    <t>64.1%</t>
  </si>
  <si>
    <t>61.2%</t>
  </si>
  <si>
    <t>63.2%</t>
  </si>
  <si>
    <t>70.6%</t>
  </si>
  <si>
    <t>73.0%</t>
  </si>
  <si>
    <t>73.6%</t>
  </si>
  <si>
    <t>66.0%</t>
  </si>
  <si>
    <t>65.7%</t>
  </si>
  <si>
    <t>63.3%</t>
  </si>
  <si>
    <t>62.6%</t>
  </si>
  <si>
    <t>R&amp;D Expenses</t>
  </si>
  <si>
    <t>Selling, General &amp; Admin Expenses</t>
  </si>
  <si>
    <t>-764,000</t>
  </si>
  <si>
    <t>-770,000</t>
  </si>
  <si>
    <t>-769,000</t>
  </si>
  <si>
    <t>-685,000</t>
  </si>
  <si>
    <t>-1,005,000</t>
  </si>
  <si>
    <t>-1,277,000</t>
  </si>
  <si>
    <t>-679,000</t>
  </si>
  <si>
    <t>-546,000</t>
  </si>
  <si>
    <t>-588,000</t>
  </si>
  <si>
    <t>-614,000</t>
  </si>
  <si>
    <t>Other Inc / (Exp)</t>
  </si>
  <si>
    <t>-786,000</t>
  </si>
  <si>
    <t>-702,000</t>
  </si>
  <si>
    <t>-999,000</t>
  </si>
  <si>
    <t>-856,000</t>
  </si>
  <si>
    <t>-1,270,000</t>
  </si>
  <si>
    <t>-954,000</t>
  </si>
  <si>
    <t>-870,000</t>
  </si>
  <si>
    <t>-975,000</t>
  </si>
  <si>
    <t>-1,088,000</t>
  </si>
  <si>
    <t>-1,189,000</t>
  </si>
  <si>
    <t>Operating Expenses</t>
  </si>
  <si>
    <t>-1,550,000</t>
  </si>
  <si>
    <t>-1,472,000</t>
  </si>
  <si>
    <t>-1,768,000</t>
  </si>
  <si>
    <t>-1,541,000</t>
  </si>
  <si>
    <t>-2,275,000</t>
  </si>
  <si>
    <t>-2,231,000</t>
  </si>
  <si>
    <t>-1,549,000</t>
  </si>
  <si>
    <t>-1,521,000</t>
  </si>
  <si>
    <t>-1,676,000</t>
  </si>
  <si>
    <t>-1,803,000</t>
  </si>
  <si>
    <t>Operating Income</t>
  </si>
  <si>
    <t>1,244,000</t>
  </si>
  <si>
    <t>1,316,000</t>
  </si>
  <si>
    <t>843,000</t>
  </si>
  <si>
    <t>1,313,000</t>
  </si>
  <si>
    <t>1,084,000</t>
  </si>
  <si>
    <t>1,366,000</t>
  </si>
  <si>
    <t>1,557,000</t>
  </si>
  <si>
    <t>1,070,000</t>
  </si>
  <si>
    <t>1,312,000</t>
  </si>
  <si>
    <t>Net Interest Expenses</t>
  </si>
  <si>
    <t>-257,000</t>
  </si>
  <si>
    <t>-288,000</t>
  </si>
  <si>
    <t>-289,000</t>
  </si>
  <si>
    <t>-380,000</t>
  </si>
  <si>
    <t>-417,000</t>
  </si>
  <si>
    <t>-464,000</t>
  </si>
  <si>
    <t>-484,000</t>
  </si>
  <si>
    <t>-407,000</t>
  </si>
  <si>
    <t>-423,000</t>
  </si>
  <si>
    <t>-391,000</t>
  </si>
  <si>
    <t>EBT, Incl. Unusual Items</t>
  </si>
  <si>
    <t>987,000</t>
  </si>
  <si>
    <t>1,028,000</t>
  </si>
  <si>
    <t>554,000</t>
  </si>
  <si>
    <t>933,000</t>
  </si>
  <si>
    <t>667,000</t>
  </si>
  <si>
    <t>902,000</t>
  </si>
  <si>
    <t>1,073,000</t>
  </si>
  <si>
    <t>663,000</t>
  </si>
  <si>
    <t>617,000</t>
  </si>
  <si>
    <t>Earnings of Discontinued Ops.</t>
  </si>
  <si>
    <t>Income Tax Expense</t>
  </si>
  <si>
    <t>-251,000</t>
  </si>
  <si>
    <t>-237,000</t>
  </si>
  <si>
    <t>-198,000</t>
  </si>
  <si>
    <t>-258,000</t>
  </si>
  <si>
    <t>-174,000</t>
  </si>
  <si>
    <t>-231,000</t>
  </si>
  <si>
    <t>-66,000</t>
  </si>
  <si>
    <t>-166,000</t>
  </si>
  <si>
    <t>-148,000</t>
  </si>
  <si>
    <t>-214,000</t>
  </si>
  <si>
    <t>Net Income to Company</t>
  </si>
  <si>
    <t>736,000</t>
  </si>
  <si>
    <t>791,000</t>
  </si>
  <si>
    <t>356,000</t>
  </si>
  <si>
    <t>671,000</t>
  </si>
  <si>
    <t>497,000</t>
  </si>
  <si>
    <t>469,000</t>
  </si>
  <si>
    <t>707,000</t>
  </si>
  <si>
    <t>Minority Interest in Earnings</t>
  </si>
  <si>
    <t>-318,000</t>
  </si>
  <si>
    <t>-371,000</t>
  </si>
  <si>
    <t>-202,000</t>
  </si>
  <si>
    <t>-335,000</t>
  </si>
  <si>
    <t>-274,000</t>
  </si>
  <si>
    <t>-343,000</t>
  </si>
  <si>
    <t>-494,000</t>
  </si>
  <si>
    <t>-245,000</t>
  </si>
  <si>
    <t>-223,000</t>
  </si>
  <si>
    <t>-337,000</t>
  </si>
  <si>
    <t>Net Income to Stockholders</t>
  </si>
  <si>
    <t>418,000</t>
  </si>
  <si>
    <t>420,000</t>
  </si>
  <si>
    <t>154,000</t>
  </si>
  <si>
    <t>340,000</t>
  </si>
  <si>
    <t>219,000</t>
  </si>
  <si>
    <t>328,000</t>
  </si>
  <si>
    <t>513,000</t>
  </si>
  <si>
    <t>252,000</t>
  </si>
  <si>
    <t>246,000</t>
  </si>
  <si>
    <t>370,000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</si>
  <si>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</si>
  <si>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</si>
  <si>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</si>
  <si>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</si>
  <si>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</si>
  <si>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114,800.753</t>
  </si>
  <si>
    <t>114,847.991</t>
  </si>
  <si>
    <t>114,831.792</t>
  </si>
  <si>
    <t>114,410.703</t>
  </si>
  <si>
    <t>114,351.929</t>
  </si>
  <si>
    <t>114,393.769</t>
  </si>
  <si>
    <t>114,369.909</t>
  </si>
  <si>
    <t>114,396.312</t>
  </si>
  <si>
    <t>114,171.978</t>
  </si>
  <si>
    <t>113,957.68</t>
  </si>
  <si>
    <t>Weighted Average Diluted Shares Out.</t>
  </si>
  <si>
    <t>115,502.966</t>
  </si>
  <si>
    <t>115,461.506</t>
  </si>
  <si>
    <t>115,299.846</t>
  </si>
  <si>
    <t>114,845.876</t>
  </si>
  <si>
    <t>114,822.121</t>
  </si>
  <si>
    <t>114,788.059</t>
  </si>
  <si>
    <t>114,745.824</t>
  </si>
  <si>
    <t>114,712.556</t>
  </si>
  <si>
    <t>114,449.651</t>
  </si>
  <si>
    <t>114,269.32</t>
  </si>
  <si>
    <t>EBITDA</t>
  </si>
  <si>
    <t>1,678,000</t>
  </si>
  <si>
    <t>1,664,000</t>
  </si>
  <si>
    <t>1,479,000</t>
  </si>
  <si>
    <t>1,836,000</t>
  </si>
  <si>
    <t>1,795,000</t>
  </si>
  <si>
    <t>1,784,000</t>
  </si>
  <si>
    <t>1,912,000</t>
  </si>
  <si>
    <t>1,621,000</t>
  </si>
  <si>
    <t>1,618,000</t>
  </si>
  <si>
    <t>1,866,000</t>
  </si>
  <si>
    <t>EBIT</t>
  </si>
  <si>
    <t>1,198,000</t>
  </si>
  <si>
    <t>1,156,000</t>
  </si>
  <si>
    <t>962,000</t>
  </si>
  <si>
    <t>1,273,000</t>
  </si>
  <si>
    <t>1,210,000</t>
  </si>
  <si>
    <t>1,153,000</t>
  </si>
  <si>
    <t>1,344,000</t>
  </si>
  <si>
    <t>1,021,000</t>
  </si>
  <si>
    <t>966,000</t>
  </si>
  <si>
    <t>1,218,000</t>
  </si>
  <si>
    <t>Revenue (Reported)</t>
  </si>
  <si>
    <t>Operating Income (Reported)</t>
  </si>
  <si>
    <t>1,259,000</t>
  </si>
  <si>
    <t>1,326,000</t>
  </si>
  <si>
    <t>1,380,000</t>
  </si>
  <si>
    <t>Operating Income (Adjusted)</t>
  </si>
  <si>
    <t>Cash Flow Statement</t>
  </si>
  <si>
    <t>Depreciation &amp; Amortization (CF)</t>
  </si>
  <si>
    <t>480,000</t>
  </si>
  <si>
    <t>517,000</t>
  </si>
  <si>
    <t>563,000</t>
  </si>
  <si>
    <t>585,000</t>
  </si>
  <si>
    <t>631,000</t>
  </si>
  <si>
    <t>586,000</t>
  </si>
  <si>
    <t>616,000</t>
  </si>
  <si>
    <t>668,000</t>
  </si>
  <si>
    <t>665,000</t>
  </si>
  <si>
    <t>Amortization of Deferred Charges (CF)</t>
  </si>
  <si>
    <t>44,000</t>
  </si>
  <si>
    <t>53,000</t>
  </si>
  <si>
    <t>49,000</t>
  </si>
  <si>
    <t>Stock-Based Comp</t>
  </si>
  <si>
    <t>-1,000</t>
  </si>
  <si>
    <t>-4,000</t>
  </si>
  <si>
    <t>4,000</t>
  </si>
  <si>
    <t>Change In Accounts Receivable</t>
  </si>
  <si>
    <t>-13,000</t>
  </si>
  <si>
    <t>-37,000</t>
  </si>
  <si>
    <t>-114,000</t>
  </si>
  <si>
    <t>-55,000</t>
  </si>
  <si>
    <t>28,000</t>
  </si>
  <si>
    <t>-110,000</t>
  </si>
  <si>
    <t>-120,000</t>
  </si>
  <si>
    <t>Change In Inventories</t>
  </si>
  <si>
    <t>-26,000</t>
  </si>
  <si>
    <t>-11,000</t>
  </si>
  <si>
    <t>-5,000</t>
  </si>
  <si>
    <t>-9,000</t>
  </si>
  <si>
    <t>Change in Other Net Operating Assets</t>
  </si>
  <si>
    <t>18,000</t>
  </si>
  <si>
    <t>-62,000</t>
  </si>
  <si>
    <t>54,000</t>
  </si>
  <si>
    <t>-143,000</t>
  </si>
  <si>
    <t>-490,000</t>
  </si>
  <si>
    <t>-989,000</t>
  </si>
  <si>
    <t>-242,000</t>
  </si>
  <si>
    <t>Other Operating Activities</t>
  </si>
  <si>
    <t>959,000</t>
  </si>
  <si>
    <t>891,000</t>
  </si>
  <si>
    <t>942,000</t>
  </si>
  <si>
    <t>1,093,000</t>
  </si>
  <si>
    <t>1,026,000</t>
  </si>
  <si>
    <t>567,000</t>
  </si>
  <si>
    <t>899,000</t>
  </si>
  <si>
    <t>1,439,000</t>
  </si>
  <si>
    <t>Cash from Operations</t>
  </si>
  <si>
    <t>1,924,000</t>
  </si>
  <si>
    <t>1,681,000</t>
  </si>
  <si>
    <t>1,680,000</t>
  </si>
  <si>
    <t>1,790,000</t>
  </si>
  <si>
    <t>1,331,000</t>
  </si>
  <si>
    <t>999,000</t>
  </si>
  <si>
    <t>1,542,000</t>
  </si>
  <si>
    <t>1,843,000</t>
  </si>
  <si>
    <t>1,864,000</t>
  </si>
  <si>
    <t>2,396,000</t>
  </si>
  <si>
    <t>Capital Expenditures</t>
  </si>
  <si>
    <t>-2,361,000</t>
  </si>
  <si>
    <t>-2,199,000</t>
  </si>
  <si>
    <t>-1,637,000</t>
  </si>
  <si>
    <t>-1,338,000</t>
  </si>
  <si>
    <t>-1,231,000</t>
  </si>
  <si>
    <t>-1,121,000</t>
  </si>
  <si>
    <t>-1,128,000</t>
  </si>
  <si>
    <t>-940,000</t>
  </si>
  <si>
    <t>-1,200,000</t>
  </si>
  <si>
    <t>-1,435,000</t>
  </si>
  <si>
    <t>Cash Acquisitions</t>
  </si>
  <si>
    <t>-25,000</t>
  </si>
  <si>
    <t>-94,000</t>
  </si>
  <si>
    <t>-84,000</t>
  </si>
  <si>
    <t>-41,000</t>
  </si>
  <si>
    <t>Other Investing Activities</t>
  </si>
  <si>
    <t>-46,000</t>
  </si>
  <si>
    <t>121,000</t>
  </si>
  <si>
    <t>-191,000</t>
  </si>
  <si>
    <t>-273,000</t>
  </si>
  <si>
    <t>-69,000</t>
  </si>
  <si>
    <t>-429,000</t>
  </si>
  <si>
    <t>839,000</t>
  </si>
  <si>
    <t>-121,000</t>
  </si>
  <si>
    <t>-99,000</t>
  </si>
  <si>
    <t>-20,000</t>
  </si>
  <si>
    <t>Cash from Investing</t>
  </si>
  <si>
    <t>-2,407,000</t>
  </si>
  <si>
    <t>-2,078,000</t>
  </si>
  <si>
    <t>-1,853,000</t>
  </si>
  <si>
    <t>-1,611,000</t>
  </si>
  <si>
    <t>-1,300,000</t>
  </si>
  <si>
    <t>-1,644,000</t>
  </si>
  <si>
    <t>-1,061,000</t>
  </si>
  <si>
    <t>-1,383,000</t>
  </si>
  <si>
    <t>-1,496,000</t>
  </si>
  <si>
    <t>Dividends Paid (Ex Special Dividends)</t>
  </si>
  <si>
    <t>-86,000</t>
  </si>
  <si>
    <t>-131,000</t>
  </si>
  <si>
    <t>-150,000</t>
  </si>
  <si>
    <t>-173,000</t>
  </si>
  <si>
    <t>-186,000</t>
  </si>
  <si>
    <t>-200,000</t>
  </si>
  <si>
    <t>-205,000</t>
  </si>
  <si>
    <t>-499,000</t>
  </si>
  <si>
    <t>Special Dividend Paid</t>
  </si>
  <si>
    <t>Long-Term Debt Issued</t>
  </si>
  <si>
    <t>1,506,000</t>
  </si>
  <si>
    <t>1,355,000</t>
  </si>
  <si>
    <t>795,000</t>
  </si>
  <si>
    <t>450,000</t>
  </si>
  <si>
    <t>488,000</t>
  </si>
  <si>
    <t>1,660,000</t>
  </si>
  <si>
    <t>632,000</t>
  </si>
  <si>
    <t>348,000</t>
  </si>
  <si>
    <t>534,000</t>
  </si>
  <si>
    <t>724,000</t>
  </si>
  <si>
    <t>Long-Term Debt Repaid</t>
  </si>
  <si>
    <t>-586,000</t>
  </si>
  <si>
    <t>-354,000</t>
  </si>
  <si>
    <t>-167,000</t>
  </si>
  <si>
    <t>-159,000</t>
  </si>
  <si>
    <t>-169,000</t>
  </si>
  <si>
    <t>-862,000</t>
  </si>
  <si>
    <t>-605,000</t>
  </si>
  <si>
    <t>-280,000</t>
  </si>
  <si>
    <t>-520,000</t>
  </si>
  <si>
    <t>Repurchase of Common Stock</t>
  </si>
  <si>
    <t>-3,000</t>
  </si>
  <si>
    <t>-7,000</t>
  </si>
  <si>
    <t>-15,000</t>
  </si>
  <si>
    <t>-23,000</t>
  </si>
  <si>
    <t>Other Financing Activities</t>
  </si>
  <si>
    <t>-77,000</t>
  </si>
  <si>
    <t>-663,000</t>
  </si>
  <si>
    <t>-164,000</t>
  </si>
  <si>
    <t>-512,000</t>
  </si>
  <si>
    <t>-296,000</t>
  </si>
  <si>
    <t>-621,000</t>
  </si>
  <si>
    <t>-729,000</t>
  </si>
  <si>
    <t>-528,000</t>
  </si>
  <si>
    <t>-635,000</t>
  </si>
  <si>
    <t>Cash from Financing</t>
  </si>
  <si>
    <t>757,000</t>
  </si>
  <si>
    <t>236,000</t>
  </si>
  <si>
    <t>343,000</t>
  </si>
  <si>
    <t>-367,000</t>
  </si>
  <si>
    <t>-128,000</t>
  </si>
  <si>
    <t>837,000</t>
  </si>
  <si>
    <t>-782,000</t>
  </si>
  <si>
    <t>-823,000</t>
  </si>
  <si>
    <t>-486,000</t>
  </si>
  <si>
    <t>-953,000</t>
  </si>
  <si>
    <t>Beginning Cash (CF)</t>
  </si>
  <si>
    <t>470,000</t>
  </si>
  <si>
    <t>741,000</t>
  </si>
  <si>
    <t>590,000</t>
  </si>
  <si>
    <t>799,000</t>
  </si>
  <si>
    <t>601,000</t>
  </si>
  <si>
    <t>494,000</t>
  </si>
  <si>
    <t>1,100,000</t>
  </si>
  <si>
    <t>1,088,000</t>
  </si>
  <si>
    <t>Foreign Exchange Rate Adjustments</t>
  </si>
  <si>
    <t>-10,000</t>
  </si>
  <si>
    <t>-22,000</t>
  </si>
  <si>
    <t>Additions / Reductions</t>
  </si>
  <si>
    <t>274,000</t>
  </si>
  <si>
    <t>-161,000</t>
  </si>
  <si>
    <t>170,000</t>
  </si>
  <si>
    <t>-188,000</t>
  </si>
  <si>
    <t>-97,000</t>
  </si>
  <si>
    <t>192,000</t>
  </si>
  <si>
    <t>471,000</t>
  </si>
  <si>
    <t>-53,000</t>
  </si>
  <si>
    <t>Ending Cash (CF)</t>
  </si>
  <si>
    <t>Levered Free Cash Flow</t>
  </si>
  <si>
    <t>-437,000</t>
  </si>
  <si>
    <t>-518,000</t>
  </si>
  <si>
    <t>43,000</t>
  </si>
  <si>
    <t>452,000</t>
  </si>
  <si>
    <t>100,000</t>
  </si>
  <si>
    <t>-122,000</t>
  </si>
  <si>
    <t>414,000</t>
  </si>
  <si>
    <t>903,000</t>
  </si>
  <si>
    <t>664,000</t>
  </si>
  <si>
    <t>961,000</t>
  </si>
  <si>
    <t>Cash Interest Paid</t>
  </si>
  <si>
    <t>312,000</t>
  </si>
  <si>
    <t>394,000</t>
  </si>
  <si>
    <t>485,000</t>
  </si>
  <si>
    <t>498,000</t>
  </si>
  <si>
    <t>413,000</t>
  </si>
  <si>
    <t>401,000</t>
  </si>
  <si>
    <t>426,000</t>
  </si>
  <si>
    <t>Valuation Ratios</t>
  </si>
  <si>
    <t>Price Close (Split Adjusted)</t>
  </si>
  <si>
    <t>Market Cap</t>
  </si>
  <si>
    <t>5,351,667.522</t>
  </si>
  <si>
    <t>5,471,993.508</t>
  </si>
  <si>
    <t>4,097,814.174</t>
  </si>
  <si>
    <t>5,108,314.951</t>
  </si>
  <si>
    <t>5,146,099.834</t>
  </si>
  <si>
    <t>4,418,003.459</t>
  </si>
  <si>
    <t>5,691,542.612</t>
  </si>
  <si>
    <t>4,189,943.839</t>
  </si>
  <si>
    <t>4,877,707.76</t>
  </si>
  <si>
    <t>4,793,015.16</t>
  </si>
  <si>
    <t>Total Enterprise Value (TEV)</t>
  </si>
  <si>
    <t>13,637,667.522</t>
  </si>
  <si>
    <t>15,005,993.508</t>
  </si>
  <si>
    <t>14,535,814.174</t>
  </si>
  <si>
    <t>16,293,314.951</t>
  </si>
  <si>
    <t>16,935,099.834</t>
  </si>
  <si>
    <t>18,427,003.459</t>
  </si>
  <si>
    <t>18,063,542.612</t>
  </si>
  <si>
    <t>16,544,943.839</t>
  </si>
  <si>
    <t>17,752,707.76</t>
  </si>
  <si>
    <t>17,718,015.16</t>
  </si>
  <si>
    <t>Enterprise Value (EV)</t>
  </si>
  <si>
    <t>13,475,667.522</t>
  </si>
  <si>
    <t>14,851,993.508</t>
  </si>
  <si>
    <t>14,381,814.174</t>
  </si>
  <si>
    <t>16,060,314.951</t>
  </si>
  <si>
    <t>16,687,099.834</t>
  </si>
  <si>
    <t>17,719,003.459</t>
  </si>
  <si>
    <t>17,396,542.612</t>
  </si>
  <si>
    <t>15,874,943.839</t>
  </si>
  <si>
    <t>17,076,707.76</t>
  </si>
  <si>
    <t>16,921,015.16</t>
  </si>
  <si>
    <t>EV/EBITDA</t>
  </si>
  <si>
    <t>8.3x</t>
  </si>
  <si>
    <t>8.8x</t>
  </si>
  <si>
    <t>9.2x</t>
  </si>
  <si>
    <t>9.6x</t>
  </si>
  <si>
    <t>9.4x</t>
  </si>
  <si>
    <t>9.7x</t>
  </si>
  <si>
    <t>9.1x</t>
  </si>
  <si>
    <t>9.3x</t>
  </si>
  <si>
    <t>11.2x</t>
  </si>
  <si>
    <t>8.9x</t>
  </si>
  <si>
    <t>EV / EBIT</t>
  </si>
  <si>
    <t>11.6x</t>
  </si>
  <si>
    <t>12.5x</t>
  </si>
  <si>
    <t>14.1x</t>
  </si>
  <si>
    <t>14.3x</t>
  </si>
  <si>
    <t>13.8x</t>
  </si>
  <si>
    <t>14.8x</t>
  </si>
  <si>
    <t>12.9x</t>
  </si>
  <si>
    <t>19.8x</t>
  </si>
  <si>
    <t>13.0x</t>
  </si>
  <si>
    <t>EV / LTM EBITDA - CAPEX</t>
  </si>
  <si>
    <t>-19.8x</t>
  </si>
  <si>
    <t>-22.1x</t>
  </si>
  <si>
    <t>-86.1x</t>
  </si>
  <si>
    <t>99.1x</t>
  </si>
  <si>
    <t>26.7x</t>
  </si>
  <si>
    <t>30.7x</t>
  </si>
  <si>
    <t>20.1x</t>
  </si>
  <si>
    <t>24.3x</t>
  </si>
  <si>
    <t>43.5x</t>
  </si>
  <si>
    <t>26.3x</t>
  </si>
  <si>
    <t>EV / Free Cash Flow</t>
  </si>
  <si>
    <t>-16.0x</t>
  </si>
  <si>
    <t>-27.1x</t>
  </si>
  <si>
    <t>-1,657.5x</t>
  </si>
  <si>
    <t>57.5x</t>
  </si>
  <si>
    <t>260.3x</t>
  </si>
  <si>
    <t>38.7x</t>
  </si>
  <si>
    <t>22.9x</t>
  </si>
  <si>
    <t>109.9x</t>
  </si>
  <si>
    <t>37.3x</t>
  </si>
  <si>
    <t>EV / Invested Capital</t>
  </si>
  <si>
    <t>1.1x</t>
  </si>
  <si>
    <t>1.0x</t>
  </si>
  <si>
    <t>0.9x</t>
  </si>
  <si>
    <t>EV / Revenue</t>
  </si>
  <si>
    <t>3.2x</t>
  </si>
  <si>
    <t>3.3x</t>
  </si>
  <si>
    <t>3.4x</t>
  </si>
  <si>
    <t>4.0x</t>
  </si>
  <si>
    <t>3.8x</t>
  </si>
  <si>
    <t>3.5x</t>
  </si>
  <si>
    <t>3.7x</t>
  </si>
  <si>
    <t>3.9x</t>
  </si>
  <si>
    <t>4.2x</t>
  </si>
  <si>
    <t>P/E Ratio</t>
  </si>
  <si>
    <t>12.0x</t>
  </si>
  <si>
    <t>16.5x</t>
  </si>
  <si>
    <t>21.4x</t>
  </si>
  <si>
    <t>17.9x</t>
  </si>
  <si>
    <t>19.6x</t>
  </si>
  <si>
    <t>10.1x</t>
  </si>
  <si>
    <t>15.6x</t>
  </si>
  <si>
    <t>12.4x</t>
  </si>
  <si>
    <t>Price/Book</t>
  </si>
  <si>
    <t>1.9x</t>
  </si>
  <si>
    <t>1.8x</t>
  </si>
  <si>
    <t>1.2x</t>
  </si>
  <si>
    <t>1.5x</t>
  </si>
  <si>
    <t>1.4x</t>
  </si>
  <si>
    <t>Price / Operating Cash Flow</t>
  </si>
  <si>
    <t>2.8x</t>
  </si>
  <si>
    <t>3.1x</t>
  </si>
  <si>
    <t>2.5x</t>
  </si>
  <si>
    <t>3.0x</t>
  </si>
  <si>
    <t>4.9x</t>
  </si>
  <si>
    <t>2.3x</t>
  </si>
  <si>
    <t>2.7x</t>
  </si>
  <si>
    <t>2.1x</t>
  </si>
  <si>
    <t>Price / LTM Sales</t>
  </si>
  <si>
    <t>1.3x</t>
  </si>
  <si>
    <t>Altman Z-Score</t>
  </si>
  <si>
    <t>Piotroski Score</t>
  </si>
  <si>
    <t>Dividend Per Share</t>
  </si>
  <si>
    <t>Dividend Yield</t>
  </si>
  <si>
    <t>1.1%</t>
  </si>
  <si>
    <t>2.4%</t>
  </si>
  <si>
    <t>3.6%</t>
  </si>
  <si>
    <t>3.2%</t>
  </si>
  <si>
    <t>4.6%</t>
  </si>
  <si>
    <t>3.7%</t>
  </si>
  <si>
    <t>5.3%</t>
  </si>
  <si>
    <t>4.4%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</si>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</sst>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7A54F3C3-1325-15D7-1966-427EFBBA7DE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topLeftCell="A6" workbookViewId="0">
      <selection activeCell="F39" sqref="F39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39</v>
      </c>
      <c r="L14" s="3" t="s">
        <v>46</v>
      </c>
      <c r="M14" s="3" t="s">
        <v>47</v>
      </c>
    </row>
    <row r="15" spans="3:13" ht="12.75" x14ac:dyDescent="0.2">
      <c r="C15" s="3" t="s">
        <v>48</v>
      </c>
      <c r="D15" s="3" t="s">
        <v>49</v>
      </c>
      <c r="E15" s="3" t="s">
        <v>50</v>
      </c>
      <c r="F15" s="3" t="s">
        <v>51</v>
      </c>
      <c r="G15" s="3" t="s">
        <v>52</v>
      </c>
      <c r="H15" s="3" t="s">
        <v>53</v>
      </c>
      <c r="I15" s="3" t="s">
        <v>54</v>
      </c>
      <c r="J15" s="3" t="s">
        <v>55</v>
      </c>
      <c r="K15" s="3" t="s">
        <v>56</v>
      </c>
      <c r="L15" s="3" t="s">
        <v>57</v>
      </c>
      <c r="M15" s="3" t="s">
        <v>58</v>
      </c>
    </row>
    <row r="16" spans="3:13" ht="12.75" x14ac:dyDescent="0.2">
      <c r="C16" s="3" t="s">
        <v>59</v>
      </c>
      <c r="D16" s="3" t="s">
        <v>60</v>
      </c>
      <c r="E16" s="3" t="s">
        <v>61</v>
      </c>
      <c r="F16" s="3" t="s">
        <v>62</v>
      </c>
      <c r="G16" s="3" t="s">
        <v>63</v>
      </c>
      <c r="H16" s="3" t="s">
        <v>64</v>
      </c>
      <c r="I16" s="3" t="s">
        <v>65</v>
      </c>
      <c r="J16" s="3" t="s">
        <v>66</v>
      </c>
      <c r="K16" s="3" t="s">
        <v>67</v>
      </c>
      <c r="L16" s="3" t="s">
        <v>68</v>
      </c>
      <c r="M16" s="3" t="s">
        <v>69</v>
      </c>
    </row>
    <row r="17" spans="3:13" ht="12.75" x14ac:dyDescent="0.2">
      <c r="C17" s="3" t="s">
        <v>70</v>
      </c>
      <c r="D17" s="3" t="s">
        <v>71</v>
      </c>
      <c r="E17" s="3" t="s">
        <v>72</v>
      </c>
      <c r="F17" s="3" t="s">
        <v>73</v>
      </c>
      <c r="G17" s="3" t="s">
        <v>74</v>
      </c>
      <c r="H17" s="3" t="s">
        <v>75</v>
      </c>
      <c r="I17" s="3" t="s">
        <v>76</v>
      </c>
      <c r="J17" s="3" t="s">
        <v>77</v>
      </c>
      <c r="K17" s="3" t="s">
        <v>78</v>
      </c>
      <c r="L17" s="3" t="s">
        <v>79</v>
      </c>
      <c r="M17" s="3" t="s">
        <v>80</v>
      </c>
    </row>
    <row r="18" spans="3:13" ht="12.75" x14ac:dyDescent="0.2">
      <c r="C18" s="3" t="s">
        <v>81</v>
      </c>
      <c r="D18" s="3" t="s">
        <v>82</v>
      </c>
      <c r="E18" s="3" t="s">
        <v>83</v>
      </c>
      <c r="F18" s="3" t="s">
        <v>84</v>
      </c>
      <c r="G18" s="3" t="s">
        <v>85</v>
      </c>
      <c r="H18" s="3" t="s">
        <v>86</v>
      </c>
      <c r="I18" s="3" t="s">
        <v>87</v>
      </c>
      <c r="J18" s="3" t="s">
        <v>88</v>
      </c>
      <c r="K18" s="3" t="s">
        <v>89</v>
      </c>
      <c r="L18" s="3" t="s">
        <v>90</v>
      </c>
      <c r="M18" s="3" t="s">
        <v>91</v>
      </c>
    </row>
    <row r="19" spans="3:13" ht="12.75" x14ac:dyDescent="0.2"/>
    <row r="20" spans="3:13" ht="12.75" x14ac:dyDescent="0.2">
      <c r="C20" s="3" t="s">
        <v>92</v>
      </c>
      <c r="D20" s="3" t="s">
        <v>93</v>
      </c>
      <c r="E20" s="3" t="s">
        <v>94</v>
      </c>
      <c r="F20" s="3" t="s">
        <v>95</v>
      </c>
      <c r="G20" s="3" t="s">
        <v>96</v>
      </c>
      <c r="H20" s="3" t="s">
        <v>97</v>
      </c>
      <c r="I20" s="3" t="s">
        <v>98</v>
      </c>
      <c r="J20" s="3" t="s">
        <v>99</v>
      </c>
      <c r="K20" s="3" t="s">
        <v>100</v>
      </c>
      <c r="L20" s="3" t="s">
        <v>101</v>
      </c>
      <c r="M20" s="3" t="s">
        <v>102</v>
      </c>
    </row>
    <row r="21" spans="3:13" ht="12.75" x14ac:dyDescent="0.2">
      <c r="C21" s="3" t="s">
        <v>103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104</v>
      </c>
      <c r="D22" s="3" t="s">
        <v>105</v>
      </c>
      <c r="E22" s="3" t="s">
        <v>106</v>
      </c>
      <c r="F22" s="3" t="s">
        <v>107</v>
      </c>
      <c r="G22" s="3" t="s">
        <v>108</v>
      </c>
      <c r="H22" s="3" t="s">
        <v>109</v>
      </c>
      <c r="I22" s="3" t="s">
        <v>110</v>
      </c>
      <c r="J22" s="3" t="s">
        <v>111</v>
      </c>
      <c r="K22" s="3" t="s">
        <v>112</v>
      </c>
      <c r="L22" s="3" t="s">
        <v>106</v>
      </c>
      <c r="M22" s="3" t="s">
        <v>113</v>
      </c>
    </row>
    <row r="23" spans="3:13" ht="12.75" x14ac:dyDescent="0.2">
      <c r="C23" s="3" t="s">
        <v>114</v>
      </c>
      <c r="D23" s="3" t="s">
        <v>115</v>
      </c>
      <c r="E23" s="3" t="s">
        <v>116</v>
      </c>
      <c r="F23" s="3" t="s">
        <v>117</v>
      </c>
      <c r="G23" s="3" t="s">
        <v>118</v>
      </c>
      <c r="H23" s="3" t="s">
        <v>119</v>
      </c>
      <c r="I23" s="3" t="s">
        <v>120</v>
      </c>
      <c r="J23" s="3" t="s">
        <v>121</v>
      </c>
      <c r="K23" s="3" t="s">
        <v>122</v>
      </c>
      <c r="L23" s="3" t="s">
        <v>123</v>
      </c>
      <c r="M23" s="3" t="s">
        <v>124</v>
      </c>
    </row>
    <row r="24" spans="3:13" ht="12.75" x14ac:dyDescent="0.2">
      <c r="C24" s="3" t="s">
        <v>125</v>
      </c>
      <c r="D24" s="3" t="s">
        <v>126</v>
      </c>
      <c r="E24" s="3" t="s">
        <v>126</v>
      </c>
      <c r="F24" s="3" t="s">
        <v>126</v>
      </c>
      <c r="G24" s="3" t="s">
        <v>126</v>
      </c>
      <c r="H24" s="3" t="s">
        <v>126</v>
      </c>
      <c r="I24" s="3" t="s">
        <v>127</v>
      </c>
      <c r="J24" s="3" t="s">
        <v>127</v>
      </c>
      <c r="K24" s="3" t="s">
        <v>127</v>
      </c>
      <c r="L24" s="3" t="s">
        <v>77</v>
      </c>
      <c r="M24" s="3" t="s">
        <v>128</v>
      </c>
    </row>
    <row r="25" spans="3:13" ht="12.75" x14ac:dyDescent="0.2">
      <c r="C25" s="3" t="s">
        <v>129</v>
      </c>
      <c r="D25" s="3" t="s">
        <v>130</v>
      </c>
      <c r="E25" s="3" t="s">
        <v>131</v>
      </c>
      <c r="F25" s="3" t="s">
        <v>132</v>
      </c>
      <c r="G25" s="3" t="s">
        <v>133</v>
      </c>
      <c r="H25" s="3" t="s">
        <v>134</v>
      </c>
      <c r="I25" s="3" t="s">
        <v>135</v>
      </c>
      <c r="J25" s="3" t="s">
        <v>136</v>
      </c>
      <c r="K25" s="3" t="s">
        <v>137</v>
      </c>
      <c r="L25" s="3" t="s">
        <v>138</v>
      </c>
      <c r="M25" s="3" t="s">
        <v>139</v>
      </c>
    </row>
    <row r="26" spans="3:13" ht="12.75" x14ac:dyDescent="0.2">
      <c r="C26" s="3" t="s">
        <v>140</v>
      </c>
      <c r="D26" s="3" t="s">
        <v>141</v>
      </c>
      <c r="E26" s="3" t="s">
        <v>142</v>
      </c>
      <c r="F26" s="3" t="s">
        <v>143</v>
      </c>
      <c r="G26" s="3" t="s">
        <v>144</v>
      </c>
      <c r="H26" s="3" t="s">
        <v>145</v>
      </c>
      <c r="I26" s="3" t="s">
        <v>84</v>
      </c>
      <c r="J26" s="3" t="s">
        <v>146</v>
      </c>
      <c r="K26" s="3" t="s">
        <v>147</v>
      </c>
      <c r="L26" s="3" t="s">
        <v>141</v>
      </c>
      <c r="M26" s="3" t="s">
        <v>148</v>
      </c>
    </row>
    <row r="27" spans="3:13" ht="12.75" x14ac:dyDescent="0.2">
      <c r="C27" s="3" t="s">
        <v>149</v>
      </c>
      <c r="D27" s="3" t="s">
        <v>150</v>
      </c>
      <c r="E27" s="3" t="s">
        <v>151</v>
      </c>
      <c r="F27" s="3" t="s">
        <v>152</v>
      </c>
      <c r="G27" s="3" t="s">
        <v>153</v>
      </c>
      <c r="H27" s="3" t="s">
        <v>154</v>
      </c>
      <c r="I27" s="3" t="s">
        <v>155</v>
      </c>
      <c r="J27" s="3" t="s">
        <v>156</v>
      </c>
      <c r="K27" s="3" t="s">
        <v>157</v>
      </c>
      <c r="L27" s="3" t="s">
        <v>158</v>
      </c>
      <c r="M27" s="3" t="s">
        <v>159</v>
      </c>
    </row>
    <row r="28" spans="3:13" ht="12.75" x14ac:dyDescent="0.2"/>
    <row r="29" spans="3:13" ht="12.75" x14ac:dyDescent="0.2">
      <c r="C29" s="3" t="s">
        <v>160</v>
      </c>
      <c r="D29" s="3" t="s">
        <v>161</v>
      </c>
      <c r="E29" s="3" t="s">
        <v>162</v>
      </c>
      <c r="F29" s="3" t="s">
        <v>163</v>
      </c>
      <c r="G29" s="3" t="s">
        <v>164</v>
      </c>
      <c r="H29" s="3" t="s">
        <v>165</v>
      </c>
      <c r="I29" s="3" t="s">
        <v>161</v>
      </c>
      <c r="J29" s="3" t="s">
        <v>166</v>
      </c>
      <c r="K29" s="3" t="s">
        <v>167</v>
      </c>
      <c r="L29" s="3" t="s">
        <v>168</v>
      </c>
      <c r="M29" s="3" t="s">
        <v>169</v>
      </c>
    </row>
    <row r="30" spans="3:13" ht="12.75" x14ac:dyDescent="0.2">
      <c r="C30" s="3" t="s">
        <v>170</v>
      </c>
      <c r="D30" s="3" t="s">
        <v>37</v>
      </c>
      <c r="E30" s="3" t="s">
        <v>37</v>
      </c>
      <c r="F30" s="3" t="s">
        <v>37</v>
      </c>
      <c r="G30" s="3" t="s">
        <v>37</v>
      </c>
      <c r="H30" s="3" t="s">
        <v>37</v>
      </c>
      <c r="I30" s="3" t="s">
        <v>37</v>
      </c>
      <c r="J30" s="3" t="s">
        <v>37</v>
      </c>
      <c r="K30" s="3" t="s">
        <v>37</v>
      </c>
      <c r="L30" s="3" t="s">
        <v>37</v>
      </c>
      <c r="M30" s="3" t="s">
        <v>37</v>
      </c>
    </row>
    <row r="31" spans="3:13" ht="12.75" x14ac:dyDescent="0.2">
      <c r="C31" s="3" t="s">
        <v>171</v>
      </c>
      <c r="D31" s="3" t="s">
        <v>172</v>
      </c>
      <c r="E31" s="3" t="s">
        <v>173</v>
      </c>
      <c r="F31" s="3" t="s">
        <v>174</v>
      </c>
      <c r="G31" s="3" t="s">
        <v>175</v>
      </c>
      <c r="H31" s="3" t="s">
        <v>176</v>
      </c>
      <c r="I31" s="3" t="s">
        <v>177</v>
      </c>
      <c r="J31" s="3" t="s">
        <v>37</v>
      </c>
      <c r="K31" s="3" t="s">
        <v>178</v>
      </c>
      <c r="L31" s="3" t="s">
        <v>179</v>
      </c>
      <c r="M31" s="3" t="s">
        <v>37</v>
      </c>
    </row>
    <row r="32" spans="3:13" ht="12.75" x14ac:dyDescent="0.2">
      <c r="C32" s="3" t="s">
        <v>180</v>
      </c>
      <c r="D32" s="3" t="s">
        <v>181</v>
      </c>
      <c r="E32" s="3" t="s">
        <v>182</v>
      </c>
      <c r="F32" s="3" t="s">
        <v>183</v>
      </c>
      <c r="G32" s="3" t="s">
        <v>184</v>
      </c>
      <c r="H32" s="3" t="s">
        <v>183</v>
      </c>
      <c r="I32" s="3" t="s">
        <v>185</v>
      </c>
      <c r="J32" s="3" t="s">
        <v>186</v>
      </c>
      <c r="K32" s="3" t="s">
        <v>187</v>
      </c>
      <c r="L32" s="3" t="s">
        <v>188</v>
      </c>
      <c r="M32" s="3" t="s">
        <v>50</v>
      </c>
    </row>
    <row r="33" spans="3:13" ht="12.75" x14ac:dyDescent="0.2">
      <c r="C33" s="3" t="s">
        <v>189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190</v>
      </c>
      <c r="K33" s="3" t="s">
        <v>191</v>
      </c>
      <c r="L33" s="3" t="s">
        <v>192</v>
      </c>
      <c r="M33" s="3" t="s">
        <v>191</v>
      </c>
    </row>
    <row r="34" spans="3:13" ht="12.75" x14ac:dyDescent="0.2">
      <c r="C34" s="3" t="s">
        <v>193</v>
      </c>
      <c r="D34" s="3" t="s">
        <v>194</v>
      </c>
      <c r="E34" s="3" t="s">
        <v>126</v>
      </c>
      <c r="F34" s="3" t="s">
        <v>195</v>
      </c>
      <c r="G34" s="3" t="s">
        <v>54</v>
      </c>
      <c r="H34" s="3" t="s">
        <v>196</v>
      </c>
      <c r="I34" s="3" t="s">
        <v>197</v>
      </c>
      <c r="J34" s="3" t="s">
        <v>60</v>
      </c>
      <c r="K34" s="3" t="s">
        <v>198</v>
      </c>
      <c r="L34" s="3" t="s">
        <v>199</v>
      </c>
      <c r="M34" s="3" t="s">
        <v>118</v>
      </c>
    </row>
    <row r="35" spans="3:13" ht="12.75" x14ac:dyDescent="0.2">
      <c r="C35" s="3" t="s">
        <v>200</v>
      </c>
      <c r="D35" s="3" t="s">
        <v>201</v>
      </c>
      <c r="E35" s="3" t="s">
        <v>202</v>
      </c>
      <c r="F35" s="3" t="s">
        <v>203</v>
      </c>
      <c r="G35" s="3" t="s">
        <v>204</v>
      </c>
      <c r="H35" s="3" t="s">
        <v>205</v>
      </c>
      <c r="I35" s="3" t="s">
        <v>206</v>
      </c>
      <c r="J35" s="3" t="s">
        <v>207</v>
      </c>
      <c r="K35" s="3" t="s">
        <v>208</v>
      </c>
      <c r="L35" s="3" t="s">
        <v>209</v>
      </c>
      <c r="M35" s="3" t="s">
        <v>210</v>
      </c>
    </row>
    <row r="36" spans="3:13" ht="12.75" x14ac:dyDescent="0.2"/>
    <row r="37" spans="3:13" ht="12.75" x14ac:dyDescent="0.2">
      <c r="C37" s="3" t="s">
        <v>211</v>
      </c>
      <c r="D37" s="3" t="s">
        <v>212</v>
      </c>
      <c r="E37" s="3" t="s">
        <v>213</v>
      </c>
      <c r="F37" s="3" t="s">
        <v>214</v>
      </c>
      <c r="G37" s="3" t="s">
        <v>215</v>
      </c>
      <c r="H37" s="3" t="s">
        <v>216</v>
      </c>
      <c r="I37" s="3" t="s">
        <v>217</v>
      </c>
      <c r="J37" s="3" t="s">
        <v>218</v>
      </c>
      <c r="K37" s="3" t="s">
        <v>219</v>
      </c>
      <c r="L37" s="3" t="s">
        <v>220</v>
      </c>
      <c r="M37" s="3" t="s">
        <v>221</v>
      </c>
    </row>
    <row r="38" spans="3:13" ht="12.75" x14ac:dyDescent="0.2">
      <c r="C38" s="3" t="s">
        <v>222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223</v>
      </c>
      <c r="K38" s="3" t="s">
        <v>223</v>
      </c>
      <c r="L38" s="3" t="s">
        <v>56</v>
      </c>
      <c r="M38" s="3" t="s">
        <v>182</v>
      </c>
    </row>
    <row r="39" spans="3:13" ht="12.75" x14ac:dyDescent="0.2">
      <c r="C39" s="3" t="s">
        <v>224</v>
      </c>
      <c r="D39" s="3" t="s">
        <v>225</v>
      </c>
      <c r="E39" s="3" t="s">
        <v>226</v>
      </c>
      <c r="F39" s="3" t="s">
        <v>227</v>
      </c>
      <c r="G39" s="3" t="s">
        <v>228</v>
      </c>
      <c r="H39" s="3" t="s">
        <v>229</v>
      </c>
      <c r="I39" s="3" t="s">
        <v>230</v>
      </c>
      <c r="J39" s="3" t="s">
        <v>231</v>
      </c>
      <c r="K39" s="3" t="s">
        <v>232</v>
      </c>
      <c r="L39" s="3" t="s">
        <v>233</v>
      </c>
      <c r="M39" s="3" t="s">
        <v>234</v>
      </c>
    </row>
    <row r="40" spans="3:13" ht="12.75" x14ac:dyDescent="0.2">
      <c r="C40" s="3" t="s">
        <v>235</v>
      </c>
      <c r="D40" s="3" t="s">
        <v>236</v>
      </c>
      <c r="E40" s="3" t="s">
        <v>237</v>
      </c>
      <c r="F40" s="3" t="s">
        <v>238</v>
      </c>
      <c r="G40" s="3" t="s">
        <v>239</v>
      </c>
      <c r="H40" s="3" t="s">
        <v>240</v>
      </c>
      <c r="I40" s="3" t="s">
        <v>241</v>
      </c>
      <c r="J40" s="3" t="s">
        <v>242</v>
      </c>
      <c r="K40" s="3" t="s">
        <v>243</v>
      </c>
      <c r="L40" s="3" t="s">
        <v>244</v>
      </c>
      <c r="M40" s="3" t="s">
        <v>245</v>
      </c>
    </row>
    <row r="41" spans="3:13" ht="12.75" x14ac:dyDescent="0.2"/>
    <row r="42" spans="3:13" ht="12.75" x14ac:dyDescent="0.2">
      <c r="C42" s="3" t="s">
        <v>246</v>
      </c>
      <c r="D42" s="3" t="s">
        <v>199</v>
      </c>
      <c r="E42" s="3" t="s">
        <v>198</v>
      </c>
      <c r="F42" s="3" t="s">
        <v>247</v>
      </c>
      <c r="G42" s="3" t="s">
        <v>248</v>
      </c>
      <c r="H42" s="3" t="s">
        <v>248</v>
      </c>
      <c r="I42" s="3" t="s">
        <v>184</v>
      </c>
      <c r="J42" s="3" t="s">
        <v>249</v>
      </c>
      <c r="K42" s="3" t="s">
        <v>250</v>
      </c>
      <c r="L42" s="3" t="s">
        <v>251</v>
      </c>
      <c r="M42" s="3" t="s">
        <v>252</v>
      </c>
    </row>
    <row r="43" spans="3:13" ht="12.75" x14ac:dyDescent="0.2">
      <c r="C43" s="3" t="s">
        <v>253</v>
      </c>
      <c r="D43" s="3" t="s">
        <v>254</v>
      </c>
      <c r="E43" s="3" t="s">
        <v>71</v>
      </c>
      <c r="F43" s="3" t="s">
        <v>71</v>
      </c>
      <c r="G43" s="3" t="s">
        <v>71</v>
      </c>
      <c r="H43" s="3" t="s">
        <v>255</v>
      </c>
      <c r="I43" s="3" t="s">
        <v>71</v>
      </c>
      <c r="J43" s="3" t="s">
        <v>254</v>
      </c>
      <c r="K43" s="3" t="s">
        <v>256</v>
      </c>
      <c r="L43" s="3" t="s">
        <v>257</v>
      </c>
      <c r="M43" s="3" t="s">
        <v>255</v>
      </c>
    </row>
    <row r="44" spans="3:13" ht="12.75" x14ac:dyDescent="0.2">
      <c r="C44" s="3" t="s">
        <v>258</v>
      </c>
      <c r="D44" s="3" t="s">
        <v>259</v>
      </c>
      <c r="E44" s="3" t="s">
        <v>260</v>
      </c>
      <c r="F44" s="3" t="s">
        <v>261</v>
      </c>
      <c r="G44" s="3" t="s">
        <v>262</v>
      </c>
      <c r="H44" s="3" t="s">
        <v>263</v>
      </c>
      <c r="I44" s="3" t="s">
        <v>264</v>
      </c>
      <c r="J44" s="3" t="s">
        <v>265</v>
      </c>
      <c r="K44" s="3" t="s">
        <v>266</v>
      </c>
      <c r="L44" s="3" t="s">
        <v>267</v>
      </c>
      <c r="M44" s="3" t="s">
        <v>268</v>
      </c>
    </row>
    <row r="45" spans="3:13" ht="12.75" x14ac:dyDescent="0.2">
      <c r="C45" s="3" t="s">
        <v>269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270</v>
      </c>
      <c r="D46" s="3" t="s">
        <v>271</v>
      </c>
      <c r="E46" s="3" t="s">
        <v>272</v>
      </c>
      <c r="F46" s="3" t="s">
        <v>273</v>
      </c>
      <c r="G46" s="3" t="s">
        <v>274</v>
      </c>
      <c r="H46" s="3" t="s">
        <v>275</v>
      </c>
      <c r="I46" s="3" t="s">
        <v>66</v>
      </c>
      <c r="J46" s="3" t="s">
        <v>276</v>
      </c>
      <c r="K46" s="3" t="s">
        <v>277</v>
      </c>
      <c r="L46" s="3" t="s">
        <v>278</v>
      </c>
      <c r="M46" s="3" t="s">
        <v>279</v>
      </c>
    </row>
    <row r="47" spans="3:13" ht="12.75" x14ac:dyDescent="0.2">
      <c r="C47" s="3" t="s">
        <v>280</v>
      </c>
      <c r="D47" s="3" t="s">
        <v>281</v>
      </c>
      <c r="E47" s="3" t="s">
        <v>282</v>
      </c>
      <c r="F47" s="3" t="s">
        <v>283</v>
      </c>
      <c r="G47" s="3" t="s">
        <v>284</v>
      </c>
      <c r="H47" s="3" t="s">
        <v>285</v>
      </c>
      <c r="I47" s="3" t="s">
        <v>286</v>
      </c>
      <c r="J47" s="3" t="s">
        <v>287</v>
      </c>
      <c r="K47" s="3" t="s">
        <v>288</v>
      </c>
      <c r="L47" s="3" t="s">
        <v>289</v>
      </c>
      <c r="M47" s="3" t="s">
        <v>290</v>
      </c>
    </row>
    <row r="48" spans="3:13" ht="12.75" x14ac:dyDescent="0.2">
      <c r="C48" s="3" t="s">
        <v>291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292</v>
      </c>
      <c r="D49" s="3" t="s">
        <v>293</v>
      </c>
      <c r="E49" s="3" t="s">
        <v>294</v>
      </c>
      <c r="F49" s="3" t="s">
        <v>295</v>
      </c>
      <c r="G49" s="3" t="s">
        <v>296</v>
      </c>
      <c r="H49" s="3" t="s">
        <v>297</v>
      </c>
      <c r="I49" s="3" t="s">
        <v>298</v>
      </c>
      <c r="J49" s="3" t="s">
        <v>299</v>
      </c>
      <c r="K49" s="3" t="s">
        <v>300</v>
      </c>
      <c r="L49" s="3" t="s">
        <v>301</v>
      </c>
      <c r="M49" s="3" t="s">
        <v>302</v>
      </c>
    </row>
    <row r="50" spans="3:13" ht="12.75" x14ac:dyDescent="0.2">
      <c r="C50" s="3" t="s">
        <v>303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304</v>
      </c>
      <c r="D51" s="3" t="s">
        <v>305</v>
      </c>
      <c r="E51" s="3" t="s">
        <v>306</v>
      </c>
      <c r="F51" s="3" t="s">
        <v>307</v>
      </c>
      <c r="G51" s="3" t="s">
        <v>308</v>
      </c>
      <c r="H51" s="3" t="s">
        <v>309</v>
      </c>
      <c r="I51" s="3" t="s">
        <v>310</v>
      </c>
      <c r="J51" s="3" t="s">
        <v>311</v>
      </c>
      <c r="K51" s="3" t="s">
        <v>312</v>
      </c>
      <c r="L51" s="3" t="s">
        <v>313</v>
      </c>
      <c r="M51" s="3" t="s">
        <v>314</v>
      </c>
    </row>
    <row r="52" spans="3:13" ht="12.75" x14ac:dyDescent="0.2"/>
    <row r="53" spans="3:13" ht="12.75" x14ac:dyDescent="0.2">
      <c r="C53" s="3" t="s">
        <v>315</v>
      </c>
      <c r="D53" s="3" t="s">
        <v>150</v>
      </c>
      <c r="E53" s="3" t="s">
        <v>151</v>
      </c>
      <c r="F53" s="3" t="s">
        <v>152</v>
      </c>
      <c r="G53" s="3" t="s">
        <v>153</v>
      </c>
      <c r="H53" s="3" t="s">
        <v>154</v>
      </c>
      <c r="I53" s="3" t="s">
        <v>155</v>
      </c>
      <c r="J53" s="3" t="s">
        <v>156</v>
      </c>
      <c r="K53" s="3" t="s">
        <v>157</v>
      </c>
      <c r="L53" s="3" t="s">
        <v>158</v>
      </c>
      <c r="M53" s="3" t="s">
        <v>159</v>
      </c>
    </row>
    <row r="54" spans="3:13" ht="12.75" x14ac:dyDescent="0.2"/>
    <row r="55" spans="3:13" ht="12.75" x14ac:dyDescent="0.2">
      <c r="C55" s="3" t="s">
        <v>316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317</v>
      </c>
      <c r="J55" s="3" t="s">
        <v>32</v>
      </c>
      <c r="K55" s="3" t="s">
        <v>33</v>
      </c>
      <c r="L55" s="3" t="s">
        <v>34</v>
      </c>
      <c r="M55" s="3" t="s">
        <v>318</v>
      </c>
    </row>
    <row r="56" spans="3:13" ht="12.75" x14ac:dyDescent="0.2">
      <c r="C56" s="3" t="s">
        <v>319</v>
      </c>
      <c r="D56" s="3" t="s">
        <v>320</v>
      </c>
      <c r="E56" s="3" t="s">
        <v>321</v>
      </c>
      <c r="F56" s="3" t="s">
        <v>322</v>
      </c>
      <c r="G56" s="3" t="s">
        <v>323</v>
      </c>
      <c r="H56" s="3" t="s">
        <v>324</v>
      </c>
      <c r="I56" s="3" t="s">
        <v>325</v>
      </c>
      <c r="J56" s="3" t="s">
        <v>326</v>
      </c>
      <c r="K56" s="3" t="s">
        <v>327</v>
      </c>
      <c r="L56" s="3" t="s">
        <v>328</v>
      </c>
      <c r="M56" s="3" t="s">
        <v>329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E0852-E1CC-49A0-A1B7-FB9299F146DF}">
  <dimension ref="C1:M48"/>
  <sheetViews>
    <sheetView workbookViewId="0">
      <selection activeCell="A32" sqref="A32:XFD3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330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331</v>
      </c>
      <c r="D12" s="3" t="s">
        <v>332</v>
      </c>
      <c r="E12" s="3" t="s">
        <v>333</v>
      </c>
      <c r="F12" s="3" t="s">
        <v>334</v>
      </c>
      <c r="G12" s="3" t="s">
        <v>335</v>
      </c>
      <c r="H12" s="3" t="s">
        <v>336</v>
      </c>
      <c r="I12" s="3" t="s">
        <v>337</v>
      </c>
      <c r="J12" s="3" t="s">
        <v>338</v>
      </c>
      <c r="K12" s="3" t="s">
        <v>339</v>
      </c>
      <c r="L12" s="3" t="s">
        <v>340</v>
      </c>
      <c r="M12" s="3" t="s">
        <v>341</v>
      </c>
    </row>
    <row r="13" spans="3:13" x14ac:dyDescent="0.2">
      <c r="C13" s="3" t="s">
        <v>342</v>
      </c>
      <c r="D13" s="3" t="s">
        <v>343</v>
      </c>
      <c r="E13" s="3" t="s">
        <v>344</v>
      </c>
      <c r="F13" s="3" t="s">
        <v>345</v>
      </c>
      <c r="G13" s="3" t="s">
        <v>346</v>
      </c>
      <c r="H13" s="3" t="s">
        <v>347</v>
      </c>
      <c r="I13" s="3" t="s">
        <v>348</v>
      </c>
      <c r="J13" s="3" t="s">
        <v>349</v>
      </c>
      <c r="K13" s="3" t="s">
        <v>350</v>
      </c>
      <c r="L13" s="3" t="s">
        <v>351</v>
      </c>
      <c r="M13" s="3" t="s">
        <v>352</v>
      </c>
    </row>
    <row r="15" spans="3:13" x14ac:dyDescent="0.2">
      <c r="C15" s="3" t="s">
        <v>353</v>
      </c>
      <c r="D15" s="3" t="s">
        <v>354</v>
      </c>
      <c r="E15" s="3" t="s">
        <v>355</v>
      </c>
      <c r="F15" s="3" t="s">
        <v>356</v>
      </c>
      <c r="G15" s="3" t="s">
        <v>357</v>
      </c>
      <c r="H15" s="3" t="s">
        <v>358</v>
      </c>
      <c r="I15" s="3" t="s">
        <v>359</v>
      </c>
      <c r="J15" s="3" t="s">
        <v>360</v>
      </c>
      <c r="K15" s="3" t="s">
        <v>361</v>
      </c>
      <c r="L15" s="3" t="s">
        <v>362</v>
      </c>
      <c r="M15" s="3" t="s">
        <v>363</v>
      </c>
    </row>
    <row r="16" spans="3:13" x14ac:dyDescent="0.2">
      <c r="C16" s="3" t="s">
        <v>364</v>
      </c>
      <c r="D16" s="3" t="s">
        <v>365</v>
      </c>
      <c r="E16" s="3" t="s">
        <v>366</v>
      </c>
      <c r="F16" s="3" t="s">
        <v>367</v>
      </c>
      <c r="G16" s="3" t="s">
        <v>368</v>
      </c>
      <c r="H16" s="3" t="s">
        <v>369</v>
      </c>
      <c r="I16" s="3" t="s">
        <v>370</v>
      </c>
      <c r="J16" s="3" t="s">
        <v>371</v>
      </c>
      <c r="K16" s="3" t="s">
        <v>372</v>
      </c>
      <c r="L16" s="3" t="s">
        <v>373</v>
      </c>
      <c r="M16" s="3" t="s">
        <v>374</v>
      </c>
    </row>
    <row r="17" spans="3:13" x14ac:dyDescent="0.2">
      <c r="C17" s="3" t="s">
        <v>375</v>
      </c>
      <c r="D17" s="3" t="s">
        <v>376</v>
      </c>
      <c r="E17" s="3" t="s">
        <v>377</v>
      </c>
      <c r="F17" s="3" t="s">
        <v>378</v>
      </c>
      <c r="G17" s="3" t="s">
        <v>379</v>
      </c>
      <c r="H17" s="3" t="s">
        <v>380</v>
      </c>
      <c r="I17" s="3" t="s">
        <v>381</v>
      </c>
      <c r="J17" s="3" t="s">
        <v>382</v>
      </c>
      <c r="K17" s="3" t="s">
        <v>383</v>
      </c>
      <c r="L17" s="3" t="s">
        <v>384</v>
      </c>
      <c r="M17" s="3" t="s">
        <v>385</v>
      </c>
    </row>
    <row r="19" spans="3:13" x14ac:dyDescent="0.2">
      <c r="C19" s="3" t="s">
        <v>386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387</v>
      </c>
      <c r="D20" s="3" t="s">
        <v>388</v>
      </c>
      <c r="E20" s="3" t="s">
        <v>389</v>
      </c>
      <c r="F20" s="3" t="s">
        <v>390</v>
      </c>
      <c r="G20" s="3" t="s">
        <v>391</v>
      </c>
      <c r="H20" s="3" t="s">
        <v>392</v>
      </c>
      <c r="I20" s="3" t="s">
        <v>393</v>
      </c>
      <c r="J20" s="3" t="s">
        <v>394</v>
      </c>
      <c r="K20" s="3" t="s">
        <v>395</v>
      </c>
      <c r="L20" s="3" t="s">
        <v>396</v>
      </c>
      <c r="M20" s="3" t="s">
        <v>397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398</v>
      </c>
      <c r="D22" s="3" t="s">
        <v>399</v>
      </c>
      <c r="E22" s="3" t="s">
        <v>400</v>
      </c>
      <c r="F22" s="3" t="s">
        <v>401</v>
      </c>
      <c r="G22" s="3" t="s">
        <v>402</v>
      </c>
      <c r="H22" s="3" t="s">
        <v>403</v>
      </c>
      <c r="I22" s="3" t="s">
        <v>404</v>
      </c>
      <c r="J22" s="3" t="s">
        <v>405</v>
      </c>
      <c r="K22" s="3" t="s">
        <v>406</v>
      </c>
      <c r="L22" s="3" t="s">
        <v>407</v>
      </c>
      <c r="M22" s="3" t="s">
        <v>408</v>
      </c>
    </row>
    <row r="23" spans="3:13" x14ac:dyDescent="0.2">
      <c r="C23" s="3" t="s">
        <v>409</v>
      </c>
      <c r="D23" s="3" t="s">
        <v>410</v>
      </c>
      <c r="E23" s="3" t="s">
        <v>411</v>
      </c>
      <c r="F23" s="3" t="s">
        <v>412</v>
      </c>
      <c r="G23" s="3" t="s">
        <v>413</v>
      </c>
      <c r="H23" s="3" t="s">
        <v>414</v>
      </c>
      <c r="I23" s="3" t="s">
        <v>415</v>
      </c>
      <c r="J23" s="3" t="s">
        <v>416</v>
      </c>
      <c r="K23" s="3" t="s">
        <v>417</v>
      </c>
      <c r="L23" s="3" t="s">
        <v>418</v>
      </c>
      <c r="M23" s="3" t="s">
        <v>419</v>
      </c>
    </row>
    <row r="24" spans="3:13" x14ac:dyDescent="0.2">
      <c r="C24" s="3" t="s">
        <v>420</v>
      </c>
      <c r="D24" s="3" t="s">
        <v>421</v>
      </c>
      <c r="E24" s="3" t="s">
        <v>422</v>
      </c>
      <c r="F24" s="3" t="s">
        <v>423</v>
      </c>
      <c r="G24" s="3" t="s">
        <v>424</v>
      </c>
      <c r="H24" s="3" t="s">
        <v>425</v>
      </c>
      <c r="I24" s="3" t="s">
        <v>426</v>
      </c>
      <c r="J24" s="3" t="s">
        <v>427</v>
      </c>
      <c r="K24" s="3" t="s">
        <v>428</v>
      </c>
      <c r="L24" s="3" t="s">
        <v>318</v>
      </c>
      <c r="M24" s="3" t="s">
        <v>429</v>
      </c>
    </row>
    <row r="26" spans="3:13" x14ac:dyDescent="0.2">
      <c r="C26" s="3" t="s">
        <v>430</v>
      </c>
      <c r="D26" s="3" t="s">
        <v>431</v>
      </c>
      <c r="E26" s="3" t="s">
        <v>432</v>
      </c>
      <c r="F26" s="3" t="s">
        <v>433</v>
      </c>
      <c r="G26" s="3" t="s">
        <v>434</v>
      </c>
      <c r="H26" s="3" t="s">
        <v>435</v>
      </c>
      <c r="I26" s="3" t="s">
        <v>436</v>
      </c>
      <c r="J26" s="3" t="s">
        <v>437</v>
      </c>
      <c r="K26" s="3" t="s">
        <v>438</v>
      </c>
      <c r="L26" s="3" t="s">
        <v>439</v>
      </c>
      <c r="M26" s="3" t="s">
        <v>440</v>
      </c>
    </row>
    <row r="27" spans="3:13" x14ac:dyDescent="0.2">
      <c r="C27" s="3" t="s">
        <v>441</v>
      </c>
      <c r="D27" s="3" t="s">
        <v>442</v>
      </c>
      <c r="E27" s="3" t="s">
        <v>443</v>
      </c>
      <c r="F27" s="3" t="s">
        <v>444</v>
      </c>
      <c r="G27" s="3" t="s">
        <v>445</v>
      </c>
      <c r="H27" s="3" t="s">
        <v>446</v>
      </c>
      <c r="I27" s="3" t="s">
        <v>447</v>
      </c>
      <c r="J27" s="3" t="s">
        <v>448</v>
      </c>
      <c r="K27" s="3" t="s">
        <v>449</v>
      </c>
      <c r="L27" s="3" t="s">
        <v>450</v>
      </c>
      <c r="M27" s="3" t="s">
        <v>161</v>
      </c>
    </row>
    <row r="28" spans="3:13" x14ac:dyDescent="0.2">
      <c r="C28" s="3" t="s">
        <v>451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452</v>
      </c>
      <c r="D29" s="3" t="s">
        <v>453</v>
      </c>
      <c r="E29" s="3" t="s">
        <v>454</v>
      </c>
      <c r="F29" s="3" t="s">
        <v>455</v>
      </c>
      <c r="G29" s="3" t="s">
        <v>456</v>
      </c>
      <c r="H29" s="3" t="s">
        <v>457</v>
      </c>
      <c r="I29" s="3" t="s">
        <v>458</v>
      </c>
      <c r="J29" s="3" t="s">
        <v>459</v>
      </c>
      <c r="K29" s="3" t="s">
        <v>460</v>
      </c>
      <c r="L29" s="3" t="s">
        <v>461</v>
      </c>
      <c r="M29" s="3" t="s">
        <v>462</v>
      </c>
    </row>
    <row r="30" spans="3:13" x14ac:dyDescent="0.2">
      <c r="C30" s="3" t="s">
        <v>463</v>
      </c>
      <c r="D30" s="3" t="s">
        <v>464</v>
      </c>
      <c r="E30" s="3" t="s">
        <v>465</v>
      </c>
      <c r="F30" s="3" t="s">
        <v>466</v>
      </c>
      <c r="G30" s="3" t="s">
        <v>166</v>
      </c>
      <c r="H30" s="3" t="s">
        <v>76</v>
      </c>
      <c r="I30" s="3" t="s">
        <v>467</v>
      </c>
      <c r="J30" s="3" t="s">
        <v>145</v>
      </c>
      <c r="K30" s="3" t="s">
        <v>468</v>
      </c>
      <c r="L30" s="3" t="s">
        <v>469</v>
      </c>
      <c r="M30" s="3" t="s">
        <v>470</v>
      </c>
    </row>
    <row r="32" spans="3:13" x14ac:dyDescent="0.2">
      <c r="C32" s="3" t="s">
        <v>471</v>
      </c>
      <c r="D32" s="3" t="s">
        <v>472</v>
      </c>
      <c r="E32" s="3" t="s">
        <v>473</v>
      </c>
      <c r="F32" s="3" t="s">
        <v>474</v>
      </c>
      <c r="G32" s="3" t="s">
        <v>475</v>
      </c>
      <c r="H32" s="3" t="s">
        <v>476</v>
      </c>
      <c r="I32" s="3" t="s">
        <v>477</v>
      </c>
      <c r="J32" s="3" t="s">
        <v>478</v>
      </c>
      <c r="K32" s="3" t="s">
        <v>479</v>
      </c>
      <c r="L32" s="3" t="s">
        <v>480</v>
      </c>
      <c r="M32" s="3" t="s">
        <v>481</v>
      </c>
    </row>
    <row r="33" spans="3:13" x14ac:dyDescent="0.2">
      <c r="C33" s="3" t="s">
        <v>482</v>
      </c>
      <c r="D33" s="3" t="s">
        <v>483</v>
      </c>
      <c r="E33" s="3" t="s">
        <v>484</v>
      </c>
      <c r="F33" s="3" t="s">
        <v>485</v>
      </c>
      <c r="G33" s="3" t="s">
        <v>486</v>
      </c>
      <c r="H33" s="3" t="s">
        <v>487</v>
      </c>
      <c r="I33" s="3" t="s">
        <v>488</v>
      </c>
      <c r="J33" s="3" t="s">
        <v>489</v>
      </c>
      <c r="K33" s="3" t="s">
        <v>490</v>
      </c>
      <c r="L33" s="3" t="s">
        <v>491</v>
      </c>
      <c r="M33" s="3" t="s">
        <v>492</v>
      </c>
    </row>
    <row r="35" spans="3:13" x14ac:dyDescent="0.2">
      <c r="C35" s="3" t="s">
        <v>493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494</v>
      </c>
      <c r="D36" s="3" t="s">
        <v>483</v>
      </c>
      <c r="E36" s="3" t="s">
        <v>484</v>
      </c>
      <c r="F36" s="3" t="s">
        <v>485</v>
      </c>
      <c r="G36" s="3" t="s">
        <v>486</v>
      </c>
      <c r="H36" s="3" t="s">
        <v>487</v>
      </c>
      <c r="I36" s="3" t="s">
        <v>488</v>
      </c>
      <c r="J36" s="3" t="s">
        <v>489</v>
      </c>
      <c r="K36" s="3" t="s">
        <v>490</v>
      </c>
      <c r="L36" s="3" t="s">
        <v>491</v>
      </c>
      <c r="M36" s="3" t="s">
        <v>492</v>
      </c>
    </row>
    <row r="38" spans="3:13" x14ac:dyDescent="0.2">
      <c r="C38" s="3" t="s">
        <v>495</v>
      </c>
      <c r="D38" s="3">
        <v>3.64</v>
      </c>
      <c r="E38" s="3">
        <v>3.66</v>
      </c>
      <c r="F38" s="3">
        <v>1.34</v>
      </c>
      <c r="G38" s="3">
        <v>2.97</v>
      </c>
      <c r="H38" s="3">
        <v>1.92</v>
      </c>
      <c r="I38" s="3">
        <v>2.87</v>
      </c>
      <c r="J38" s="3">
        <v>4.49</v>
      </c>
      <c r="K38" s="3">
        <v>2.2000000000000002</v>
      </c>
      <c r="L38" s="3">
        <v>2.15</v>
      </c>
      <c r="M38" s="3">
        <v>3.25</v>
      </c>
    </row>
    <row r="39" spans="3:13" x14ac:dyDescent="0.2">
      <c r="C39" s="3" t="s">
        <v>496</v>
      </c>
      <c r="D39" s="3">
        <v>3.62</v>
      </c>
      <c r="E39" s="3">
        <v>3.64</v>
      </c>
      <c r="F39" s="3">
        <v>1.33</v>
      </c>
      <c r="G39" s="3">
        <v>2.96</v>
      </c>
      <c r="H39" s="3">
        <v>1.91</v>
      </c>
      <c r="I39" s="3">
        <v>2.86</v>
      </c>
      <c r="J39" s="3">
        <v>4.47</v>
      </c>
      <c r="K39" s="3">
        <v>2.2000000000000002</v>
      </c>
      <c r="L39" s="3">
        <v>2.15</v>
      </c>
      <c r="M39" s="3">
        <v>3.24</v>
      </c>
    </row>
    <row r="40" spans="3:13" x14ac:dyDescent="0.2">
      <c r="C40" s="3" t="s">
        <v>497</v>
      </c>
      <c r="D40" s="3" t="s">
        <v>498</v>
      </c>
      <c r="E40" s="3" t="s">
        <v>499</v>
      </c>
      <c r="F40" s="3" t="s">
        <v>500</v>
      </c>
      <c r="G40" s="3" t="s">
        <v>501</v>
      </c>
      <c r="H40" s="3" t="s">
        <v>502</v>
      </c>
      <c r="I40" s="3" t="s">
        <v>503</v>
      </c>
      <c r="J40" s="3" t="s">
        <v>504</v>
      </c>
      <c r="K40" s="3" t="s">
        <v>505</v>
      </c>
      <c r="L40" s="3" t="s">
        <v>506</v>
      </c>
      <c r="M40" s="3" t="s">
        <v>507</v>
      </c>
    </row>
    <row r="41" spans="3:13" x14ac:dyDescent="0.2">
      <c r="C41" s="3" t="s">
        <v>508</v>
      </c>
      <c r="D41" s="3" t="s">
        <v>509</v>
      </c>
      <c r="E41" s="3" t="s">
        <v>510</v>
      </c>
      <c r="F41" s="3" t="s">
        <v>511</v>
      </c>
      <c r="G41" s="3" t="s">
        <v>512</v>
      </c>
      <c r="H41" s="3" t="s">
        <v>513</v>
      </c>
      <c r="I41" s="3" t="s">
        <v>514</v>
      </c>
      <c r="J41" s="3" t="s">
        <v>515</v>
      </c>
      <c r="K41" s="3" t="s">
        <v>516</v>
      </c>
      <c r="L41" s="3" t="s">
        <v>517</v>
      </c>
      <c r="M41" s="3" t="s">
        <v>518</v>
      </c>
    </row>
    <row r="43" spans="3:13" x14ac:dyDescent="0.2">
      <c r="C43" s="3" t="s">
        <v>519</v>
      </c>
      <c r="D43" s="3" t="s">
        <v>520</v>
      </c>
      <c r="E43" s="3" t="s">
        <v>521</v>
      </c>
      <c r="F43" s="3" t="s">
        <v>522</v>
      </c>
      <c r="G43" s="3" t="s">
        <v>523</v>
      </c>
      <c r="H43" s="3" t="s">
        <v>524</v>
      </c>
      <c r="I43" s="3" t="s">
        <v>525</v>
      </c>
      <c r="J43" s="3" t="s">
        <v>526</v>
      </c>
      <c r="K43" s="3" t="s">
        <v>527</v>
      </c>
      <c r="L43" s="3" t="s">
        <v>528</v>
      </c>
      <c r="M43" s="3" t="s">
        <v>529</v>
      </c>
    </row>
    <row r="44" spans="3:13" x14ac:dyDescent="0.2">
      <c r="C44" s="3" t="s">
        <v>530</v>
      </c>
      <c r="D44" s="3" t="s">
        <v>531</v>
      </c>
      <c r="E44" s="3" t="s">
        <v>532</v>
      </c>
      <c r="F44" s="3" t="s">
        <v>533</v>
      </c>
      <c r="G44" s="3" t="s">
        <v>534</v>
      </c>
      <c r="H44" s="3" t="s">
        <v>535</v>
      </c>
      <c r="I44" s="3" t="s">
        <v>536</v>
      </c>
      <c r="J44" s="3" t="s">
        <v>537</v>
      </c>
      <c r="K44" s="3" t="s">
        <v>538</v>
      </c>
      <c r="L44" s="3" t="s">
        <v>539</v>
      </c>
      <c r="M44" s="3" t="s">
        <v>540</v>
      </c>
    </row>
    <row r="46" spans="3:13" x14ac:dyDescent="0.2">
      <c r="C46" s="3" t="s">
        <v>541</v>
      </c>
      <c r="D46" s="3" t="s">
        <v>332</v>
      </c>
      <c r="E46" s="3" t="s">
        <v>333</v>
      </c>
      <c r="F46" s="3" t="s">
        <v>334</v>
      </c>
      <c r="G46" s="3" t="s">
        <v>335</v>
      </c>
      <c r="H46" s="3" t="s">
        <v>336</v>
      </c>
      <c r="I46" s="3" t="s">
        <v>337</v>
      </c>
      <c r="J46" s="3" t="s">
        <v>338</v>
      </c>
      <c r="K46" s="3" t="s">
        <v>339</v>
      </c>
      <c r="L46" s="3" t="s">
        <v>340</v>
      </c>
      <c r="M46" s="3" t="s">
        <v>341</v>
      </c>
    </row>
    <row r="47" spans="3:13" x14ac:dyDescent="0.2">
      <c r="C47" s="3" t="s">
        <v>542</v>
      </c>
      <c r="D47" s="3" t="s">
        <v>543</v>
      </c>
      <c r="E47" s="3" t="s">
        <v>544</v>
      </c>
      <c r="F47" s="3" t="s">
        <v>423</v>
      </c>
      <c r="G47" s="3" t="s">
        <v>424</v>
      </c>
      <c r="H47" s="3" t="s">
        <v>425</v>
      </c>
      <c r="I47" s="3" t="s">
        <v>545</v>
      </c>
      <c r="J47" s="3" t="s">
        <v>427</v>
      </c>
      <c r="K47" s="3" t="s">
        <v>428</v>
      </c>
      <c r="L47" s="3" t="s">
        <v>318</v>
      </c>
      <c r="M47" s="3" t="s">
        <v>429</v>
      </c>
    </row>
    <row r="48" spans="3:13" x14ac:dyDescent="0.2">
      <c r="C48" s="3" t="s">
        <v>546</v>
      </c>
      <c r="D48" s="3" t="s">
        <v>531</v>
      </c>
      <c r="E48" s="3" t="s">
        <v>532</v>
      </c>
      <c r="F48" s="3" t="s">
        <v>533</v>
      </c>
      <c r="G48" s="3" t="s">
        <v>534</v>
      </c>
      <c r="H48" s="3" t="s">
        <v>535</v>
      </c>
      <c r="I48" s="3" t="s">
        <v>536</v>
      </c>
      <c r="J48" s="3" t="s">
        <v>537</v>
      </c>
      <c r="K48" s="3" t="s">
        <v>538</v>
      </c>
      <c r="L48" s="3" t="s">
        <v>539</v>
      </c>
      <c r="M48" s="3" t="s">
        <v>540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DE19-134A-4AA3-8913-4C3D8BD7C7E5}">
  <dimension ref="C1:M41"/>
  <sheetViews>
    <sheetView topLeftCell="A5" workbookViewId="0">
      <selection activeCell="C12" sqref="C1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547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482</v>
      </c>
      <c r="D12" s="3" t="s">
        <v>483</v>
      </c>
      <c r="E12" s="3" t="s">
        <v>484</v>
      </c>
      <c r="F12" s="3" t="s">
        <v>485</v>
      </c>
      <c r="G12" s="3" t="s">
        <v>486</v>
      </c>
      <c r="H12" s="3" t="s">
        <v>487</v>
      </c>
      <c r="I12" s="3" t="s">
        <v>488</v>
      </c>
      <c r="J12" s="3" t="s">
        <v>489</v>
      </c>
      <c r="K12" s="3" t="s">
        <v>490</v>
      </c>
      <c r="L12" s="3" t="s">
        <v>491</v>
      </c>
      <c r="M12" s="3" t="s">
        <v>492</v>
      </c>
    </row>
    <row r="13" spans="3:13" x14ac:dyDescent="0.2">
      <c r="C13" s="3" t="s">
        <v>548</v>
      </c>
      <c r="D13" s="3" t="s">
        <v>549</v>
      </c>
      <c r="E13" s="3" t="s">
        <v>185</v>
      </c>
      <c r="F13" s="3" t="s">
        <v>550</v>
      </c>
      <c r="G13" s="3" t="s">
        <v>551</v>
      </c>
      <c r="H13" s="3" t="s">
        <v>552</v>
      </c>
      <c r="I13" s="3" t="s">
        <v>553</v>
      </c>
      <c r="J13" s="3" t="s">
        <v>554</v>
      </c>
      <c r="K13" s="3" t="s">
        <v>555</v>
      </c>
      <c r="L13" s="3" t="s">
        <v>556</v>
      </c>
      <c r="M13" s="3" t="s">
        <v>557</v>
      </c>
    </row>
    <row r="14" spans="3:13" x14ac:dyDescent="0.2">
      <c r="C14" s="3" t="s">
        <v>558</v>
      </c>
      <c r="D14" s="3" t="s">
        <v>66</v>
      </c>
      <c r="E14" s="3" t="s">
        <v>66</v>
      </c>
      <c r="F14" s="3" t="s">
        <v>559</v>
      </c>
      <c r="G14" s="3" t="s">
        <v>62</v>
      </c>
      <c r="H14" s="3" t="s">
        <v>69</v>
      </c>
      <c r="I14" s="3" t="s">
        <v>69</v>
      </c>
      <c r="J14" s="3" t="s">
        <v>69</v>
      </c>
      <c r="K14" s="3" t="s">
        <v>560</v>
      </c>
      <c r="L14" s="3" t="s">
        <v>561</v>
      </c>
      <c r="M14" s="3" t="s">
        <v>62</v>
      </c>
    </row>
    <row r="15" spans="3:13" x14ac:dyDescent="0.2">
      <c r="C15" s="3" t="s">
        <v>562</v>
      </c>
      <c r="D15" s="3" t="s">
        <v>257</v>
      </c>
      <c r="E15" s="3" t="s">
        <v>256</v>
      </c>
      <c r="F15" s="3" t="s">
        <v>563</v>
      </c>
      <c r="G15" s="3" t="s">
        <v>256</v>
      </c>
      <c r="H15" s="3" t="s">
        <v>275</v>
      </c>
      <c r="I15" s="3" t="s">
        <v>174</v>
      </c>
      <c r="J15" s="3" t="s">
        <v>257</v>
      </c>
      <c r="K15" s="3" t="s">
        <v>564</v>
      </c>
      <c r="L15" s="3" t="s">
        <v>173</v>
      </c>
      <c r="M15" s="3" t="s">
        <v>565</v>
      </c>
    </row>
    <row r="16" spans="3:13" x14ac:dyDescent="0.2">
      <c r="C16" s="3" t="s">
        <v>566</v>
      </c>
      <c r="D16" s="3" t="s">
        <v>567</v>
      </c>
      <c r="E16" s="3" t="s">
        <v>568</v>
      </c>
      <c r="F16" s="3" t="s">
        <v>67</v>
      </c>
      <c r="G16" s="3" t="s">
        <v>173</v>
      </c>
      <c r="H16" s="3" t="s">
        <v>569</v>
      </c>
      <c r="I16" s="3" t="s">
        <v>570</v>
      </c>
      <c r="J16" s="3" t="s">
        <v>55</v>
      </c>
      <c r="K16" s="3" t="s">
        <v>571</v>
      </c>
      <c r="L16" s="3" t="s">
        <v>572</v>
      </c>
      <c r="M16" s="3" t="s">
        <v>573</v>
      </c>
    </row>
    <row r="17" spans="3:13" x14ac:dyDescent="0.2">
      <c r="C17" s="3" t="s">
        <v>574</v>
      </c>
      <c r="D17" s="3" t="s">
        <v>192</v>
      </c>
      <c r="E17" s="3" t="s">
        <v>190</v>
      </c>
      <c r="F17" s="3" t="s">
        <v>575</v>
      </c>
      <c r="G17" s="3" t="s">
        <v>72</v>
      </c>
      <c r="H17" s="3" t="s">
        <v>576</v>
      </c>
      <c r="I17" s="3" t="s">
        <v>256</v>
      </c>
      <c r="J17" s="3" t="s">
        <v>577</v>
      </c>
      <c r="K17" s="3" t="s">
        <v>275</v>
      </c>
      <c r="L17" s="3" t="s">
        <v>254</v>
      </c>
      <c r="M17" s="3" t="s">
        <v>578</v>
      </c>
    </row>
    <row r="18" spans="3:13" x14ac:dyDescent="0.2">
      <c r="C18" s="3" t="s">
        <v>579</v>
      </c>
      <c r="D18" s="3" t="s">
        <v>580</v>
      </c>
      <c r="E18" s="3" t="s">
        <v>581</v>
      </c>
      <c r="F18" s="3" t="s">
        <v>582</v>
      </c>
      <c r="G18" s="3" t="s">
        <v>583</v>
      </c>
      <c r="H18" s="3" t="s">
        <v>584</v>
      </c>
      <c r="I18" s="3" t="s">
        <v>585</v>
      </c>
      <c r="J18" s="3" t="s">
        <v>586</v>
      </c>
      <c r="K18" s="3" t="s">
        <v>174</v>
      </c>
      <c r="L18" s="3" t="s">
        <v>567</v>
      </c>
      <c r="M18" s="3" t="s">
        <v>577</v>
      </c>
    </row>
    <row r="19" spans="3:13" x14ac:dyDescent="0.2">
      <c r="C19" s="3" t="s">
        <v>587</v>
      </c>
      <c r="D19" s="3" t="s">
        <v>588</v>
      </c>
      <c r="E19" s="3" t="s">
        <v>465</v>
      </c>
      <c r="F19" s="3" t="s">
        <v>589</v>
      </c>
      <c r="G19" s="3" t="s">
        <v>590</v>
      </c>
      <c r="H19" s="3" t="s">
        <v>591</v>
      </c>
      <c r="I19" s="3" t="s">
        <v>592</v>
      </c>
      <c r="J19" s="3" t="s">
        <v>593</v>
      </c>
      <c r="K19" s="3" t="s">
        <v>594</v>
      </c>
      <c r="L19" s="3" t="s">
        <v>145</v>
      </c>
      <c r="M19" s="3" t="s">
        <v>595</v>
      </c>
    </row>
    <row r="20" spans="3:13" x14ac:dyDescent="0.2">
      <c r="C20" s="3" t="s">
        <v>596</v>
      </c>
      <c r="D20" s="3" t="s">
        <v>597</v>
      </c>
      <c r="E20" s="3" t="s">
        <v>598</v>
      </c>
      <c r="F20" s="3" t="s">
        <v>599</v>
      </c>
      <c r="G20" s="3" t="s">
        <v>600</v>
      </c>
      <c r="H20" s="3" t="s">
        <v>601</v>
      </c>
      <c r="I20" s="3" t="s">
        <v>602</v>
      </c>
      <c r="J20" s="3" t="s">
        <v>603</v>
      </c>
      <c r="K20" s="3" t="s">
        <v>604</v>
      </c>
      <c r="L20" s="3" t="s">
        <v>605</v>
      </c>
      <c r="M20" s="3" t="s">
        <v>606</v>
      </c>
    </row>
    <row r="22" spans="3:13" x14ac:dyDescent="0.2">
      <c r="C22" s="3" t="s">
        <v>607</v>
      </c>
      <c r="D22" s="3" t="s">
        <v>608</v>
      </c>
      <c r="E22" s="3" t="s">
        <v>609</v>
      </c>
      <c r="F22" s="3" t="s">
        <v>610</v>
      </c>
      <c r="G22" s="3" t="s">
        <v>611</v>
      </c>
      <c r="H22" s="3" t="s">
        <v>612</v>
      </c>
      <c r="I22" s="3" t="s">
        <v>613</v>
      </c>
      <c r="J22" s="3" t="s">
        <v>614</v>
      </c>
      <c r="K22" s="3" t="s">
        <v>615</v>
      </c>
      <c r="L22" s="3" t="s">
        <v>616</v>
      </c>
      <c r="M22" s="3" t="s">
        <v>617</v>
      </c>
    </row>
    <row r="23" spans="3:13" x14ac:dyDescent="0.2">
      <c r="C23" s="3" t="s">
        <v>618</v>
      </c>
      <c r="D23" s="3" t="s">
        <v>3</v>
      </c>
      <c r="E23" s="3" t="s">
        <v>3</v>
      </c>
      <c r="F23" s="3" t="s">
        <v>619</v>
      </c>
      <c r="G23" s="3" t="s">
        <v>3</v>
      </c>
      <c r="H23" s="3" t="s">
        <v>3</v>
      </c>
      <c r="I23" s="3" t="s">
        <v>620</v>
      </c>
      <c r="J23" s="3" t="s">
        <v>3</v>
      </c>
      <c r="K23" s="3" t="s">
        <v>3</v>
      </c>
      <c r="L23" s="3" t="s">
        <v>621</v>
      </c>
      <c r="M23" s="3" t="s">
        <v>622</v>
      </c>
    </row>
    <row r="24" spans="3:13" x14ac:dyDescent="0.2">
      <c r="C24" s="3" t="s">
        <v>623</v>
      </c>
      <c r="D24" s="3" t="s">
        <v>624</v>
      </c>
      <c r="E24" s="3" t="s">
        <v>625</v>
      </c>
      <c r="F24" s="3" t="s">
        <v>626</v>
      </c>
      <c r="G24" s="3" t="s">
        <v>627</v>
      </c>
      <c r="H24" s="3" t="s">
        <v>628</v>
      </c>
      <c r="I24" s="3" t="s">
        <v>629</v>
      </c>
      <c r="J24" s="3" t="s">
        <v>630</v>
      </c>
      <c r="K24" s="3" t="s">
        <v>631</v>
      </c>
      <c r="L24" s="3" t="s">
        <v>632</v>
      </c>
      <c r="M24" s="3" t="s">
        <v>633</v>
      </c>
    </row>
    <row r="25" spans="3:13" x14ac:dyDescent="0.2">
      <c r="C25" s="3" t="s">
        <v>634</v>
      </c>
      <c r="D25" s="3" t="s">
        <v>635</v>
      </c>
      <c r="E25" s="3" t="s">
        <v>636</v>
      </c>
      <c r="F25" s="3" t="s">
        <v>637</v>
      </c>
      <c r="G25" s="3" t="s">
        <v>638</v>
      </c>
      <c r="H25" s="3" t="s">
        <v>639</v>
      </c>
      <c r="I25" s="3" t="s">
        <v>640</v>
      </c>
      <c r="J25" s="3" t="s">
        <v>433</v>
      </c>
      <c r="K25" s="3" t="s">
        <v>641</v>
      </c>
      <c r="L25" s="3" t="s">
        <v>642</v>
      </c>
      <c r="M25" s="3" t="s">
        <v>643</v>
      </c>
    </row>
    <row r="27" spans="3:13" x14ac:dyDescent="0.2">
      <c r="C27" s="3" t="s">
        <v>644</v>
      </c>
      <c r="D27" s="3" t="s">
        <v>645</v>
      </c>
      <c r="E27" s="3" t="s">
        <v>632</v>
      </c>
      <c r="F27" s="3" t="s">
        <v>569</v>
      </c>
      <c r="G27" s="3" t="s">
        <v>646</v>
      </c>
      <c r="H27" s="3" t="s">
        <v>647</v>
      </c>
      <c r="I27" s="3" t="s">
        <v>648</v>
      </c>
      <c r="J27" s="3" t="s">
        <v>649</v>
      </c>
      <c r="K27" s="3" t="s">
        <v>650</v>
      </c>
      <c r="L27" s="3" t="s">
        <v>651</v>
      </c>
      <c r="M27" s="3" t="s">
        <v>652</v>
      </c>
    </row>
    <row r="28" spans="3:13" x14ac:dyDescent="0.2">
      <c r="C28" s="3" t="s">
        <v>653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654</v>
      </c>
      <c r="D29" s="3" t="s">
        <v>655</v>
      </c>
      <c r="E29" s="3" t="s">
        <v>656</v>
      </c>
      <c r="F29" s="3" t="s">
        <v>657</v>
      </c>
      <c r="G29" s="3" t="s">
        <v>658</v>
      </c>
      <c r="H29" s="3" t="s">
        <v>659</v>
      </c>
      <c r="I29" s="3" t="s">
        <v>660</v>
      </c>
      <c r="J29" s="3" t="s">
        <v>661</v>
      </c>
      <c r="K29" s="3" t="s">
        <v>662</v>
      </c>
      <c r="L29" s="3" t="s">
        <v>663</v>
      </c>
      <c r="M29" s="3" t="s">
        <v>664</v>
      </c>
    </row>
    <row r="30" spans="3:13" x14ac:dyDescent="0.2">
      <c r="C30" s="3" t="s">
        <v>665</v>
      </c>
      <c r="D30" s="3" t="s">
        <v>666</v>
      </c>
      <c r="E30" s="3" t="s">
        <v>667</v>
      </c>
      <c r="F30" s="3" t="s">
        <v>668</v>
      </c>
      <c r="G30" s="3" t="s">
        <v>669</v>
      </c>
      <c r="H30" s="3" t="s">
        <v>670</v>
      </c>
      <c r="I30" s="3" t="s">
        <v>671</v>
      </c>
      <c r="J30" s="3" t="s">
        <v>672</v>
      </c>
      <c r="K30" s="3" t="s">
        <v>454</v>
      </c>
      <c r="L30" s="3" t="s">
        <v>673</v>
      </c>
      <c r="M30" s="3" t="s">
        <v>674</v>
      </c>
    </row>
    <row r="31" spans="3:13" x14ac:dyDescent="0.2">
      <c r="C31" s="3" t="s">
        <v>675</v>
      </c>
      <c r="D31" s="3" t="s">
        <v>3</v>
      </c>
      <c r="E31" s="3" t="s">
        <v>676</v>
      </c>
      <c r="F31" s="3" t="s">
        <v>677</v>
      </c>
      <c r="G31" s="3" t="s">
        <v>678</v>
      </c>
      <c r="H31" s="3" t="s">
        <v>563</v>
      </c>
      <c r="I31" s="3" t="s">
        <v>275</v>
      </c>
      <c r="J31" s="3" t="s">
        <v>275</v>
      </c>
      <c r="K31" s="3" t="s">
        <v>577</v>
      </c>
      <c r="L31" s="3" t="s">
        <v>677</v>
      </c>
      <c r="M31" s="3" t="s">
        <v>679</v>
      </c>
    </row>
    <row r="32" spans="3:13" x14ac:dyDescent="0.2">
      <c r="C32" s="3" t="s">
        <v>680</v>
      </c>
      <c r="D32" s="3" t="s">
        <v>681</v>
      </c>
      <c r="E32" s="3" t="s">
        <v>682</v>
      </c>
      <c r="F32" s="3" t="s">
        <v>683</v>
      </c>
      <c r="G32" s="3" t="s">
        <v>684</v>
      </c>
      <c r="H32" s="3" t="s">
        <v>685</v>
      </c>
      <c r="I32" s="3" t="s">
        <v>107</v>
      </c>
      <c r="J32" s="3" t="s">
        <v>686</v>
      </c>
      <c r="K32" s="3" t="s">
        <v>687</v>
      </c>
      <c r="L32" s="3" t="s">
        <v>688</v>
      </c>
      <c r="M32" s="3" t="s">
        <v>689</v>
      </c>
    </row>
    <row r="33" spans="3:13" x14ac:dyDescent="0.2">
      <c r="C33" s="3" t="s">
        <v>690</v>
      </c>
      <c r="D33" s="3" t="s">
        <v>691</v>
      </c>
      <c r="E33" s="3" t="s">
        <v>692</v>
      </c>
      <c r="F33" s="3" t="s">
        <v>693</v>
      </c>
      <c r="G33" s="3" t="s">
        <v>694</v>
      </c>
      <c r="H33" s="3" t="s">
        <v>695</v>
      </c>
      <c r="I33" s="3" t="s">
        <v>696</v>
      </c>
      <c r="J33" s="3" t="s">
        <v>697</v>
      </c>
      <c r="K33" s="3" t="s">
        <v>698</v>
      </c>
      <c r="L33" s="3" t="s">
        <v>699</v>
      </c>
      <c r="M33" s="3" t="s">
        <v>700</v>
      </c>
    </row>
    <row r="35" spans="3:13" x14ac:dyDescent="0.2">
      <c r="C35" s="3" t="s">
        <v>701</v>
      </c>
      <c r="D35" s="3" t="s">
        <v>702</v>
      </c>
      <c r="E35" s="3" t="s">
        <v>703</v>
      </c>
      <c r="F35" s="3" t="s">
        <v>704</v>
      </c>
      <c r="G35" s="3" t="s">
        <v>705</v>
      </c>
      <c r="H35" s="3" t="s">
        <v>706</v>
      </c>
      <c r="I35" s="3" t="s">
        <v>707</v>
      </c>
      <c r="J35" s="3" t="s">
        <v>31</v>
      </c>
      <c r="K35" s="3" t="s">
        <v>32</v>
      </c>
      <c r="L35" s="3" t="s">
        <v>708</v>
      </c>
      <c r="M35" s="3" t="s">
        <v>709</v>
      </c>
    </row>
    <row r="36" spans="3:13" x14ac:dyDescent="0.2">
      <c r="C36" s="3" t="s">
        <v>710</v>
      </c>
      <c r="D36" s="3" t="s">
        <v>676</v>
      </c>
      <c r="E36" s="3" t="s">
        <v>255</v>
      </c>
      <c r="F36" s="3" t="s">
        <v>73</v>
      </c>
      <c r="G36" s="3" t="s">
        <v>711</v>
      </c>
      <c r="H36" s="3" t="s">
        <v>711</v>
      </c>
      <c r="I36" s="3" t="s">
        <v>173</v>
      </c>
      <c r="J36" s="3" t="s">
        <v>712</v>
      </c>
      <c r="K36" s="3" t="s">
        <v>174</v>
      </c>
      <c r="L36" s="3" t="s">
        <v>677</v>
      </c>
      <c r="M36" s="3" t="s">
        <v>275</v>
      </c>
    </row>
    <row r="37" spans="3:13" x14ac:dyDescent="0.2">
      <c r="C37" s="3" t="s">
        <v>713</v>
      </c>
      <c r="D37" s="3" t="s">
        <v>714</v>
      </c>
      <c r="E37" s="3" t="s">
        <v>715</v>
      </c>
      <c r="F37" s="3" t="s">
        <v>716</v>
      </c>
      <c r="G37" s="3" t="s">
        <v>717</v>
      </c>
      <c r="H37" s="3" t="s">
        <v>718</v>
      </c>
      <c r="I37" s="3" t="s">
        <v>719</v>
      </c>
      <c r="J37" s="3" t="s">
        <v>720</v>
      </c>
      <c r="K37" s="3" t="s">
        <v>622</v>
      </c>
      <c r="L37" s="3" t="s">
        <v>577</v>
      </c>
      <c r="M37" s="3" t="s">
        <v>721</v>
      </c>
    </row>
    <row r="38" spans="3:13" x14ac:dyDescent="0.2">
      <c r="C38" s="3" t="s">
        <v>722</v>
      </c>
      <c r="D38" s="3" t="s">
        <v>703</v>
      </c>
      <c r="E38" s="3" t="s">
        <v>704</v>
      </c>
      <c r="F38" s="3" t="s">
        <v>705</v>
      </c>
      <c r="G38" s="3" t="s">
        <v>706</v>
      </c>
      <c r="H38" s="3" t="s">
        <v>707</v>
      </c>
      <c r="I38" s="3" t="s">
        <v>31</v>
      </c>
      <c r="J38" s="3" t="s">
        <v>32</v>
      </c>
      <c r="K38" s="3" t="s">
        <v>708</v>
      </c>
      <c r="L38" s="3" t="s">
        <v>709</v>
      </c>
      <c r="M38" s="3" t="s">
        <v>35</v>
      </c>
    </row>
    <row r="40" spans="3:13" x14ac:dyDescent="0.2">
      <c r="C40" s="3" t="s">
        <v>723</v>
      </c>
      <c r="D40" s="3" t="s">
        <v>724</v>
      </c>
      <c r="E40" s="3" t="s">
        <v>725</v>
      </c>
      <c r="F40" s="3" t="s">
        <v>726</v>
      </c>
      <c r="G40" s="3" t="s">
        <v>727</v>
      </c>
      <c r="H40" s="3" t="s">
        <v>728</v>
      </c>
      <c r="I40" s="3" t="s">
        <v>729</v>
      </c>
      <c r="J40" s="3" t="s">
        <v>730</v>
      </c>
      <c r="K40" s="3" t="s">
        <v>731</v>
      </c>
      <c r="L40" s="3" t="s">
        <v>732</v>
      </c>
      <c r="M40" s="3" t="s">
        <v>733</v>
      </c>
    </row>
    <row r="41" spans="3:13" x14ac:dyDescent="0.2">
      <c r="C41" s="3" t="s">
        <v>734</v>
      </c>
      <c r="D41" s="3" t="s">
        <v>735</v>
      </c>
      <c r="E41" s="3" t="s">
        <v>693</v>
      </c>
      <c r="F41" s="3" t="s">
        <v>492</v>
      </c>
      <c r="G41" s="3" t="s">
        <v>736</v>
      </c>
      <c r="H41" s="3" t="s">
        <v>730</v>
      </c>
      <c r="I41" s="3" t="s">
        <v>737</v>
      </c>
      <c r="J41" s="3" t="s">
        <v>738</v>
      </c>
      <c r="K41" s="3" t="s">
        <v>739</v>
      </c>
      <c r="L41" s="3" t="s">
        <v>740</v>
      </c>
      <c r="M41" s="3" t="s">
        <v>741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D1E0-DF17-473B-A9BF-1866B4F164BE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742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743</v>
      </c>
      <c r="D12" s="3">
        <v>46.66</v>
      </c>
      <c r="E12" s="3">
        <v>47.66</v>
      </c>
      <c r="F12" s="3">
        <v>35.700000000000003</v>
      </c>
      <c r="G12" s="3">
        <v>44.66</v>
      </c>
      <c r="H12" s="3">
        <v>45</v>
      </c>
      <c r="I12" s="3">
        <v>38.61</v>
      </c>
      <c r="J12" s="3">
        <v>49.77</v>
      </c>
      <c r="K12" s="3">
        <v>36.49</v>
      </c>
      <c r="L12" s="3">
        <v>42.7</v>
      </c>
      <c r="M12" s="3">
        <v>42.38</v>
      </c>
    </row>
    <row r="13" spans="3:13" ht="12.75" x14ac:dyDescent="0.2">
      <c r="C13" s="3" t="s">
        <v>744</v>
      </c>
      <c r="D13" s="3" t="s">
        <v>745</v>
      </c>
      <c r="E13" s="3" t="s">
        <v>746</v>
      </c>
      <c r="F13" s="3" t="s">
        <v>747</v>
      </c>
      <c r="G13" s="3" t="s">
        <v>748</v>
      </c>
      <c r="H13" s="3" t="s">
        <v>749</v>
      </c>
      <c r="I13" s="3" t="s">
        <v>750</v>
      </c>
      <c r="J13" s="3" t="s">
        <v>751</v>
      </c>
      <c r="K13" s="3" t="s">
        <v>752</v>
      </c>
      <c r="L13" s="3" t="s">
        <v>753</v>
      </c>
      <c r="M13" s="3" t="s">
        <v>754</v>
      </c>
    </row>
    <row r="14" spans="3:13" ht="12.75" x14ac:dyDescent="0.2"/>
    <row r="15" spans="3:13" ht="12.75" x14ac:dyDescent="0.2">
      <c r="C15" s="3" t="s">
        <v>755</v>
      </c>
      <c r="D15" s="3" t="s">
        <v>756</v>
      </c>
      <c r="E15" s="3" t="s">
        <v>757</v>
      </c>
      <c r="F15" s="3" t="s">
        <v>758</v>
      </c>
      <c r="G15" s="3" t="s">
        <v>759</v>
      </c>
      <c r="H15" s="3" t="s">
        <v>760</v>
      </c>
      <c r="I15" s="3" t="s">
        <v>761</v>
      </c>
      <c r="J15" s="3" t="s">
        <v>762</v>
      </c>
      <c r="K15" s="3" t="s">
        <v>763</v>
      </c>
      <c r="L15" s="3" t="s">
        <v>764</v>
      </c>
      <c r="M15" s="3" t="s">
        <v>765</v>
      </c>
    </row>
    <row r="16" spans="3:13" ht="12.75" x14ac:dyDescent="0.2">
      <c r="C16" s="3" t="s">
        <v>766</v>
      </c>
      <c r="D16" s="3" t="s">
        <v>767</v>
      </c>
      <c r="E16" s="3" t="s">
        <v>768</v>
      </c>
      <c r="F16" s="3" t="s">
        <v>769</v>
      </c>
      <c r="G16" s="3" t="s">
        <v>770</v>
      </c>
      <c r="H16" s="3" t="s">
        <v>771</v>
      </c>
      <c r="I16" s="3" t="s">
        <v>772</v>
      </c>
      <c r="J16" s="3" t="s">
        <v>773</v>
      </c>
      <c r="K16" s="3" t="s">
        <v>774</v>
      </c>
      <c r="L16" s="3" t="s">
        <v>775</v>
      </c>
      <c r="M16" s="3" t="s">
        <v>776</v>
      </c>
    </row>
    <row r="17" spans="3:13" ht="12.75" x14ac:dyDescent="0.2">
      <c r="C17" s="3" t="s">
        <v>777</v>
      </c>
      <c r="D17" s="3" t="s">
        <v>778</v>
      </c>
      <c r="E17" s="3" t="s">
        <v>779</v>
      </c>
      <c r="F17" s="3" t="s">
        <v>780</v>
      </c>
      <c r="G17" s="3" t="s">
        <v>781</v>
      </c>
      <c r="H17" s="3" t="s">
        <v>782</v>
      </c>
      <c r="I17" s="3" t="s">
        <v>783</v>
      </c>
      <c r="J17" s="3" t="s">
        <v>784</v>
      </c>
      <c r="K17" s="3" t="s">
        <v>785</v>
      </c>
      <c r="L17" s="3" t="s">
        <v>786</v>
      </c>
      <c r="M17" s="3" t="s">
        <v>787</v>
      </c>
    </row>
    <row r="18" spans="3:13" ht="12.75" x14ac:dyDescent="0.2">
      <c r="C18" s="3" t="s">
        <v>788</v>
      </c>
      <c r="D18" s="3" t="s">
        <v>789</v>
      </c>
      <c r="E18" s="3" t="s">
        <v>790</v>
      </c>
      <c r="F18" s="3" t="s">
        <v>791</v>
      </c>
      <c r="G18" s="3" t="s">
        <v>792</v>
      </c>
      <c r="H18" s="3" t="s">
        <v>793</v>
      </c>
      <c r="I18" s="3" t="s">
        <v>794</v>
      </c>
      <c r="J18" s="3" t="s">
        <v>795</v>
      </c>
      <c r="K18" s="3" t="s">
        <v>792</v>
      </c>
      <c r="L18" s="3" t="s">
        <v>796</v>
      </c>
      <c r="M18" s="3" t="s">
        <v>797</v>
      </c>
    </row>
    <row r="19" spans="3:13" ht="12.75" x14ac:dyDescent="0.2">
      <c r="C19" s="3" t="s">
        <v>798</v>
      </c>
      <c r="D19" s="3" t="s">
        <v>799</v>
      </c>
      <c r="E19" s="3" t="s">
        <v>800</v>
      </c>
      <c r="F19" s="3" t="s">
        <v>801</v>
      </c>
      <c r="G19" s="3" t="s">
        <v>802</v>
      </c>
      <c r="H19" s="3" t="s">
        <v>803</v>
      </c>
      <c r="I19" s="3" t="s">
        <v>804</v>
      </c>
      <c r="J19" s="3" t="s">
        <v>805</v>
      </c>
      <c r="K19" s="3" t="s">
        <v>806</v>
      </c>
      <c r="L19" s="3" t="s">
        <v>807</v>
      </c>
      <c r="M19" s="3" t="s">
        <v>808</v>
      </c>
    </row>
    <row r="20" spans="3:13" ht="12.75" x14ac:dyDescent="0.2">
      <c r="C20" s="3" t="s">
        <v>809</v>
      </c>
      <c r="D20" s="3" t="s">
        <v>799</v>
      </c>
      <c r="E20" s="3" t="s">
        <v>810</v>
      </c>
      <c r="F20" s="3" t="s">
        <v>811</v>
      </c>
      <c r="G20" s="3" t="s">
        <v>812</v>
      </c>
      <c r="H20" s="3" t="s">
        <v>813</v>
      </c>
      <c r="I20" s="3" t="s">
        <v>814</v>
      </c>
      <c r="J20" s="3" t="s">
        <v>815</v>
      </c>
      <c r="K20" s="3" t="s">
        <v>816</v>
      </c>
      <c r="L20" s="3" t="s">
        <v>817</v>
      </c>
      <c r="M20" s="3" t="s">
        <v>818</v>
      </c>
    </row>
    <row r="21" spans="3:13" ht="12.75" x14ac:dyDescent="0.2">
      <c r="C21" s="3" t="s">
        <v>819</v>
      </c>
      <c r="D21" s="3" t="s">
        <v>820</v>
      </c>
      <c r="E21" s="3" t="s">
        <v>820</v>
      </c>
      <c r="F21" s="3" t="s">
        <v>821</v>
      </c>
      <c r="G21" s="3" t="s">
        <v>820</v>
      </c>
      <c r="H21" s="3" t="s">
        <v>821</v>
      </c>
      <c r="I21" s="3" t="s">
        <v>821</v>
      </c>
      <c r="J21" s="3" t="s">
        <v>821</v>
      </c>
      <c r="K21" s="3" t="s">
        <v>822</v>
      </c>
      <c r="L21" s="3" t="s">
        <v>821</v>
      </c>
      <c r="M21" s="3" t="s">
        <v>821</v>
      </c>
    </row>
    <row r="22" spans="3:13" ht="12.75" x14ac:dyDescent="0.2">
      <c r="C22" s="3" t="s">
        <v>823</v>
      </c>
      <c r="D22" s="3" t="s">
        <v>824</v>
      </c>
      <c r="E22" s="3" t="s">
        <v>825</v>
      </c>
      <c r="F22" s="3" t="s">
        <v>826</v>
      </c>
      <c r="G22" s="3" t="s">
        <v>827</v>
      </c>
      <c r="H22" s="3" t="s">
        <v>828</v>
      </c>
      <c r="I22" s="3" t="s">
        <v>829</v>
      </c>
      <c r="J22" s="3" t="s">
        <v>830</v>
      </c>
      <c r="K22" s="3" t="s">
        <v>831</v>
      </c>
      <c r="L22" s="3" t="s">
        <v>832</v>
      </c>
      <c r="M22" s="3" t="s">
        <v>829</v>
      </c>
    </row>
    <row r="23" spans="3:13" ht="12.75" x14ac:dyDescent="0.2"/>
    <row r="24" spans="3:13" ht="12.75" x14ac:dyDescent="0.2">
      <c r="C24" s="3" t="s">
        <v>833</v>
      </c>
      <c r="D24" s="3" t="s">
        <v>834</v>
      </c>
      <c r="E24" s="3" t="s">
        <v>793</v>
      </c>
      <c r="F24" s="3" t="s">
        <v>835</v>
      </c>
      <c r="G24" s="3" t="s">
        <v>836</v>
      </c>
      <c r="H24" s="3" t="s">
        <v>837</v>
      </c>
      <c r="I24" s="3" t="s">
        <v>838</v>
      </c>
      <c r="J24" s="3" t="s">
        <v>839</v>
      </c>
      <c r="K24" s="3" t="s">
        <v>840</v>
      </c>
      <c r="L24" s="3" t="s">
        <v>816</v>
      </c>
      <c r="M24" s="3" t="s">
        <v>841</v>
      </c>
    </row>
    <row r="25" spans="3:13" ht="12.75" x14ac:dyDescent="0.2">
      <c r="C25" s="3" t="s">
        <v>842</v>
      </c>
      <c r="D25" s="3" t="s">
        <v>843</v>
      </c>
      <c r="E25" s="3" t="s">
        <v>844</v>
      </c>
      <c r="F25" s="3" t="s">
        <v>845</v>
      </c>
      <c r="G25" s="3" t="s">
        <v>846</v>
      </c>
      <c r="H25" s="3" t="s">
        <v>847</v>
      </c>
      <c r="I25" s="3" t="s">
        <v>845</v>
      </c>
      <c r="J25" s="3" t="s">
        <v>847</v>
      </c>
      <c r="K25" s="3" t="s">
        <v>821</v>
      </c>
      <c r="L25" s="3" t="s">
        <v>845</v>
      </c>
      <c r="M25" s="3" t="s">
        <v>820</v>
      </c>
    </row>
    <row r="26" spans="3:13" ht="12.75" x14ac:dyDescent="0.2">
      <c r="C26" s="3" t="s">
        <v>848</v>
      </c>
      <c r="D26" s="3" t="s">
        <v>849</v>
      </c>
      <c r="E26" s="3" t="s">
        <v>850</v>
      </c>
      <c r="F26" s="3" t="s">
        <v>851</v>
      </c>
      <c r="G26" s="3" t="s">
        <v>852</v>
      </c>
      <c r="H26" s="3" t="s">
        <v>826</v>
      </c>
      <c r="I26" s="3" t="s">
        <v>853</v>
      </c>
      <c r="J26" s="3" t="s">
        <v>831</v>
      </c>
      <c r="K26" s="3" t="s">
        <v>854</v>
      </c>
      <c r="L26" s="3" t="s">
        <v>855</v>
      </c>
      <c r="M26" s="3" t="s">
        <v>856</v>
      </c>
    </row>
    <row r="27" spans="3:13" ht="12.75" x14ac:dyDescent="0.2">
      <c r="C27" s="3" t="s">
        <v>857</v>
      </c>
      <c r="D27" s="3" t="s">
        <v>858</v>
      </c>
      <c r="E27" s="3" t="s">
        <v>845</v>
      </c>
      <c r="F27" s="3" t="s">
        <v>821</v>
      </c>
      <c r="G27" s="3" t="s">
        <v>858</v>
      </c>
      <c r="H27" s="3" t="s">
        <v>845</v>
      </c>
      <c r="I27" s="3" t="s">
        <v>822</v>
      </c>
      <c r="J27" s="3" t="s">
        <v>845</v>
      </c>
      <c r="K27" s="3" t="s">
        <v>821</v>
      </c>
      <c r="L27" s="3" t="s">
        <v>845</v>
      </c>
      <c r="M27" s="3" t="s">
        <v>821</v>
      </c>
    </row>
    <row r="28" spans="3:13" ht="12.75" x14ac:dyDescent="0.2"/>
    <row r="29" spans="3:13" ht="12.75" x14ac:dyDescent="0.2">
      <c r="C29" s="3" t="s">
        <v>859</v>
      </c>
      <c r="D29" s="3">
        <v>5.2</v>
      </c>
      <c r="E29" s="3">
        <v>5</v>
      </c>
      <c r="F29" s="3">
        <v>5</v>
      </c>
      <c r="G29" s="3">
        <v>5</v>
      </c>
      <c r="H29" s="3">
        <v>5</v>
      </c>
      <c r="I29" s="3">
        <v>4.7</v>
      </c>
      <c r="J29" s="3">
        <v>5.2</v>
      </c>
      <c r="K29" s="3">
        <v>5</v>
      </c>
      <c r="L29" s="3">
        <v>4.9000000000000004</v>
      </c>
      <c r="M29" s="3">
        <v>5</v>
      </c>
    </row>
    <row r="30" spans="3:13" ht="12.75" x14ac:dyDescent="0.2">
      <c r="C30" s="3" t="s">
        <v>860</v>
      </c>
      <c r="D30" s="3">
        <v>4</v>
      </c>
      <c r="E30" s="3">
        <v>4</v>
      </c>
      <c r="F30" s="3">
        <v>6</v>
      </c>
      <c r="G30" s="3">
        <v>6</v>
      </c>
      <c r="H30" s="3">
        <v>6</v>
      </c>
      <c r="I30" s="3">
        <v>6</v>
      </c>
      <c r="J30" s="3">
        <v>7</v>
      </c>
      <c r="K30" s="3">
        <v>5</v>
      </c>
      <c r="L30" s="3">
        <v>5</v>
      </c>
      <c r="M30" s="3">
        <v>8</v>
      </c>
    </row>
    <row r="31" spans="3:13" ht="12.75" x14ac:dyDescent="0.2">
      <c r="C31" s="3" t="s">
        <v>861</v>
      </c>
      <c r="D31" s="3">
        <v>0.375</v>
      </c>
      <c r="E31" s="3">
        <v>0.86</v>
      </c>
      <c r="F31" s="3">
        <v>0.99</v>
      </c>
      <c r="G31" s="3">
        <v>1.1399999999999999</v>
      </c>
      <c r="H31" s="3">
        <v>1.31</v>
      </c>
      <c r="I31" s="3">
        <v>1.5064</v>
      </c>
      <c r="J31" s="3">
        <v>1.6192</v>
      </c>
      <c r="K31" s="3">
        <v>1.7407999999999999</v>
      </c>
      <c r="L31" s="3">
        <v>1.7931999999999999</v>
      </c>
      <c r="M31" s="3">
        <v>1.8468</v>
      </c>
    </row>
    <row r="32" spans="3:13" ht="12.75" x14ac:dyDescent="0.2">
      <c r="C32" s="3" t="s">
        <v>862</v>
      </c>
      <c r="D32" s="3" t="s">
        <v>863</v>
      </c>
      <c r="E32" s="3" t="s">
        <v>864</v>
      </c>
      <c r="F32" s="3" t="s">
        <v>865</v>
      </c>
      <c r="G32" s="3" t="s">
        <v>866</v>
      </c>
      <c r="H32" s="3" t="s">
        <v>865</v>
      </c>
      <c r="I32" s="3" t="s">
        <v>867</v>
      </c>
      <c r="J32" s="3" t="s">
        <v>868</v>
      </c>
      <c r="K32" s="3" t="s">
        <v>869</v>
      </c>
      <c r="L32" s="3" t="s">
        <v>870</v>
      </c>
      <c r="M32" s="3" t="s">
        <v>870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7E9C-DBCF-4FD4-808E-F53FDE08FF7B}">
  <dimension ref="A3:BJ22"/>
  <sheetViews>
    <sheetView showGridLines="0" tabSelected="1" workbookViewId="0">
      <selection activeCell="E24" sqref="E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871</v>
      </c>
      <c r="C3" s="9"/>
      <c r="D3" s="9"/>
      <c r="E3" s="9"/>
      <c r="F3" s="9"/>
      <c r="H3" s="9" t="s">
        <v>872</v>
      </c>
      <c r="I3" s="9"/>
      <c r="J3" s="9"/>
      <c r="K3" s="9"/>
      <c r="L3" s="9"/>
      <c r="N3" s="11" t="s">
        <v>873</v>
      </c>
      <c r="O3" s="11"/>
      <c r="P3" s="11"/>
      <c r="Q3" s="11"/>
      <c r="R3" s="11"/>
      <c r="S3" s="11"/>
      <c r="T3" s="11"/>
      <c r="V3" s="9" t="s">
        <v>874</v>
      </c>
      <c r="W3" s="9"/>
      <c r="X3" s="9"/>
      <c r="Y3" s="9"/>
      <c r="AA3" s="9" t="s">
        <v>875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876</v>
      </c>
      <c r="C4" s="15" t="s">
        <v>877</v>
      </c>
      <c r="D4" s="14" t="s">
        <v>878</v>
      </c>
      <c r="E4" s="15" t="s">
        <v>879</v>
      </c>
      <c r="F4" s="14" t="s">
        <v>880</v>
      </c>
      <c r="H4" s="16" t="s">
        <v>881</v>
      </c>
      <c r="I4" s="17" t="s">
        <v>882</v>
      </c>
      <c r="J4" s="16" t="s">
        <v>883</v>
      </c>
      <c r="K4" s="17" t="s">
        <v>884</v>
      </c>
      <c r="L4" s="16" t="s">
        <v>885</v>
      </c>
      <c r="N4" s="18" t="s">
        <v>886</v>
      </c>
      <c r="O4" s="19" t="s">
        <v>887</v>
      </c>
      <c r="P4" s="18" t="s">
        <v>888</v>
      </c>
      <c r="Q4" s="19" t="s">
        <v>889</v>
      </c>
      <c r="R4" s="18" t="s">
        <v>890</v>
      </c>
      <c r="S4" s="19" t="s">
        <v>891</v>
      </c>
      <c r="T4" s="18" t="s">
        <v>892</v>
      </c>
      <c r="V4" s="19" t="s">
        <v>893</v>
      </c>
      <c r="W4" s="18" t="s">
        <v>894</v>
      </c>
      <c r="X4" s="19" t="s">
        <v>895</v>
      </c>
      <c r="Y4" s="18" t="s">
        <v>896</v>
      </c>
      <c r="AA4" s="20" t="s">
        <v>519</v>
      </c>
      <c r="AB4" s="21" t="s">
        <v>777</v>
      </c>
      <c r="AC4" s="20" t="s">
        <v>788</v>
      </c>
      <c r="AD4" s="21" t="s">
        <v>809</v>
      </c>
      <c r="AE4" s="20" t="s">
        <v>819</v>
      </c>
      <c r="AF4" s="21" t="s">
        <v>823</v>
      </c>
      <c r="AG4" s="20" t="s">
        <v>833</v>
      </c>
      <c r="AH4" s="21" t="s">
        <v>842</v>
      </c>
      <c r="AI4" s="20" t="s">
        <v>861</v>
      </c>
      <c r="AJ4" s="22"/>
      <c r="AK4" s="21" t="s">
        <v>859</v>
      </c>
      <c r="AL4" s="20" t="s">
        <v>860</v>
      </c>
    </row>
    <row r="5" spans="1:62" ht="63" x14ac:dyDescent="0.2">
      <c r="A5" s="23" t="s">
        <v>897</v>
      </c>
      <c r="B5" s="18" t="s">
        <v>898</v>
      </c>
      <c r="C5" s="24" t="s">
        <v>899</v>
      </c>
      <c r="D5" s="25" t="s">
        <v>900</v>
      </c>
      <c r="E5" s="19" t="s">
        <v>901</v>
      </c>
      <c r="F5" s="18" t="s">
        <v>898</v>
      </c>
      <c r="H5" s="19" t="s">
        <v>902</v>
      </c>
      <c r="I5" s="18" t="s">
        <v>903</v>
      </c>
      <c r="J5" s="19" t="s">
        <v>904</v>
      </c>
      <c r="K5" s="18" t="s">
        <v>905</v>
      </c>
      <c r="L5" s="19" t="s">
        <v>906</v>
      </c>
      <c r="N5" s="18" t="s">
        <v>907</v>
      </c>
      <c r="O5" s="19" t="s">
        <v>908</v>
      </c>
      <c r="P5" s="18" t="s">
        <v>909</v>
      </c>
      <c r="Q5" s="19" t="s">
        <v>910</v>
      </c>
      <c r="R5" s="18" t="s">
        <v>911</v>
      </c>
      <c r="S5" s="19" t="s">
        <v>912</v>
      </c>
      <c r="T5" s="18" t="s">
        <v>913</v>
      </c>
      <c r="V5" s="19" t="s">
        <v>914</v>
      </c>
      <c r="W5" s="18" t="s">
        <v>915</v>
      </c>
      <c r="X5" s="19" t="s">
        <v>916</v>
      </c>
      <c r="Y5" s="18" t="s">
        <v>917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1.3847443419949708</v>
      </c>
      <c r="C7" s="31">
        <f>(sheet!D18-sheet!D15)/sheet!D35</f>
        <v>1.2749371332774517</v>
      </c>
      <c r="D7" s="31">
        <f>sheet!D12/sheet!D35</f>
        <v>0.62279966471081305</v>
      </c>
      <c r="E7" s="31">
        <f>Sheet2!D20/sheet!D35</f>
        <v>1.6127409891031015</v>
      </c>
      <c r="F7" s="31">
        <f>sheet!D18/sheet!D35</f>
        <v>1.3847443419949708</v>
      </c>
      <c r="G7" s="29"/>
      <c r="H7" s="32">
        <f>Sheet1!D33/sheet!D51</f>
        <v>6.9516048561450189E-2</v>
      </c>
      <c r="I7" s="32">
        <f>Sheet1!D33/Sheet1!D12</f>
        <v>9.5893553567331952E-2</v>
      </c>
      <c r="J7" s="32">
        <f>Sheet1!D12/sheet!D27</f>
        <v>0.2722673329169269</v>
      </c>
      <c r="K7" s="32">
        <f>Sheet1!D30/sheet!D27</f>
        <v>4.5971267957526547E-2</v>
      </c>
      <c r="L7" s="32">
        <f>Sheet1!D38</f>
        <v>3.64</v>
      </c>
      <c r="M7" s="29"/>
      <c r="N7" s="32">
        <f>sheet!D40/sheet!D27</f>
        <v>0.62442223610243597</v>
      </c>
      <c r="O7" s="32">
        <f>sheet!D51/sheet!D27</f>
        <v>0.37557776389756403</v>
      </c>
      <c r="P7" s="32">
        <f>sheet!D40/sheet!D51</f>
        <v>1.6625644437053051</v>
      </c>
      <c r="Q7" s="31">
        <f>Sheet1!D24/Sheet1!D26</f>
        <v>-4.8404669260700386</v>
      </c>
      <c r="R7" s="31">
        <f>ABS(Sheet2!D20/(Sheet1!D26+Sheet2!D30))</f>
        <v>2.2823250296559907</v>
      </c>
      <c r="S7" s="31">
        <f>sheet!D40/Sheet1!D43</f>
        <v>5.9576877234803334</v>
      </c>
      <c r="T7" s="31">
        <f>Sheet2!D20/sheet!D40</f>
        <v>0.19245773732119636</v>
      </c>
      <c r="V7" s="31">
        <f>ABS(Sheet1!D15/sheet!D15)</f>
        <v>11.946564885496183</v>
      </c>
      <c r="W7" s="31">
        <f>Sheet1!D12/sheet!D14</f>
        <v>6.0457697642163666</v>
      </c>
      <c r="X7" s="31">
        <f>Sheet1!D12/sheet!D27</f>
        <v>0.2722673329169269</v>
      </c>
      <c r="Y7" s="31">
        <f>Sheet1!D12/(sheet!D18-sheet!D35)</f>
        <v>9.4967320261437909</v>
      </c>
      <c r="AA7" s="17" t="str">
        <f>Sheet1!D43</f>
        <v>1,678,000</v>
      </c>
      <c r="AB7" s="17" t="str">
        <f>Sheet3!D17</f>
        <v>8.3x</v>
      </c>
      <c r="AC7" s="17" t="str">
        <f>Sheet3!D18</f>
        <v>11.6x</v>
      </c>
      <c r="AD7" s="17" t="str">
        <f>Sheet3!D20</f>
        <v>-19.8x</v>
      </c>
      <c r="AE7" s="17" t="str">
        <f>Sheet3!D21</f>
        <v>1.1x</v>
      </c>
      <c r="AF7" s="17" t="str">
        <f>Sheet3!D22</f>
        <v>3.2x</v>
      </c>
      <c r="AG7" s="17" t="str">
        <f>Sheet3!D24</f>
        <v>12.0x</v>
      </c>
      <c r="AH7" s="17" t="str">
        <f>Sheet3!D25</f>
        <v>1.9x</v>
      </c>
      <c r="AI7" s="17">
        <f>Sheet3!D31</f>
        <v>0.375</v>
      </c>
      <c r="AK7" s="17">
        <f>Sheet3!D29</f>
        <v>5.2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1.3481288076588338</v>
      </c>
      <c r="C8" s="34">
        <f>(sheet!E18-sheet!E15)/sheet!E35</f>
        <v>1.2523933855526546</v>
      </c>
      <c r="D8" s="34">
        <f>sheet!E12/sheet!E35</f>
        <v>0.51784160139251523</v>
      </c>
      <c r="E8" s="34">
        <f>Sheet2!E20/sheet!E35</f>
        <v>1.4630113141862489</v>
      </c>
      <c r="F8" s="34">
        <f>sheet!E18/sheet!E35</f>
        <v>1.3481288076588338</v>
      </c>
      <c r="G8" s="29"/>
      <c r="H8" s="35">
        <f>Sheet1!E33/sheet!E51</f>
        <v>6.6878980891719744E-2</v>
      </c>
      <c r="I8" s="35">
        <f>Sheet1!E33/Sheet1!E12</f>
        <v>9.22266139657444E-2</v>
      </c>
      <c r="J8" s="35">
        <f>Sheet1!E12/sheet!E27</f>
        <v>0.25744813160721353</v>
      </c>
      <c r="K8" s="35">
        <f>Sheet1!E30/sheet!E27</f>
        <v>4.471705579738821E-2</v>
      </c>
      <c r="L8" s="35">
        <f>Sheet1!E38</f>
        <v>3.66</v>
      </c>
      <c r="M8" s="29"/>
      <c r="N8" s="35">
        <f>sheet!E40/sheet!E27</f>
        <v>0.64497710441517331</v>
      </c>
      <c r="O8" s="35">
        <f>sheet!E51/sheet!E27</f>
        <v>0.35502289558482675</v>
      </c>
      <c r="P8" s="35">
        <f>sheet!E40/sheet!E51</f>
        <v>1.81671974522293</v>
      </c>
      <c r="Q8" s="34">
        <f>Sheet1!E24/Sheet1!E26</f>
        <v>-4.5694444444444446</v>
      </c>
      <c r="R8" s="34">
        <f>ABS(Sheet2!E20/(Sheet1!E26+Sheet2!E30))</f>
        <v>2.6183800623052957</v>
      </c>
      <c r="S8" s="34">
        <f>sheet!E40/Sheet1!E43</f>
        <v>6.8563701923076925</v>
      </c>
      <c r="T8" s="34">
        <f>Sheet2!E20/sheet!E40</f>
        <v>0.14733981944079236</v>
      </c>
      <c r="U8" s="12"/>
      <c r="V8" s="34">
        <f>ABS(Sheet1!E15/sheet!E15)</f>
        <v>16.054545454545455</v>
      </c>
      <c r="W8" s="34">
        <f>Sheet1!E12/sheet!E14</f>
        <v>5.9607329842931938</v>
      </c>
      <c r="X8" s="34">
        <f>Sheet1!E12/sheet!E27</f>
        <v>0.25744813160721353</v>
      </c>
      <c r="Y8" s="34">
        <f>Sheet1!E12/(sheet!E18-sheet!E35)</f>
        <v>11.385</v>
      </c>
      <c r="Z8" s="12"/>
      <c r="AA8" s="36" t="str">
        <f>Sheet1!E43</f>
        <v>1,664,000</v>
      </c>
      <c r="AB8" s="36" t="str">
        <f>Sheet3!E17</f>
        <v>8.8x</v>
      </c>
      <c r="AC8" s="36" t="str">
        <f>Sheet3!E18</f>
        <v>12.5x</v>
      </c>
      <c r="AD8" s="36" t="str">
        <f>Sheet3!E20</f>
        <v>-16.0x</v>
      </c>
      <c r="AE8" s="36" t="str">
        <f>Sheet3!E21</f>
        <v>1.1x</v>
      </c>
      <c r="AF8" s="36" t="str">
        <f>Sheet3!E22</f>
        <v>3.3x</v>
      </c>
      <c r="AG8" s="36" t="str">
        <f>Sheet3!E24</f>
        <v>13.8x</v>
      </c>
      <c r="AH8" s="36" t="str">
        <f>Sheet3!E25</f>
        <v>1.8x</v>
      </c>
      <c r="AI8" s="36">
        <f>Sheet3!E31</f>
        <v>0.86</v>
      </c>
      <c r="AK8" s="36">
        <f>Sheet3!E29</f>
        <v>5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1.6711618257261411</v>
      </c>
      <c r="C9" s="31">
        <f>(sheet!F18-sheet!F15)/sheet!F35</f>
        <v>1.5809128630705394</v>
      </c>
      <c r="D9" s="31">
        <f>sheet!F12/sheet!F35</f>
        <v>0.82987551867219922</v>
      </c>
      <c r="E9" s="31">
        <f>Sheet2!F20/sheet!F35</f>
        <v>1.7427385892116183</v>
      </c>
      <c r="F9" s="31">
        <f>sheet!F18/sheet!F35</f>
        <v>1.6711618257261411</v>
      </c>
      <c r="G9" s="29"/>
      <c r="H9" s="32">
        <f>Sheet1!F33/sheet!F51</f>
        <v>2.2341505875525896E-2</v>
      </c>
      <c r="I9" s="32">
        <f>Sheet1!F33/Sheet1!F12</f>
        <v>3.727910917453401E-2</v>
      </c>
      <c r="J9" s="32">
        <f>Sheet1!F12/sheet!F27</f>
        <v>0.21679349252164787</v>
      </c>
      <c r="K9" s="32">
        <f>Sheet1!F30/sheet!F27</f>
        <v>1.8682760430333244E-2</v>
      </c>
      <c r="L9" s="32">
        <f>Sheet1!F38</f>
        <v>1.34</v>
      </c>
      <c r="M9" s="29"/>
      <c r="N9" s="32">
        <f>sheet!F40/sheet!F27</f>
        <v>0.63825767515087906</v>
      </c>
      <c r="O9" s="32">
        <f>sheet!F51/sheet!F27</f>
        <v>0.36174232484912094</v>
      </c>
      <c r="P9" s="32">
        <f>sheet!F40/sheet!F51</f>
        <v>1.764398665312636</v>
      </c>
      <c r="Q9" s="31">
        <f>Sheet1!F24/Sheet1!F26</f>
        <v>-2.9169550173010381</v>
      </c>
      <c r="R9" s="31">
        <f>ABS(Sheet2!F20/(Sheet1!F26+Sheet2!F30))</f>
        <v>3.6842105263157894</v>
      </c>
      <c r="S9" s="31">
        <f>sheet!F40/Sheet1!F43</f>
        <v>8.2231237322515209</v>
      </c>
      <c r="T9" s="31">
        <f>Sheet2!F20/sheet!F40</f>
        <v>0.13813517513566848</v>
      </c>
      <c r="V9" s="31">
        <f>ABS(Sheet1!F15/sheet!F15)</f>
        <v>17.471264367816094</v>
      </c>
      <c r="W9" s="31">
        <f>Sheet1!F12/sheet!F14</f>
        <v>6.5260663507109005</v>
      </c>
      <c r="X9" s="31">
        <f>Sheet1!F12/sheet!F27</f>
        <v>0.21679349252164787</v>
      </c>
      <c r="Y9" s="31">
        <f>Sheet1!F12/(sheet!F18-sheet!F35)</f>
        <v>6.3848531684698608</v>
      </c>
      <c r="AA9" s="17" t="str">
        <f>Sheet1!F43</f>
        <v>1,479,000</v>
      </c>
      <c r="AB9" s="17" t="str">
        <f>Sheet3!F17</f>
        <v>9.2x</v>
      </c>
      <c r="AC9" s="17" t="str">
        <f>Sheet3!F18</f>
        <v>14.1x</v>
      </c>
      <c r="AD9" s="17" t="str">
        <f>Sheet3!F20</f>
        <v>-27.1x</v>
      </c>
      <c r="AE9" s="17" t="str">
        <f>Sheet3!F21</f>
        <v>1.0x</v>
      </c>
      <c r="AF9" s="17" t="str">
        <f>Sheet3!F22</f>
        <v>3.4x</v>
      </c>
      <c r="AG9" s="17" t="str">
        <f>Sheet3!F24</f>
        <v>16.5x</v>
      </c>
      <c r="AH9" s="17" t="str">
        <f>Sheet3!F25</f>
        <v>1.2x</v>
      </c>
      <c r="AI9" s="17">
        <f>Sheet3!F31</f>
        <v>0.99</v>
      </c>
      <c r="AK9" s="17">
        <f>Sheet3!F29</f>
        <v>5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1.3993933265925178</v>
      </c>
      <c r="C10" s="34">
        <f>(sheet!G18-sheet!G15)/sheet!G35</f>
        <v>1.3427704752275025</v>
      </c>
      <c r="D10" s="34">
        <f>sheet!G12/sheet!G35</f>
        <v>0.61274014155712841</v>
      </c>
      <c r="E10" s="34">
        <f>Sheet2!G20/sheet!G35</f>
        <v>1.8099089989888777</v>
      </c>
      <c r="F10" s="34">
        <f>sheet!G18/sheet!G35</f>
        <v>1.3993933265925178</v>
      </c>
      <c r="G10" s="29"/>
      <c r="H10" s="35">
        <f>Sheet1!G33/sheet!G51</f>
        <v>4.7228781775246559E-2</v>
      </c>
      <c r="I10" s="35">
        <f>Sheet1!G33/Sheet1!G12</f>
        <v>8.4054388133498151E-2</v>
      </c>
      <c r="J10" s="35">
        <f>Sheet1!G12/sheet!G27</f>
        <v>0.20508010545528291</v>
      </c>
      <c r="K10" s="35">
        <f>Sheet1!G30/sheet!G27</f>
        <v>3.4222267288582436E-2</v>
      </c>
      <c r="L10" s="35">
        <f>Sheet1!G38</f>
        <v>2.97</v>
      </c>
      <c r="M10" s="29"/>
      <c r="N10" s="35">
        <f>sheet!G40/sheet!G27</f>
        <v>0.63501318191036304</v>
      </c>
      <c r="O10" s="35">
        <f>sheet!G51/sheet!G27</f>
        <v>0.36498681808963701</v>
      </c>
      <c r="P10" s="35">
        <f>sheet!G40/sheet!G51</f>
        <v>1.7398249756910682</v>
      </c>
      <c r="Q10" s="34">
        <f>Sheet1!G24/Sheet1!G26</f>
        <v>-3.4552631578947368</v>
      </c>
      <c r="R10" s="34">
        <f>ABS(Sheet2!G20/(Sheet1!G26+Sheet2!G30))</f>
        <v>3.320964749536178</v>
      </c>
      <c r="S10" s="34">
        <f>sheet!G40/Sheet1!G43</f>
        <v>6.8218954248366011</v>
      </c>
      <c r="T10" s="34">
        <f>Sheet2!G20/sheet!G40</f>
        <v>0.14291417165668663</v>
      </c>
      <c r="U10" s="12"/>
      <c r="V10" s="34">
        <f>ABS(Sheet1!G15/sheet!G15)</f>
        <v>21.267857142857142</v>
      </c>
      <c r="W10" s="34">
        <f>Sheet1!G12/sheet!G14</f>
        <v>6.5772357723577235</v>
      </c>
      <c r="X10" s="34">
        <f>Sheet1!G12/sheet!G27</f>
        <v>0.20508010545528291</v>
      </c>
      <c r="Y10" s="34">
        <f>Sheet1!G12/(sheet!G18-sheet!G35)</f>
        <v>10.240506329113924</v>
      </c>
      <c r="Z10" s="12"/>
      <c r="AA10" s="36" t="str">
        <f>Sheet1!G43</f>
        <v>1,836,000</v>
      </c>
      <c r="AB10" s="36" t="str">
        <f>Sheet3!G17</f>
        <v>9.6x</v>
      </c>
      <c r="AC10" s="36" t="str">
        <f>Sheet3!G18</f>
        <v>14.3x</v>
      </c>
      <c r="AD10" s="36" t="str">
        <f>Sheet3!G20</f>
        <v>-1,657.5x</v>
      </c>
      <c r="AE10" s="36" t="str">
        <f>Sheet3!G21</f>
        <v>1.1x</v>
      </c>
      <c r="AF10" s="36" t="str">
        <f>Sheet3!G22</f>
        <v>4.0x</v>
      </c>
      <c r="AG10" s="36" t="str">
        <f>Sheet3!G24</f>
        <v>21.4x</v>
      </c>
      <c r="AH10" s="36" t="str">
        <f>Sheet3!G25</f>
        <v>1.5x</v>
      </c>
      <c r="AI10" s="36">
        <f>Sheet3!G31</f>
        <v>1.1399999999999999</v>
      </c>
      <c r="AK10" s="36">
        <f>Sheet3!G29</f>
        <v>5</v>
      </c>
      <c r="AL10" s="36">
        <f>Sheet3!G30</f>
        <v>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2.1870781099324974</v>
      </c>
      <c r="C11" s="31">
        <f>(sheet!H18-sheet!H15)/sheet!H35</f>
        <v>2.119575699132112</v>
      </c>
      <c r="D11" s="31">
        <f>sheet!H12/sheet!H35</f>
        <v>0.48312439729990359</v>
      </c>
      <c r="E11" s="31">
        <f>Sheet2!H20/sheet!H35</f>
        <v>1.2835101253616201</v>
      </c>
      <c r="F11" s="31">
        <f>sheet!H18/sheet!H35</f>
        <v>2.1870781099324974</v>
      </c>
      <c r="G11" s="29"/>
      <c r="H11" s="32">
        <f>Sheet1!H33/sheet!H51</f>
        <v>3.0832042798817402E-2</v>
      </c>
      <c r="I11" s="32">
        <f>Sheet1!H33/Sheet1!H12</f>
        <v>4.7608695652173912E-2</v>
      </c>
      <c r="J11" s="32">
        <f>Sheet1!H12/sheet!H27</f>
        <v>0.2111447718718443</v>
      </c>
      <c r="K11" s="32">
        <f>Sheet1!H30/sheet!H27</f>
        <v>2.2629211420178097E-2</v>
      </c>
      <c r="L11" s="32">
        <f>Sheet1!H38</f>
        <v>1.92</v>
      </c>
      <c r="M11" s="29"/>
      <c r="N11" s="32">
        <f>sheet!H40/sheet!H27</f>
        <v>0.6739649316074543</v>
      </c>
      <c r="O11" s="32">
        <f>sheet!H51/sheet!H27</f>
        <v>0.32603506839254565</v>
      </c>
      <c r="P11" s="32">
        <f>sheet!H40/sheet!H51</f>
        <v>2.0671547233563281</v>
      </c>
      <c r="Q11" s="31">
        <f>Sheet1!H24/Sheet1!H26</f>
        <v>-2.5995203836930454</v>
      </c>
      <c r="R11" s="31">
        <f>ABS(Sheet2!H20/(Sheet1!H26+Sheet2!H30))</f>
        <v>2.2713310580204777</v>
      </c>
      <c r="S11" s="31">
        <f>sheet!H40/Sheet1!H43</f>
        <v>8.1799442896935926</v>
      </c>
      <c r="T11" s="31">
        <f>Sheet2!H20/sheet!H40</f>
        <v>9.0649049921678132E-2</v>
      </c>
      <c r="V11" s="31">
        <f>ABS(Sheet1!H15/sheet!H15)</f>
        <v>17.728571428571428</v>
      </c>
      <c r="W11" s="31">
        <f>Sheet1!H12/sheet!H14</f>
        <v>6.47887323943662</v>
      </c>
      <c r="X11" s="31">
        <f>Sheet1!H12/sheet!H27</f>
        <v>0.2111447718718443</v>
      </c>
      <c r="Y11" s="31">
        <f>Sheet1!H12/(sheet!H18-sheet!H35)</f>
        <v>3.7367993501218519</v>
      </c>
      <c r="AA11" s="17" t="str">
        <f>Sheet1!H43</f>
        <v>1,795,000</v>
      </c>
      <c r="AB11" s="17" t="str">
        <f>Sheet3!H17</f>
        <v>9.4x</v>
      </c>
      <c r="AC11" s="17" t="str">
        <f>Sheet3!H18</f>
        <v>13.8x</v>
      </c>
      <c r="AD11" s="17" t="str">
        <f>Sheet3!H20</f>
        <v>57.5x</v>
      </c>
      <c r="AE11" s="17" t="str">
        <f>Sheet3!H21</f>
        <v>1.0x</v>
      </c>
      <c r="AF11" s="17" t="str">
        <f>Sheet3!H22</f>
        <v>3.8x</v>
      </c>
      <c r="AG11" s="17" t="str">
        <f>Sheet3!H24</f>
        <v>17.9x</v>
      </c>
      <c r="AH11" s="17" t="str">
        <f>Sheet3!H25</f>
        <v>1.4x</v>
      </c>
      <c r="AI11" s="17">
        <f>Sheet3!H31</f>
        <v>1.31</v>
      </c>
      <c r="AK11" s="17">
        <f>Sheet3!H29</f>
        <v>5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1.1996567505720823</v>
      </c>
      <c r="C12" s="34">
        <f>(sheet!I18-sheet!I15)/sheet!I35</f>
        <v>1.1618993135011442</v>
      </c>
      <c r="D12" s="34">
        <f>sheet!I12/sheet!I35</f>
        <v>0.39530892448512583</v>
      </c>
      <c r="E12" s="34">
        <f>Sheet2!I20/sheet!I35</f>
        <v>0.57151029748283755</v>
      </c>
      <c r="F12" s="34">
        <f>sheet!I18/sheet!I35</f>
        <v>1.1996567505720823</v>
      </c>
      <c r="G12" s="29"/>
      <c r="H12" s="35">
        <f>Sheet1!I33/sheet!I51</f>
        <v>4.4074173609244829E-2</v>
      </c>
      <c r="I12" s="35">
        <f>Sheet1!I33/Sheet1!I12</f>
        <v>6.7103109656301146E-2</v>
      </c>
      <c r="J12" s="35">
        <f>Sheet1!I12/sheet!I27</f>
        <v>0.20938999314599041</v>
      </c>
      <c r="K12" s="35">
        <f>Sheet1!I30/sheet!I27</f>
        <v>2.8744002741603839E-2</v>
      </c>
      <c r="L12" s="35">
        <f>Sheet1!I38</f>
        <v>2.87</v>
      </c>
      <c r="M12" s="29"/>
      <c r="N12" s="35">
        <f>sheet!I40/sheet!I27</f>
        <v>0.68120287868403018</v>
      </c>
      <c r="O12" s="35">
        <f>sheet!I51/sheet!I27</f>
        <v>0.31879712131596982</v>
      </c>
      <c r="P12" s="35">
        <f>sheet!I40/sheet!I51</f>
        <v>2.1367911851652783</v>
      </c>
      <c r="Q12" s="34">
        <f>Sheet1!I24/Sheet1!I26</f>
        <v>-2.9439655172413794</v>
      </c>
      <c r="R12" s="34">
        <f>ABS(Sheet2!I20/(Sheet1!I26+Sheet2!I30))</f>
        <v>0.75339366515837103</v>
      </c>
      <c r="S12" s="34">
        <f>sheet!I40/Sheet1!I43</f>
        <v>8.9136771300448423</v>
      </c>
      <c r="T12" s="34">
        <f>Sheet2!I20/sheet!I40</f>
        <v>6.2822286504842159E-2</v>
      </c>
      <c r="U12" s="12"/>
      <c r="V12" s="34">
        <f>ABS(Sheet1!I15/sheet!I15)</f>
        <v>19.560606060606062</v>
      </c>
      <c r="W12" s="34">
        <f>Sheet1!I12/sheet!I14</f>
        <v>6.6594005449591283</v>
      </c>
      <c r="X12" s="34">
        <f>Sheet1!I12/sheet!I27</f>
        <v>0.20938999314599041</v>
      </c>
      <c r="Y12" s="34">
        <f>Sheet1!I12/(sheet!I18-sheet!I35)</f>
        <v>14.005730659025788</v>
      </c>
      <c r="Z12" s="12"/>
      <c r="AA12" s="36" t="str">
        <f>Sheet1!I43</f>
        <v>1,784,000</v>
      </c>
      <c r="AB12" s="36" t="str">
        <f>Sheet3!I17</f>
        <v>9.7x</v>
      </c>
      <c r="AC12" s="36" t="str">
        <f>Sheet3!I18</f>
        <v>14.8x</v>
      </c>
      <c r="AD12" s="36" t="str">
        <f>Sheet3!I20</f>
        <v>260.3x</v>
      </c>
      <c r="AE12" s="36" t="str">
        <f>Sheet3!I21</f>
        <v>1.0x</v>
      </c>
      <c r="AF12" s="36" t="str">
        <f>Sheet3!I22</f>
        <v>3.5x</v>
      </c>
      <c r="AG12" s="36" t="str">
        <f>Sheet3!I24</f>
        <v>19.6x</v>
      </c>
      <c r="AH12" s="36" t="str">
        <f>Sheet3!I25</f>
        <v>1.2x</v>
      </c>
      <c r="AI12" s="36">
        <f>Sheet3!I31</f>
        <v>1.5064</v>
      </c>
      <c r="AK12" s="36">
        <f>Sheet3!I29</f>
        <v>4.7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2.2384615384615385</v>
      </c>
      <c r="C13" s="31">
        <f>(sheet!J18-sheet!J15)/sheet!J35</f>
        <v>2.168131868131868</v>
      </c>
      <c r="D13" s="31">
        <f>sheet!J12/sheet!J35</f>
        <v>1.2527472527472527</v>
      </c>
      <c r="E13" s="31">
        <f>Sheet2!J20/sheet!J35</f>
        <v>1.6945054945054945</v>
      </c>
      <c r="F13" s="31">
        <f>sheet!J18/sheet!J35</f>
        <v>2.2384615384615385</v>
      </c>
      <c r="G13" s="29"/>
      <c r="H13" s="32">
        <f>Sheet1!J33/sheet!J51</f>
        <v>6.5283787223212014E-2</v>
      </c>
      <c r="I13" s="32">
        <f>Sheet1!J33/Sheet1!J12</f>
        <v>0.1090097747556311</v>
      </c>
      <c r="J13" s="32">
        <f>Sheet1!J12/sheet!J27</f>
        <v>0.21683638206699535</v>
      </c>
      <c r="K13" s="32">
        <f>Sheet1!J30/sheet!J27</f>
        <v>4.6399115329677922E-2</v>
      </c>
      <c r="L13" s="32">
        <f>Sheet1!J38</f>
        <v>4.49</v>
      </c>
      <c r="M13" s="29"/>
      <c r="N13" s="32">
        <f>sheet!J40/sheet!J27</f>
        <v>0.63793024005897803</v>
      </c>
      <c r="O13" s="32">
        <f>sheet!J51/sheet!J27</f>
        <v>0.36206975994102197</v>
      </c>
      <c r="P13" s="32">
        <f>sheet!J40/sheet!J51</f>
        <v>1.7618987019597863</v>
      </c>
      <c r="Q13" s="31">
        <f>Sheet1!J24/Sheet1!J26</f>
        <v>-3.2169421487603307</v>
      </c>
      <c r="R13" s="31">
        <f>ABS(Sheet2!J20/(Sheet1!J26+Sheet2!J30))</f>
        <v>1.415977961432507</v>
      </c>
      <c r="S13" s="31">
        <f>sheet!J40/Sheet1!J43</f>
        <v>7.2411087866108783</v>
      </c>
      <c r="T13" s="31">
        <f>Sheet2!J20/sheet!J40</f>
        <v>0.1113759479956663</v>
      </c>
      <c r="V13" s="31">
        <f>ABS(Sheet1!J15/sheet!J15)</f>
        <v>25</v>
      </c>
      <c r="W13" s="31">
        <f>Sheet1!J12/sheet!J14</f>
        <v>6.5361111111111114</v>
      </c>
      <c r="X13" s="31">
        <f>Sheet1!J12/sheet!J27</f>
        <v>0.21683638206699535</v>
      </c>
      <c r="Y13" s="31">
        <f>Sheet1!J12/(sheet!J18-sheet!J35)</f>
        <v>4.1756876663708962</v>
      </c>
      <c r="AA13" s="17" t="str">
        <f>Sheet1!J43</f>
        <v>1,912,000</v>
      </c>
      <c r="AB13" s="17" t="str">
        <f>Sheet3!J17</f>
        <v>9.1x</v>
      </c>
      <c r="AC13" s="17" t="str">
        <f>Sheet3!J18</f>
        <v>12.9x</v>
      </c>
      <c r="AD13" s="17" t="str">
        <f>Sheet3!J20</f>
        <v>38.7x</v>
      </c>
      <c r="AE13" s="17" t="str">
        <f>Sheet3!J21</f>
        <v>1.0x</v>
      </c>
      <c r="AF13" s="17" t="str">
        <f>Sheet3!J22</f>
        <v>3.7x</v>
      </c>
      <c r="AG13" s="17" t="str">
        <f>Sheet3!J24</f>
        <v>10.1x</v>
      </c>
      <c r="AH13" s="17" t="str">
        <f>Sheet3!J25</f>
        <v>1.4x</v>
      </c>
      <c r="AI13" s="17">
        <f>Sheet3!J31</f>
        <v>1.6192</v>
      </c>
      <c r="AK13" s="17">
        <f>Sheet3!J29</f>
        <v>5.2</v>
      </c>
      <c r="AL13" s="17">
        <f>Sheet3!J30</f>
        <v>7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1.898510242085661</v>
      </c>
      <c r="C14" s="34">
        <f>(sheet!K18-sheet!K15)/sheet!K35</f>
        <v>1.8277467411545625</v>
      </c>
      <c r="D14" s="34">
        <f>sheet!K12/sheet!K35</f>
        <v>1.0270018621973929</v>
      </c>
      <c r="E14" s="34">
        <f>Sheet2!K20/sheet!K35</f>
        <v>1.7160148975791434</v>
      </c>
      <c r="F14" s="34">
        <f>sheet!K18/sheet!K35</f>
        <v>1.898510242085661</v>
      </c>
      <c r="G14" s="29"/>
      <c r="H14" s="35">
        <f>Sheet1!K33/sheet!K51</f>
        <v>3.2106000764428592E-2</v>
      </c>
      <c r="I14" s="35">
        <f>Sheet1!K33/Sheet1!K12</f>
        <v>6.3894523326572014E-2</v>
      </c>
      <c r="J14" s="35">
        <f>Sheet1!K12/sheet!K27</f>
        <v>0.17765765765765765</v>
      </c>
      <c r="K14" s="35">
        <f>Sheet1!K30/sheet!K27</f>
        <v>2.2387387387387388E-2</v>
      </c>
      <c r="L14" s="35">
        <f>Sheet1!K38</f>
        <v>2.2000000000000002</v>
      </c>
      <c r="M14" s="29"/>
      <c r="N14" s="35">
        <f>sheet!K40/sheet!K27</f>
        <v>0.64644144144144144</v>
      </c>
      <c r="O14" s="35">
        <f>sheet!K51/sheet!K27</f>
        <v>0.35355855855855856</v>
      </c>
      <c r="P14" s="35">
        <f>sheet!K40/sheet!K51</f>
        <v>1.828385781628233</v>
      </c>
      <c r="Q14" s="34">
        <f>Sheet1!K24/Sheet1!K26</f>
        <v>-2.6289926289926289</v>
      </c>
      <c r="R14" s="34">
        <f>ABS(Sheet2!K20/(Sheet1!K26+Sheet2!K30))</f>
        <v>2.8618012422360248</v>
      </c>
      <c r="S14" s="34">
        <f>sheet!K40/Sheet1!K43</f>
        <v>8.8531770512029606</v>
      </c>
      <c r="T14" s="34">
        <f>Sheet2!K20/sheet!K40</f>
        <v>0.12842310640373494</v>
      </c>
      <c r="U14" s="12"/>
      <c r="V14" s="34">
        <f>ABS(Sheet1!K15/sheet!K15)</f>
        <v>17.80263157894737</v>
      </c>
      <c r="W14" s="34">
        <f>Sheet1!K12/sheet!K14</f>
        <v>5.4701803051317617</v>
      </c>
      <c r="X14" s="34">
        <f>Sheet1!K12/sheet!K27</f>
        <v>0.17765765765765765</v>
      </c>
      <c r="Y14" s="34">
        <f>Sheet1!K12/(sheet!K18-sheet!K35)</f>
        <v>4.0870466321243519</v>
      </c>
      <c r="Z14" s="12"/>
      <c r="AA14" s="36" t="str">
        <f>Sheet1!K43</f>
        <v>1,621,000</v>
      </c>
      <c r="AB14" s="36" t="str">
        <f>Sheet3!K17</f>
        <v>9.3x</v>
      </c>
      <c r="AC14" s="36" t="str">
        <f>Sheet3!K18</f>
        <v>14.3x</v>
      </c>
      <c r="AD14" s="36" t="str">
        <f>Sheet3!K20</f>
        <v>22.9x</v>
      </c>
      <c r="AE14" s="36" t="str">
        <f>Sheet3!K21</f>
        <v>0.9x</v>
      </c>
      <c r="AF14" s="36" t="str">
        <f>Sheet3!K22</f>
        <v>3.9x</v>
      </c>
      <c r="AG14" s="36" t="str">
        <f>Sheet3!K24</f>
        <v>15.6x</v>
      </c>
      <c r="AH14" s="36" t="str">
        <f>Sheet3!K25</f>
        <v>1.0x</v>
      </c>
      <c r="AI14" s="36">
        <f>Sheet3!K31</f>
        <v>1.7407999999999999</v>
      </c>
      <c r="AK14" s="36">
        <f>Sheet3!K29</f>
        <v>5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1.4003783102143759</v>
      </c>
      <c r="C15" s="31">
        <f>(sheet!L18-sheet!L15)/sheet!L35</f>
        <v>1.3619167717528373</v>
      </c>
      <c r="D15" s="31">
        <f>sheet!L12/sheet!L35</f>
        <v>0.68789407313997475</v>
      </c>
      <c r="E15" s="31">
        <f>Sheet2!L20/sheet!L35</f>
        <v>1.1752837326607819</v>
      </c>
      <c r="F15" s="31">
        <f>sheet!L18/sheet!L35</f>
        <v>1.4003783102143759</v>
      </c>
      <c r="G15" s="29"/>
      <c r="H15" s="32">
        <f>Sheet1!L33/sheet!L51</f>
        <v>3.0947288967165681E-2</v>
      </c>
      <c r="I15" s="32">
        <f>Sheet1!L33/Sheet1!L12</f>
        <v>5.735602704593145E-2</v>
      </c>
      <c r="J15" s="32">
        <f>Sheet1!L12/sheet!L27</f>
        <v>0.18644583550686836</v>
      </c>
      <c r="K15" s="32">
        <f>Sheet1!L30/sheet!L27</f>
        <v>2.0387758650669448E-2</v>
      </c>
      <c r="L15" s="32">
        <f>Sheet1!L38</f>
        <v>2.15</v>
      </c>
      <c r="M15" s="29"/>
      <c r="N15" s="32">
        <f>sheet!L40/sheet!L27</f>
        <v>0.65445139975656408</v>
      </c>
      <c r="O15" s="32">
        <f>sheet!L51/sheet!L27</f>
        <v>0.34554860024343592</v>
      </c>
      <c r="P15" s="32">
        <f>sheet!L40/sheet!L51</f>
        <v>1.8939489243930054</v>
      </c>
      <c r="Q15" s="31">
        <f>Sheet1!L24/Sheet1!L26</f>
        <v>-2.458628841607565</v>
      </c>
      <c r="R15" s="31">
        <f>ABS(Sheet2!L20/(Sheet1!L26+Sheet2!L30))</f>
        <v>2.6514935988620199</v>
      </c>
      <c r="S15" s="31">
        <f>sheet!L40/Sheet1!L43</f>
        <v>9.3046971569839307</v>
      </c>
      <c r="T15" s="31">
        <f>Sheet2!L20/sheet!L40</f>
        <v>0.12381268681501162</v>
      </c>
      <c r="V15" s="31">
        <f>ABS(Sheet1!L15/sheet!L15)</f>
        <v>25.78688524590164</v>
      </c>
      <c r="W15" s="31">
        <f>Sheet1!L12/sheet!L14</f>
        <v>5.2114216281895507</v>
      </c>
      <c r="X15" s="31">
        <f>Sheet1!L12/sheet!L27</f>
        <v>0.18644583550686836</v>
      </c>
      <c r="Y15" s="31">
        <f>Sheet1!L12/(sheet!L18-sheet!L35)</f>
        <v>6.754330708661417</v>
      </c>
      <c r="AA15" s="17" t="str">
        <f>Sheet1!L43</f>
        <v>1,618,000</v>
      </c>
      <c r="AB15" s="17" t="str">
        <f>Sheet3!L17</f>
        <v>11.2x</v>
      </c>
      <c r="AC15" s="17" t="str">
        <f>Sheet3!L18</f>
        <v>19.8x</v>
      </c>
      <c r="AD15" s="17" t="str">
        <f>Sheet3!L20</f>
        <v>109.9x</v>
      </c>
      <c r="AE15" s="17" t="str">
        <f>Sheet3!L21</f>
        <v>1.0x</v>
      </c>
      <c r="AF15" s="17" t="str">
        <f>Sheet3!L22</f>
        <v>4.2x</v>
      </c>
      <c r="AG15" s="17" t="str">
        <f>Sheet3!L24</f>
        <v>22.9x</v>
      </c>
      <c r="AH15" s="17" t="str">
        <f>Sheet3!L25</f>
        <v>1.2x</v>
      </c>
      <c r="AI15" s="17">
        <f>Sheet3!L31</f>
        <v>1.7931999999999999</v>
      </c>
      <c r="AK15" s="17">
        <f>Sheet3!L29</f>
        <v>4.9000000000000004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1.5471821756225426</v>
      </c>
      <c r="C16" s="34">
        <f>(sheet!M18-sheet!M15)/sheet!M35</f>
        <v>1.4947575360419396</v>
      </c>
      <c r="D16" s="34">
        <f>sheet!M12/sheet!M35</f>
        <v>0.67693315858453473</v>
      </c>
      <c r="E16" s="34">
        <f>Sheet2!M20/sheet!M35</f>
        <v>1.5701179554390563</v>
      </c>
      <c r="F16" s="34">
        <f>sheet!M18/sheet!M35</f>
        <v>1.5471821756225426</v>
      </c>
      <c r="G16" s="29"/>
      <c r="H16" s="35">
        <f>Sheet1!M33/sheet!M51</f>
        <v>4.4343240651965488E-2</v>
      </c>
      <c r="I16" s="35">
        <f>Sheet1!M33/Sheet1!M12</f>
        <v>7.4327038971474482E-2</v>
      </c>
      <c r="J16" s="35">
        <f>Sheet1!M12/sheet!M27</f>
        <v>0.20622229586975435</v>
      </c>
      <c r="K16" s="35">
        <f>Sheet1!M30/sheet!M27</f>
        <v>2.9288702928870293E-2</v>
      </c>
      <c r="L16" s="35">
        <f>Sheet1!M38</f>
        <v>3.25</v>
      </c>
      <c r="M16" s="29"/>
      <c r="N16" s="35">
        <f>sheet!M40/sheet!M27</f>
        <v>0.65433530800778827</v>
      </c>
      <c r="O16" s="35">
        <f>sheet!M51/sheet!M27</f>
        <v>0.34566469199221178</v>
      </c>
      <c r="P16" s="35">
        <f>sheet!M40/sheet!M51</f>
        <v>1.8929769894534996</v>
      </c>
      <c r="Q16" s="34">
        <f>Sheet1!M24/Sheet1!M26</f>
        <v>-3.3554987212276215</v>
      </c>
      <c r="R16" s="34">
        <f>ABS(Sheet2!M20/(Sheet1!M26+Sheet2!M30))</f>
        <v>2.6300768386388582</v>
      </c>
      <c r="S16" s="34">
        <f>sheet!M40/Sheet1!M43</f>
        <v>8.464630225080386</v>
      </c>
      <c r="T16" s="34">
        <f>Sheet2!M20/sheet!M40</f>
        <v>0.15169357391579613</v>
      </c>
      <c r="U16" s="12"/>
      <c r="V16" s="34">
        <f>ABS(Sheet1!M15/sheet!M15)</f>
        <v>23.287500000000001</v>
      </c>
      <c r="W16" s="34">
        <f>Sheet1!M12/sheet!M14</f>
        <v>5.3642241379310347</v>
      </c>
      <c r="X16" s="34">
        <f>Sheet1!M12/sheet!M27</f>
        <v>0.20622229586975435</v>
      </c>
      <c r="Y16" s="34">
        <f>Sheet1!M12/(sheet!M18-sheet!M35)</f>
        <v>5.9616766467065867</v>
      </c>
      <c r="Z16" s="12"/>
      <c r="AA16" s="36" t="str">
        <f>Sheet1!M43</f>
        <v>1,866,000</v>
      </c>
      <c r="AB16" s="36" t="str">
        <f>Sheet3!M17</f>
        <v>8.9x</v>
      </c>
      <c r="AC16" s="36" t="str">
        <f>Sheet3!M18</f>
        <v>13.0x</v>
      </c>
      <c r="AD16" s="36" t="str">
        <f>Sheet3!M20</f>
        <v>37.3x</v>
      </c>
      <c r="AE16" s="36" t="str">
        <f>Sheet3!M21</f>
        <v>1.0x</v>
      </c>
      <c r="AF16" s="36" t="str">
        <f>Sheet3!M22</f>
        <v>3.5x</v>
      </c>
      <c r="AG16" s="36" t="str">
        <f>Sheet3!M24</f>
        <v>12.4x</v>
      </c>
      <c r="AH16" s="36" t="str">
        <f>Sheet3!M25</f>
        <v>1.1x</v>
      </c>
      <c r="AI16" s="36">
        <f>Sheet3!M31</f>
        <v>1.8468</v>
      </c>
      <c r="AK16" s="36">
        <f>Sheet3!M29</f>
        <v>5</v>
      </c>
      <c r="AL16" s="36">
        <f>Sheet3!M30</f>
        <v>8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2023-05-01T19:34:28Z</dcterms:created>
  <dcterms:modified xsi:type="dcterms:W3CDTF">2023-05-06T10:11:46Z</dcterms:modified>
  <cp:category/>
  <dc:identifier/>
  <cp:version/>
</cp:coreProperties>
</file>