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Utilities/"/>
    </mc:Choice>
  </mc:AlternateContent>
  <xr:revisionPtr revIDLastSave="4" documentId="8_{F129C089-CDFB-4F0F-9C98-3A8A5C178FA7}" xr6:coauthVersionLast="47" xr6:coauthVersionMax="47" xr10:uidLastSave="{050D22D9-FD1E-4E74-AB85-3AB8344C0F6A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<sst xmlns="http://schemas.openxmlformats.org/spreadsheetml/2006/main" count="1282" uniqueCount="975">
  <si>
    <t>Innergex Renewable Energy Inc.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</si>
  <si>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</si>
  <si>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</si>
  <si>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</si>
  <si>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</si>
  <si>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</si>
  <si>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</si>
  <si>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</si>
  <si>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</si>
  <si>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</si>
  <si>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</si>
  <si>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</si>
  <si>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</si>
  <si>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</si>
  <si>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</si>
  <si>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</si>
  <si>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</si>
  <si>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</si>
  <si>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</si>
  <si>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</si>
  <si>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</si>
  <si>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</si>
  <si>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</si>
  <si>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</si>
  <si>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</si>
  <si>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</si>
  <si>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34,267</t>
  </si>
  <si>
    <t>54,609</t>
  </si>
  <si>
    <t>40,663</t>
  </si>
  <si>
    <t>56,227</t>
  </si>
  <si>
    <t>61,914</t>
  </si>
  <si>
    <t>79,586</t>
  </si>
  <si>
    <t>156,224</t>
  </si>
  <si>
    <t>161,465</t>
  </si>
  <si>
    <t>166,266</t>
  </si>
  <si>
    <t>162,971</t>
  </si>
  <si>
    <t>Short Term Investments</t>
  </si>
  <si>
    <t/>
  </si>
  <si>
    <t>Accounts Receivable, Net</t>
  </si>
  <si>
    <t>14,787</t>
  </si>
  <si>
    <t>27,983</t>
  </si>
  <si>
    <t>24,984</t>
  </si>
  <si>
    <t>23,479</t>
  </si>
  <si>
    <t>52,196</t>
  </si>
  <si>
    <t>94,437</t>
  </si>
  <si>
    <t>61,539</t>
  </si>
  <si>
    <t>63,746</t>
  </si>
  <si>
    <t>84,246</t>
  </si>
  <si>
    <t>124,349</t>
  </si>
  <si>
    <t>Inventory</t>
  </si>
  <si>
    <t>Prepaid Expenses</t>
  </si>
  <si>
    <t>5,085</t>
  </si>
  <si>
    <t>5,269</t>
  </si>
  <si>
    <t>4,363</t>
  </si>
  <si>
    <t>5,886</t>
  </si>
  <si>
    <t>8,104</t>
  </si>
  <si>
    <t>12,454</t>
  </si>
  <si>
    <t>12,273</t>
  </si>
  <si>
    <t>15,372</t>
  </si>
  <si>
    <t>24,622</t>
  </si>
  <si>
    <t>35,887</t>
  </si>
  <si>
    <t>Other Current Assets</t>
  </si>
  <si>
    <t>70,969</t>
  </si>
  <si>
    <t>96,787</t>
  </si>
  <si>
    <t>327,337</t>
  </si>
  <si>
    <t>166,637</t>
  </si>
  <si>
    <t>99,396</t>
  </si>
  <si>
    <t>41,800</t>
  </si>
  <si>
    <t>75,596</t>
  </si>
  <si>
    <t>211,869</t>
  </si>
  <si>
    <t>113,543</t>
  </si>
  <si>
    <t>203,952</t>
  </si>
  <si>
    <t>Total Current Assets</t>
  </si>
  <si>
    <t>125,108</t>
  </si>
  <si>
    <t>184,648</t>
  </si>
  <si>
    <t>397,347</t>
  </si>
  <si>
    <t>252,229</t>
  </si>
  <si>
    <t>221,610</t>
  </si>
  <si>
    <t>228,277</t>
  </si>
  <si>
    <t>305,632</t>
  </si>
  <si>
    <t>452,452</t>
  </si>
  <si>
    <t>388,677</t>
  </si>
  <si>
    <t>527,159</t>
  </si>
  <si>
    <t>Property Plant And Equipment, Net</t>
  </si>
  <si>
    <t>1,583,417</t>
  </si>
  <si>
    <t>1,895,789</t>
  </si>
  <si>
    <t>2,174,222</t>
  </si>
  <si>
    <t>2,700,007</t>
  </si>
  <si>
    <t>3,188,238</t>
  </si>
  <si>
    <t>4,470,663</t>
  </si>
  <si>
    <t>4,620,025</t>
  </si>
  <si>
    <t>5,053,125</t>
  </si>
  <si>
    <t>5,513,392</t>
  </si>
  <si>
    <t>6,212,371</t>
  </si>
  <si>
    <t>Real Estate Owned</t>
  </si>
  <si>
    <t>Capitalized / Purchased Software</t>
  </si>
  <si>
    <t>Long-term Investments</t>
  </si>
  <si>
    <t>24,639</t>
  </si>
  <si>
    <t>14,536</t>
  </si>
  <si>
    <t>9,327</t>
  </si>
  <si>
    <t>8,758</t>
  </si>
  <si>
    <t>11,011</t>
  </si>
  <si>
    <t>651,912</t>
  </si>
  <si>
    <t>511,899</t>
  </si>
  <si>
    <t>446,837</t>
  </si>
  <si>
    <t>133,398</t>
  </si>
  <si>
    <t>151,583</t>
  </si>
  <si>
    <t>Goodwill</t>
  </si>
  <si>
    <t>8,269</t>
  </si>
  <si>
    <t>38,580</t>
  </si>
  <si>
    <t>109,995</t>
  </si>
  <si>
    <t>60,666</t>
  </si>
  <si>
    <t>63,298</t>
  </si>
  <si>
    <t>60,858</t>
  </si>
  <si>
    <t>139,676</t>
  </si>
  <si>
    <t>Other Intangibles</t>
  </si>
  <si>
    <t>466,093</t>
  </si>
  <si>
    <t>487,312</t>
  </si>
  <si>
    <t>472,271</t>
  </si>
  <si>
    <t>544,865</t>
  </si>
  <si>
    <t>654,081</t>
  </si>
  <si>
    <t>925,009</t>
  </si>
  <si>
    <t>682,227</t>
  </si>
  <si>
    <t>919,323</t>
  </si>
  <si>
    <t>1,043,994</t>
  </si>
  <si>
    <t>1,268,960</t>
  </si>
  <si>
    <t>Other Long-term Assets</t>
  </si>
  <si>
    <t>169,548</t>
  </si>
  <si>
    <t>125,461</t>
  </si>
  <si>
    <t>66,867</t>
  </si>
  <si>
    <t>90,076</t>
  </si>
  <si>
    <t>76,936</t>
  </si>
  <si>
    <t>130,302</t>
  </si>
  <si>
    <t>191,655</t>
  </si>
  <si>
    <t>206,563</t>
  </si>
  <si>
    <t>255,749</t>
  </si>
  <si>
    <t>302,678</t>
  </si>
  <si>
    <t>Total Assets</t>
  </si>
  <si>
    <t>2,377,074</t>
  </si>
  <si>
    <t>2,716,015</t>
  </si>
  <si>
    <t>3,128,303</t>
  </si>
  <si>
    <t>3,604,204</t>
  </si>
  <si>
    <t>4,190,456</t>
  </si>
  <si>
    <t>6,516,158</t>
  </si>
  <si>
    <t>6,372,104</t>
  </si>
  <si>
    <t>7,141,598</t>
  </si>
  <si>
    <t>7,396,068</t>
  </si>
  <si>
    <t>8,602,427</t>
  </si>
  <si>
    <t>Accounts Payable</t>
  </si>
  <si>
    <t>32,750</t>
  </si>
  <si>
    <t>30,058</t>
  </si>
  <si>
    <t>53,175</t>
  </si>
  <si>
    <t>51,360</t>
  </si>
  <si>
    <t>63,487</t>
  </si>
  <si>
    <t>104,837</t>
  </si>
  <si>
    <t>85,701</t>
  </si>
  <si>
    <t>84,796</t>
  </si>
  <si>
    <t>71,887</t>
  </si>
  <si>
    <t>139,900</t>
  </si>
  <si>
    <t>Accrued Expenses</t>
  </si>
  <si>
    <t>8,379</t>
  </si>
  <si>
    <t>9,406</t>
  </si>
  <si>
    <t>9,876</t>
  </si>
  <si>
    <t>12,231</t>
  </si>
  <si>
    <t>18,441</t>
  </si>
  <si>
    <t>23,654</t>
  </si>
  <si>
    <t>29,259</t>
  </si>
  <si>
    <t>34,910</t>
  </si>
  <si>
    <t>44,038</t>
  </si>
  <si>
    <t>46,968</t>
  </si>
  <si>
    <t>Short-term Borrowings</t>
  </si>
  <si>
    <t>Current Portion of LT Debt</t>
  </si>
  <si>
    <t>39,564</t>
  </si>
  <si>
    <t>33,799</t>
  </si>
  <si>
    <t>70,332</t>
  </si>
  <si>
    <t>99,397</t>
  </si>
  <si>
    <t>109,875</t>
  </si>
  <si>
    <t>445,928</t>
  </si>
  <si>
    <t>410,083</t>
  </si>
  <si>
    <t>767,167</t>
  </si>
  <si>
    <t>513,196</t>
  </si>
  <si>
    <t>374,397</t>
  </si>
  <si>
    <t>Current Portion of Capital Lease Obligations</t>
  </si>
  <si>
    <t>3,259</t>
  </si>
  <si>
    <t>5,254</t>
  </si>
  <si>
    <t>4,137</t>
  </si>
  <si>
    <t>5,494</t>
  </si>
  <si>
    <t>Other Current Liabilities</t>
  </si>
  <si>
    <t>25,358</t>
  </si>
  <si>
    <t>128,772</t>
  </si>
  <si>
    <t>51,787</t>
  </si>
  <si>
    <t>57,382</t>
  </si>
  <si>
    <t>55,041</t>
  </si>
  <si>
    <t>66,873</t>
  </si>
  <si>
    <t>113,051</t>
  </si>
  <si>
    <t>144,603</t>
  </si>
  <si>
    <t>100,269</t>
  </si>
  <si>
    <t>84,065</t>
  </si>
  <si>
    <t>Total Current Liabilities</t>
  </si>
  <si>
    <t>106,051</t>
  </si>
  <si>
    <t>202,035</t>
  </si>
  <si>
    <t>185,170</t>
  </si>
  <si>
    <t>220,370</t>
  </si>
  <si>
    <t>246,844</t>
  </si>
  <si>
    <t>641,292</t>
  </si>
  <si>
    <t>641,353</t>
  </si>
  <si>
    <t>1,036,730</t>
  </si>
  <si>
    <t>733,527</t>
  </si>
  <si>
    <t>650,824</t>
  </si>
  <si>
    <t>Long-term Debt</t>
  </si>
  <si>
    <t>1,419,630</t>
  </si>
  <si>
    <t>1,690,818</t>
  </si>
  <si>
    <t>2,310,216</t>
  </si>
  <si>
    <t>2,602,076</t>
  </si>
  <si>
    <t>3,139,633</t>
  </si>
  <si>
    <t>4,262,469</t>
  </si>
  <si>
    <t>4,281,586</t>
  </si>
  <si>
    <t>4,046,714</t>
  </si>
  <si>
    <t>4,411,239</t>
  </si>
  <si>
    <t>5,384,813</t>
  </si>
  <si>
    <t>Capital Leases</t>
  </si>
  <si>
    <t>116,529</t>
  </si>
  <si>
    <t>167,553</t>
  </si>
  <si>
    <t>152,972</t>
  </si>
  <si>
    <t>260,333</t>
  </si>
  <si>
    <t>Other Non-current Liabilities</t>
  </si>
  <si>
    <t>185,458</t>
  </si>
  <si>
    <t>260,937</t>
  </si>
  <si>
    <t>161,360</t>
  </si>
  <si>
    <t>296,526</t>
  </si>
  <si>
    <t>350,717</t>
  </si>
  <si>
    <t>670,360</t>
  </si>
  <si>
    <t>717,310</t>
  </si>
  <si>
    <t>819,669</t>
  </si>
  <si>
    <t>737,650</t>
  </si>
  <si>
    <t>820,030</t>
  </si>
  <si>
    <t>Total Liabilities</t>
  </si>
  <si>
    <t>1,711,139</t>
  </si>
  <si>
    <t>2,153,790</t>
  </si>
  <si>
    <t>2,656,746</t>
  </si>
  <si>
    <t>3,118,972</t>
  </si>
  <si>
    <t>3,737,194</t>
  </si>
  <si>
    <t>5,574,121</t>
  </si>
  <si>
    <t>5,756,778</t>
  </si>
  <si>
    <t>6,070,666</t>
  </si>
  <si>
    <t>6,035,388</t>
  </si>
  <si>
    <t>7,116,000</t>
  </si>
  <si>
    <t>Common Stock</t>
  </si>
  <si>
    <t>10,374</t>
  </si>
  <si>
    <t>62,224</t>
  </si>
  <si>
    <t>108,541</t>
  </si>
  <si>
    <t>162,862</t>
  </si>
  <si>
    <t>2,867</t>
  </si>
  <si>
    <t>6,546</t>
  </si>
  <si>
    <t>97,215</t>
  </si>
  <si>
    <t>4,185</t>
  </si>
  <si>
    <t>360,936</t>
  </si>
  <si>
    <t>Additional Paid In Capital</t>
  </si>
  <si>
    <t>784,482</t>
  </si>
  <si>
    <t>775,413</t>
  </si>
  <si>
    <t>939,047</t>
  </si>
  <si>
    <t>1,272,604</t>
  </si>
  <si>
    <t>1,268,311</t>
  </si>
  <si>
    <t>2,026,415</t>
  </si>
  <si>
    <t>2,022,540</t>
  </si>
  <si>
    <t>2,581,173</t>
  </si>
  <si>
    <t>Retained Earnings</t>
  </si>
  <si>
    <t>-344,809</t>
  </si>
  <si>
    <t>-466,336</t>
  </si>
  <si>
    <t>-567,848</t>
  </si>
  <si>
    <t>-601,157</t>
  </si>
  <si>
    <t>-648,160</t>
  </si>
  <si>
    <t>-750,442</t>
  </si>
  <si>
    <t>-879,849</t>
  </si>
  <si>
    <t>-1,043,962</t>
  </si>
  <si>
    <t>-1,373,628</t>
  </si>
  <si>
    <t>-1,596,021</t>
  </si>
  <si>
    <t>Treasury Stock</t>
  </si>
  <si>
    <t>Other Common Equity Adj</t>
  </si>
  <si>
    <t>3,390</t>
  </si>
  <si>
    <t>3,375</t>
  </si>
  <si>
    <t>2,475</t>
  </si>
  <si>
    <t>2,333</t>
  </si>
  <si>
    <t>13,519</t>
  </si>
  <si>
    <t>-30,516</t>
  </si>
  <si>
    <t>-12,362</t>
  </si>
  <si>
    <t>-108,853</t>
  </si>
  <si>
    <t>-47,805</t>
  </si>
  <si>
    <t>199,489</t>
  </si>
  <si>
    <t>Common Equity</t>
  </si>
  <si>
    <t>453,437</t>
  </si>
  <si>
    <t>383,745</t>
  </si>
  <si>
    <t>318,581</t>
  </si>
  <si>
    <t>339,451</t>
  </si>
  <si>
    <t>307,273</t>
  </si>
  <si>
    <t>498,192</t>
  </si>
  <si>
    <t>473,315</t>
  </si>
  <si>
    <t>877,785</t>
  </si>
  <si>
    <t>962,043</t>
  </si>
  <si>
    <t>1,185,126</t>
  </si>
  <si>
    <t>Total Preferred Equity</t>
  </si>
  <si>
    <t>131,069</t>
  </si>
  <si>
    <t>Minority Interest, Total</t>
  </si>
  <si>
    <t>81,429</t>
  </si>
  <si>
    <t>47,411</t>
  </si>
  <si>
    <t>21,907</t>
  </si>
  <si>
    <t>14,712</t>
  </si>
  <si>
    <t>14,920</t>
  </si>
  <si>
    <t>312,776</t>
  </si>
  <si>
    <t>10,942</t>
  </si>
  <si>
    <t>62,078</t>
  </si>
  <si>
    <t>267,568</t>
  </si>
  <si>
    <t>170,232</t>
  </si>
  <si>
    <t>Other Equity</t>
  </si>
  <si>
    <t>Total Equity</t>
  </si>
  <si>
    <t>665,935</t>
  </si>
  <si>
    <t>562,225</t>
  </si>
  <si>
    <t>471,557</t>
  </si>
  <si>
    <t>485,232</t>
  </si>
  <si>
    <t>453,262</t>
  </si>
  <si>
    <t>942,037</t>
  </si>
  <si>
    <t>615,326</t>
  </si>
  <si>
    <t>1,070,932</t>
  </si>
  <si>
    <t>1,360,680</t>
  </si>
  <si>
    <t>1,486,427</t>
  </si>
  <si>
    <t>Total Liabilities And Equity</t>
  </si>
  <si>
    <t>Cash And Short Term Investments</t>
  </si>
  <si>
    <t>Total Debt</t>
  </si>
  <si>
    <t>1,459,194</t>
  </si>
  <si>
    <t>1,724,617</t>
  </si>
  <si>
    <t>2,380,548</t>
  </si>
  <si>
    <t>2,701,473</t>
  </si>
  <si>
    <t>3,249,508</t>
  </si>
  <si>
    <t>4,708,397</t>
  </si>
  <si>
    <t>4,811,457</t>
  </si>
  <si>
    <t>4,986,688</t>
  </si>
  <si>
    <t>5,081,544</t>
  </si>
  <si>
    <t>6,025,037</t>
  </si>
  <si>
    <t>Income Statement</t>
  </si>
  <si>
    <t>Revenue</t>
  </si>
  <si>
    <t>198,259</t>
  </si>
  <si>
    <t>241,834</t>
  </si>
  <si>
    <t>246,869</t>
  </si>
  <si>
    <t>292,785</t>
  </si>
  <si>
    <t>400,263</t>
  </si>
  <si>
    <t>481,418</t>
  </si>
  <si>
    <t>557,042</t>
  </si>
  <si>
    <t>613,207</t>
  </si>
  <si>
    <t>747,208</t>
  </si>
  <si>
    <t>870,494</t>
  </si>
  <si>
    <t>Revenue Growth (YoY)</t>
  </si>
  <si>
    <t>12.2%</t>
  </si>
  <si>
    <t>22.0%</t>
  </si>
  <si>
    <t>2.1%</t>
  </si>
  <si>
    <t>18.6%</t>
  </si>
  <si>
    <t>36.7%</t>
  </si>
  <si>
    <t>20.3%</t>
  </si>
  <si>
    <t>15.7%</t>
  </si>
  <si>
    <t>10.1%</t>
  </si>
  <si>
    <t>21.9%</t>
  </si>
  <si>
    <t>16.5%</t>
  </si>
  <si>
    <t>Cost of Revenues</t>
  </si>
  <si>
    <t>-38,149</t>
  </si>
  <si>
    <t>-47,208</t>
  </si>
  <si>
    <t>-48,943</t>
  </si>
  <si>
    <t>-61,757</t>
  </si>
  <si>
    <t>-83,729</t>
  </si>
  <si>
    <t>-101,443</t>
  </si>
  <si>
    <t>-119,544</t>
  </si>
  <si>
    <t>-148,150</t>
  </si>
  <si>
    <t>-176,473</t>
  </si>
  <si>
    <t>-255,150</t>
  </si>
  <si>
    <t>Gross Profit</t>
  </si>
  <si>
    <t>160,110</t>
  </si>
  <si>
    <t>194,626</t>
  </si>
  <si>
    <t>197,926</t>
  </si>
  <si>
    <t>231,028</t>
  </si>
  <si>
    <t>316,534</t>
  </si>
  <si>
    <t>379,975</t>
  </si>
  <si>
    <t>437,498</t>
  </si>
  <si>
    <t>465,057</t>
  </si>
  <si>
    <t>570,735</t>
  </si>
  <si>
    <t>615,344</t>
  </si>
  <si>
    <t>Gross Profit Margin</t>
  </si>
  <si>
    <t>80.8%</t>
  </si>
  <si>
    <t>80.5%</t>
  </si>
  <si>
    <t>80.2%</t>
  </si>
  <si>
    <t>78.9%</t>
  </si>
  <si>
    <t>79.1%</t>
  </si>
  <si>
    <t>78.5%</t>
  </si>
  <si>
    <t>75.8%</t>
  </si>
  <si>
    <t>76.4%</t>
  </si>
  <si>
    <t>70.7%</t>
  </si>
  <si>
    <t>R&amp;D Expenses</t>
  </si>
  <si>
    <t>Selling and Marketing Expense</t>
  </si>
  <si>
    <t>General &amp; Admin Expenses</t>
  </si>
  <si>
    <t>-11,194</t>
  </si>
  <si>
    <t>-15,064</t>
  </si>
  <si>
    <t>-14,188</t>
  </si>
  <si>
    <t>-15,045</t>
  </si>
  <si>
    <t>-17,806</t>
  </si>
  <si>
    <t>-27,796</t>
  </si>
  <si>
    <t>-36,507</t>
  </si>
  <si>
    <t>-42,948</t>
  </si>
  <si>
    <t>-45,098</t>
  </si>
  <si>
    <t>-53,071</t>
  </si>
  <si>
    <t>Other Inc / (Exp)</t>
  </si>
  <si>
    <t>-19,461</t>
  </si>
  <si>
    <t>-84,881</t>
  </si>
  <si>
    <t>-244,457</t>
  </si>
  <si>
    <t>-84,923</t>
  </si>
  <si>
    <t>-127,387</t>
  </si>
  <si>
    <t>-107,616</t>
  </si>
  <si>
    <t>-103,744</t>
  </si>
  <si>
    <t>-204,557</t>
  </si>
  <si>
    <t>-487,221</t>
  </si>
  <si>
    <t>-426,425</t>
  </si>
  <si>
    <t>Operating Expenses</t>
  </si>
  <si>
    <t>-30,655</t>
  </si>
  <si>
    <t>-99,945</t>
  </si>
  <si>
    <t>-258,645</t>
  </si>
  <si>
    <t>-99,968</t>
  </si>
  <si>
    <t>-145,193</t>
  </si>
  <si>
    <t>-135,412</t>
  </si>
  <si>
    <t>-140,251</t>
  </si>
  <si>
    <t>-247,505</t>
  </si>
  <si>
    <t>-532,319</t>
  </si>
  <si>
    <t>-479,496</t>
  </si>
  <si>
    <t>Operating Income</t>
  </si>
  <si>
    <t>129,455</t>
  </si>
  <si>
    <t>94,681</t>
  </si>
  <si>
    <t>-60,719</t>
  </si>
  <si>
    <t>131,060</t>
  </si>
  <si>
    <t>171,341</t>
  </si>
  <si>
    <t>244,563</t>
  </si>
  <si>
    <t>297,247</t>
  </si>
  <si>
    <t>217,552</t>
  </si>
  <si>
    <t>38,416</t>
  </si>
  <si>
    <t>135,848</t>
  </si>
  <si>
    <t>Net Interest Expenses</t>
  </si>
  <si>
    <t>-63,163</t>
  </si>
  <si>
    <t>-205,931</t>
  </si>
  <si>
    <t>-94,081</t>
  </si>
  <si>
    <t>-145,104</t>
  </si>
  <si>
    <t>-191,103</t>
  </si>
  <si>
    <t>-231,422</t>
  </si>
  <si>
    <t>-227,766</t>
  </si>
  <si>
    <t>-250,050</t>
  </si>
  <si>
    <t>-233,540</t>
  </si>
  <si>
    <t>EBT, Incl. Unusual Items</t>
  </si>
  <si>
    <t>66,292</t>
  </si>
  <si>
    <t>-111,250</t>
  </si>
  <si>
    <t>-60,423</t>
  </si>
  <si>
    <t>36,979</t>
  </si>
  <si>
    <t>26,237</t>
  </si>
  <si>
    <t>53,460</t>
  </si>
  <si>
    <t>65,825</t>
  </si>
  <si>
    <t>-10,214</t>
  </si>
  <si>
    <t>-211,634</t>
  </si>
  <si>
    <t>-97,692</t>
  </si>
  <si>
    <t>Earnings of Discontinued Ops.</t>
  </si>
  <si>
    <t>21,815</t>
  </si>
  <si>
    <t>Income Tax Expense</t>
  </si>
  <si>
    <t>-20,861</t>
  </si>
  <si>
    <t>26,872</t>
  </si>
  <si>
    <t>12,040</t>
  </si>
  <si>
    <t>-4,936</t>
  </si>
  <si>
    <t>-7,101</t>
  </si>
  <si>
    <t>-27,245</t>
  </si>
  <si>
    <t>-118,851</t>
  </si>
  <si>
    <t>-18,897</t>
  </si>
  <si>
    <t>26,240</t>
  </si>
  <si>
    <t>6,577</t>
  </si>
  <si>
    <t>Net Income to Company</t>
  </si>
  <si>
    <t>45,431</t>
  </si>
  <si>
    <t>-84,378</t>
  </si>
  <si>
    <t>-48,383</t>
  </si>
  <si>
    <t>32,043</t>
  </si>
  <si>
    <t>19,136</t>
  </si>
  <si>
    <t>25,718</t>
  </si>
  <si>
    <t>-31,211</t>
  </si>
  <si>
    <t>-29,111</t>
  </si>
  <si>
    <t>-185,394</t>
  </si>
  <si>
    <t>-91,115</t>
  </si>
  <si>
    <t>Minority Interest in Earnings</t>
  </si>
  <si>
    <t>2,739</t>
  </si>
  <si>
    <t>29,525</t>
  </si>
  <si>
    <t>18,082</t>
  </si>
  <si>
    <t>3,920</t>
  </si>
  <si>
    <t>10,339</t>
  </si>
  <si>
    <t>5,422</t>
  </si>
  <si>
    <t>3,170</t>
  </si>
  <si>
    <t>-3,517</t>
  </si>
  <si>
    <t>-6,411</t>
  </si>
  <si>
    <t>9,496</t>
  </si>
  <si>
    <t>Net Income to Stockholders</t>
  </si>
  <si>
    <t>48,170</t>
  </si>
  <si>
    <t>-54,853</t>
  </si>
  <si>
    <t>-30,301</t>
  </si>
  <si>
    <t>35,963</t>
  </si>
  <si>
    <t>29,475</t>
  </si>
  <si>
    <t>31,140</t>
  </si>
  <si>
    <t>-28,041</t>
  </si>
  <si>
    <t>-32,628</t>
  </si>
  <si>
    <t>-191,805</t>
  </si>
  <si>
    <t>-81,619</t>
  </si>
  <si>
    <t>Preferred Dividends &amp; Other Adj.</t>
  </si>
  <si>
    <t>-7,391</t>
  </si>
  <si>
    <t>-7,125</t>
  </si>
  <si>
    <t>-5,942</t>
  </si>
  <si>
    <t>-5,445</t>
  </si>
  <si>
    <t>-27,757</t>
  </si>
  <si>
    <t>-5,632</t>
  </si>
  <si>
    <t>Net Income to Common Excl Extra Items</t>
  </si>
  <si>
    <t>40,779</t>
  </si>
  <si>
    <t>-61,978</t>
  </si>
  <si>
    <t>-37,426</t>
  </si>
  <si>
    <t>30,021</t>
  </si>
  <si>
    <t>23,533</t>
  </si>
  <si>
    <t>25,695</t>
  </si>
  <si>
    <t>-55,798</t>
  </si>
  <si>
    <t>-38,570</t>
  </si>
  <si>
    <t>-197,437</t>
  </si>
  <si>
    <t>-87,251</t>
  </si>
  <si>
    <t>Basic EPS (Cont. Ops)</t>
  </si>
  <si>
    <t>Diluted EPS (Cont. Ops)</t>
  </si>
  <si>
    <t>Weighted Average Basic Shares Out.</t>
  </si>
  <si>
    <t>94,694</t>
  </si>
  <si>
    <t>98,341</t>
  </si>
  <si>
    <t>102,304</t>
  </si>
  <si>
    <t>106,883</t>
  </si>
  <si>
    <t>108,427</t>
  </si>
  <si>
    <t>130,030</t>
  </si>
  <si>
    <t>134,658.336</t>
  </si>
  <si>
    <t>170,292.471</t>
  </si>
  <si>
    <t>180,856.774</t>
  </si>
  <si>
    <t>201,835.956</t>
  </si>
  <si>
    <t>Weighted Average Diluted Shares Out.</t>
  </si>
  <si>
    <t>94,780</t>
  </si>
  <si>
    <t>98,551</t>
  </si>
  <si>
    <t>107,762</t>
  </si>
  <si>
    <t>109,247</t>
  </si>
  <si>
    <t>130,907</t>
  </si>
  <si>
    <t>EBITDA</t>
  </si>
  <si>
    <t>149,182</t>
  </si>
  <si>
    <t>179,828</t>
  </si>
  <si>
    <t>184,067</t>
  </si>
  <si>
    <t>215,983</t>
  </si>
  <si>
    <t>298,728</t>
  </si>
  <si>
    <t>348,814</t>
  </si>
  <si>
    <t>396,671</t>
  </si>
  <si>
    <t>416,322</t>
  </si>
  <si>
    <t>519,476</t>
  </si>
  <si>
    <t>553,770</t>
  </si>
  <si>
    <t>EBIT</t>
  </si>
  <si>
    <t>79,756</t>
  </si>
  <si>
    <t>105,470</t>
  </si>
  <si>
    <t>108,260</t>
  </si>
  <si>
    <t>125,680</t>
  </si>
  <si>
    <t>169,299</t>
  </si>
  <si>
    <t>197,558</t>
  </si>
  <si>
    <t>206,412</t>
  </si>
  <si>
    <t>193,583</t>
  </si>
  <si>
    <t>269,997</t>
  </si>
  <si>
    <t>226,220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</si>
  <si>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</si>
  <si>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</si>
  <si>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</si>
  <si>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</si>
  <si>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</si>
  <si>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69,426</t>
  </si>
  <si>
    <t>74,358</t>
  </si>
  <si>
    <t>75,807</t>
  </si>
  <si>
    <t>90,303</t>
  </si>
  <si>
    <t>129,429</t>
  </si>
  <si>
    <t>151,256</t>
  </si>
  <si>
    <t>194,579</t>
  </si>
  <si>
    <t>228,526</t>
  </si>
  <si>
    <t>255,640</t>
  </si>
  <si>
    <t>336,053</t>
  </si>
  <si>
    <t>Amortization of Deferred Charges (CF)</t>
  </si>
  <si>
    <t>1,194</t>
  </si>
  <si>
    <t>2,980</t>
  </si>
  <si>
    <t>4,582</t>
  </si>
  <si>
    <t>18,944</t>
  </si>
  <si>
    <t>9,453</t>
  </si>
  <si>
    <t>8,308</t>
  </si>
  <si>
    <t>37,897</t>
  </si>
  <si>
    <t>Stock-Based Comp</t>
  </si>
  <si>
    <t>1,608</t>
  </si>
  <si>
    <t>1,713</t>
  </si>
  <si>
    <t>2,089</t>
  </si>
  <si>
    <t>4,677</t>
  </si>
  <si>
    <t>3,344</t>
  </si>
  <si>
    <t>3,292</t>
  </si>
  <si>
    <t>3,207</t>
  </si>
  <si>
    <t>Change In Accounts Receivable</t>
  </si>
  <si>
    <t>31,951</t>
  </si>
  <si>
    <t>-15,463</t>
  </si>
  <si>
    <t>-1,730</t>
  </si>
  <si>
    <t>-46,109</t>
  </si>
  <si>
    <t>59,271</t>
  </si>
  <si>
    <t>9,261</t>
  </si>
  <si>
    <t>-5,315</t>
  </si>
  <si>
    <t>-6,977</t>
  </si>
  <si>
    <t>-3,984</t>
  </si>
  <si>
    <t>-27,704</t>
  </si>
  <si>
    <t>Change In Inventories</t>
  </si>
  <si>
    <t>Change in Other Net Operating Assets</t>
  </si>
  <si>
    <t>-1,844</t>
  </si>
  <si>
    <t>2,161</t>
  </si>
  <si>
    <t>-1,509</t>
  </si>
  <si>
    <t>-1,313</t>
  </si>
  <si>
    <t>-5,472</t>
  </si>
  <si>
    <t>-1,493</t>
  </si>
  <si>
    <t>Other Operating Activities</t>
  </si>
  <si>
    <t>-28,818</t>
  </si>
  <si>
    <t>81,973</t>
  </si>
  <si>
    <t>-42,493</t>
  </si>
  <si>
    <t>-6,467</t>
  </si>
  <si>
    <t>-26,475</t>
  </si>
  <si>
    <t>8,901</t>
  </si>
  <si>
    <t>56,730</t>
  </si>
  <si>
    <t>34,703</t>
  </si>
  <si>
    <t>199,519</t>
  </si>
  <si>
    <t>163,902</t>
  </si>
  <si>
    <t>Cash from Operations</t>
  </si>
  <si>
    <t>122,286</t>
  </si>
  <si>
    <t>87,665</t>
  </si>
  <si>
    <t>4,557</t>
  </si>
  <si>
    <t>76,753</t>
  </si>
  <si>
    <t>192,451</t>
  </si>
  <si>
    <t>209,390</t>
  </si>
  <si>
    <t>240,065</t>
  </si>
  <si>
    <t>235,108</t>
  </si>
  <si>
    <t>265,498</t>
  </si>
  <si>
    <t>430,243</t>
  </si>
  <si>
    <t>Capital Expenditures</t>
  </si>
  <si>
    <t>-131,479</t>
  </si>
  <si>
    <t>-230,415</t>
  </si>
  <si>
    <t>-325,260</t>
  </si>
  <si>
    <t>-351,258</t>
  </si>
  <si>
    <t>-135,656</t>
  </si>
  <si>
    <t>-161,708</t>
  </si>
  <si>
    <t>-856,426</t>
  </si>
  <si>
    <t>-550,729</t>
  </si>
  <si>
    <t>-289,175</t>
  </si>
  <si>
    <t>-148,821</t>
  </si>
  <si>
    <t>Cash Acquisitions</t>
  </si>
  <si>
    <t>-26,692</t>
  </si>
  <si>
    <t>-38,368</t>
  </si>
  <si>
    <t>-113,495</t>
  </si>
  <si>
    <t>-147,462</t>
  </si>
  <si>
    <t>-866,045</t>
  </si>
  <si>
    <t>-161,792</t>
  </si>
  <si>
    <t>-387,434</t>
  </si>
  <si>
    <t>-482,426</t>
  </si>
  <si>
    <t>Other Investing Activities</t>
  </si>
  <si>
    <t>25,959</t>
  </si>
  <si>
    <t>-229,534</t>
  </si>
  <si>
    <t>209,798</t>
  </si>
  <si>
    <t>71,162</t>
  </si>
  <si>
    <t>-133,110</t>
  </si>
  <si>
    <t>307,472</t>
  </si>
  <si>
    <t>-13,087</t>
  </si>
  <si>
    <t>9,555</t>
  </si>
  <si>
    <t>-4,519</t>
  </si>
  <si>
    <t>Cash from Investing</t>
  </si>
  <si>
    <t>-132,212</t>
  </si>
  <si>
    <t>-268,402</t>
  </si>
  <si>
    <t>-554,794</t>
  </si>
  <si>
    <t>-254,955</t>
  </si>
  <si>
    <t>-211,956</t>
  </si>
  <si>
    <t>-1,160,863</t>
  </si>
  <si>
    <t>-548,954</t>
  </si>
  <si>
    <t>-725,608</t>
  </si>
  <si>
    <t>-667,054</t>
  </si>
  <si>
    <t>-635,766</t>
  </si>
  <si>
    <t>Dividends Paid (Ex Special Dividends)</t>
  </si>
  <si>
    <t>-43,275</t>
  </si>
  <si>
    <t>-55,252</t>
  </si>
  <si>
    <t>-61,589</t>
  </si>
  <si>
    <t>-70,353</t>
  </si>
  <si>
    <t>-71,817</t>
  </si>
  <si>
    <t>-81,541</t>
  </si>
  <si>
    <t>-96,798</t>
  </si>
  <si>
    <t>-118,982</t>
  </si>
  <si>
    <t>-131,411</t>
  </si>
  <si>
    <t>-149,193</t>
  </si>
  <si>
    <t>Special Dividend Paid</t>
  </si>
  <si>
    <t>Long-Term Debt Issued</t>
  </si>
  <si>
    <t>186,627</t>
  </si>
  <si>
    <t>379,901</t>
  </si>
  <si>
    <t>1,337,478</t>
  </si>
  <si>
    <t>872,247</t>
  </si>
  <si>
    <t>668,856</t>
  </si>
  <si>
    <t>2,203,185</t>
  </si>
  <si>
    <t>1,851,108</t>
  </si>
  <si>
    <t>998,639</t>
  </si>
  <si>
    <t>1,686,133</t>
  </si>
  <si>
    <t>1,737,819</t>
  </si>
  <si>
    <t>Long-Term Debt Repaid</t>
  </si>
  <si>
    <t>-145,321</t>
  </si>
  <si>
    <t>-120,590</t>
  </si>
  <si>
    <t>-706,676</t>
  </si>
  <si>
    <t>-657,207</t>
  </si>
  <si>
    <t>-576,187</t>
  </si>
  <si>
    <t>-1,111,079</t>
  </si>
  <si>
    <t>-1,341,931</t>
  </si>
  <si>
    <t>-1,005,864</t>
  </si>
  <si>
    <t>-1,568,183</t>
  </si>
  <si>
    <t>-1,509,591</t>
  </si>
  <si>
    <t>Repurchase of Common Stock</t>
  </si>
  <si>
    <t>-12,349</t>
  </si>
  <si>
    <t>-4,119</t>
  </si>
  <si>
    <t>-9,487</t>
  </si>
  <si>
    <t>-2,385</t>
  </si>
  <si>
    <t>-6,008</t>
  </si>
  <si>
    <t>-11,252</t>
  </si>
  <si>
    <t>-7,297</t>
  </si>
  <si>
    <t>Other Financing Activities</t>
  </si>
  <si>
    <t>-3,419</t>
  </si>
  <si>
    <t>-3,018</t>
  </si>
  <si>
    <t>-21,140</t>
  </si>
  <si>
    <t>50,531</t>
  </si>
  <si>
    <t>7,977</t>
  </si>
  <si>
    <t>-32,107</t>
  </si>
  <si>
    <t>-21,387</t>
  </si>
  <si>
    <t>624,693</t>
  </si>
  <si>
    <t>438,790</t>
  </si>
  <si>
    <t>125,798</t>
  </si>
  <si>
    <t>Cash from Financing</t>
  </si>
  <si>
    <t>-5,388</t>
  </si>
  <si>
    <t>201,041</t>
  </si>
  <si>
    <t>535,724</t>
  </si>
  <si>
    <t>195,218</t>
  </si>
  <si>
    <t>24,710</t>
  </si>
  <si>
    <t>968,971</t>
  </si>
  <si>
    <t>388,607</t>
  </si>
  <si>
    <t>492,478</t>
  </si>
  <si>
    <t>414,077</t>
  </si>
  <si>
    <t>197,536</t>
  </si>
  <si>
    <t>Beginning Cash (CF)</t>
  </si>
  <si>
    <t>49,496</t>
  </si>
  <si>
    <t>Foreign Exchange Rate Adjustments</t>
  </si>
  <si>
    <t>-1,452</t>
  </si>
  <si>
    <t>-3,080</t>
  </si>
  <si>
    <t>3,263</t>
  </si>
  <si>
    <t>-7,720</t>
  </si>
  <si>
    <t>4,692</t>
  </si>
  <si>
    <t>Additions / Reductions</t>
  </si>
  <si>
    <t>-15,314</t>
  </si>
  <si>
    <t>20,304</t>
  </si>
  <si>
    <t>-14,513</t>
  </si>
  <si>
    <t>17,016</t>
  </si>
  <si>
    <t>5,205</t>
  </si>
  <si>
    <t>17,498</t>
  </si>
  <si>
    <t>79,718</t>
  </si>
  <si>
    <t>1,978</t>
  </si>
  <si>
    <t>12,521</t>
  </si>
  <si>
    <t>-7,987</t>
  </si>
  <si>
    <t>Ending Cash (CF)</t>
  </si>
  <si>
    <t>Levered Free Cash Flow</t>
  </si>
  <si>
    <t>-9,193</t>
  </si>
  <si>
    <t>-142,750</t>
  </si>
  <si>
    <t>-320,703</t>
  </si>
  <si>
    <t>-274,505</t>
  </si>
  <si>
    <t>56,795</t>
  </si>
  <si>
    <t>47,682</t>
  </si>
  <si>
    <t>-616,361</t>
  </si>
  <si>
    <t>-315,621</t>
  </si>
  <si>
    <t>-23,677</t>
  </si>
  <si>
    <t>281,422</t>
  </si>
  <si>
    <t>Cash Interest Paid</t>
  </si>
  <si>
    <t>59,741</t>
  </si>
  <si>
    <t>74,474</t>
  </si>
  <si>
    <t>71,742</t>
  </si>
  <si>
    <t>81,739</t>
  </si>
  <si>
    <t>125,825</t>
  </si>
  <si>
    <t>170,960</t>
  </si>
  <si>
    <t>195,915</t>
  </si>
  <si>
    <t>185,720</t>
  </si>
  <si>
    <t>189,857</t>
  </si>
  <si>
    <t>228,361</t>
  </si>
  <si>
    <t>Valuation Ratios</t>
  </si>
  <si>
    <t>Price Close (Split Adjusted)</t>
  </si>
  <si>
    <t>Market Cap</t>
  </si>
  <si>
    <t>1,013,942.056</t>
  </si>
  <si>
    <t>1,143,633.92</t>
  </si>
  <si>
    <t>1,177,624.745</t>
  </si>
  <si>
    <t>1,517,787.735</t>
  </si>
  <si>
    <t>1,563,956.395</t>
  </si>
  <si>
    <t>1,667,655.099</t>
  </si>
  <si>
    <t>2,350,382.327</t>
  </si>
  <si>
    <t>4,778,277.481</t>
  </si>
  <si>
    <t>3,586,165.355</t>
  </si>
  <si>
    <t>3,306,951.894</t>
  </si>
  <si>
    <t>Total Enterprise Value (TEV)</t>
  </si>
  <si>
    <t>2,645,015.056</t>
  </si>
  <si>
    <t>2,993,071.92</t>
  </si>
  <si>
    <t>3,467,243.745</t>
  </si>
  <si>
    <t>4,297,724.735</t>
  </si>
  <si>
    <t>4,952,030.395</t>
  </si>
  <si>
    <t>5,998,860.099</t>
  </si>
  <si>
    <t>7,288,913.327</t>
  </si>
  <si>
    <t>9,562,802.481</t>
  </si>
  <si>
    <t>8,450,869.355</t>
  </si>
  <si>
    <t>9,197,235.894</t>
  </si>
  <si>
    <t>Enterprise Value (EV)</t>
  </si>
  <si>
    <t>2,620,677.056</t>
  </si>
  <si>
    <t>2,974,472.92</t>
  </si>
  <si>
    <t>3,458,275.745</t>
  </si>
  <si>
    <t>4,290,650.735</t>
  </si>
  <si>
    <t>4,942,260.395</t>
  </si>
  <si>
    <t>5,412,999.099</t>
  </si>
  <si>
    <t>6,824,021.327</t>
  </si>
  <si>
    <t>9,087,307.481</t>
  </si>
  <si>
    <t>8,313,499.355</t>
  </si>
  <si>
    <t>8,849,616.401</t>
  </si>
  <si>
    <t>EV/EBITDA</t>
  </si>
  <si>
    <t>16.6x</t>
  </si>
  <si>
    <t>19.0x</t>
  </si>
  <si>
    <t>17.8x</t>
  </si>
  <si>
    <t>20.9x</t>
  </si>
  <si>
    <t>18.4x</t>
  </si>
  <si>
    <t>16.5x</t>
  </si>
  <si>
    <t>16.8x</t>
  </si>
  <si>
    <t>23.0x</t>
  </si>
  <si>
    <t>16.0x</t>
  </si>
  <si>
    <t>EV / EBIT</t>
  </si>
  <si>
    <t>29.7x</t>
  </si>
  <si>
    <t>35.9x</t>
  </si>
  <si>
    <t>28.9x</t>
  </si>
  <si>
    <t>35.5x</t>
  </si>
  <si>
    <t>33.3x</t>
  </si>
  <si>
    <t>29.2x</t>
  </si>
  <si>
    <t>30.8x</t>
  </si>
  <si>
    <t>51.5x</t>
  </si>
  <si>
    <t>39.1x</t>
  </si>
  <si>
    <t>EV / LTM EBITDA - CAPEX</t>
  </si>
  <si>
    <t>252.4x</t>
  </si>
  <si>
    <t>-52.9x</t>
  </si>
  <si>
    <t>-36.9x</t>
  </si>
  <si>
    <t>-19.1x</t>
  </si>
  <si>
    <t>33.5x</t>
  </si>
  <si>
    <t>26.4x</t>
  </si>
  <si>
    <t>-17.8x</t>
  </si>
  <si>
    <t>-69.8x</t>
  </si>
  <si>
    <t>78.5x</t>
  </si>
  <si>
    <t>21.9x</t>
  </si>
  <si>
    <t>EV / Free Cash Flow</t>
  </si>
  <si>
    <t>33.7x</t>
  </si>
  <si>
    <t>-78.5x</t>
  </si>
  <si>
    <t>-14.5x</t>
  </si>
  <si>
    <t>-27.5x</t>
  </si>
  <si>
    <t>47.9x</t>
  </si>
  <si>
    <t>20.0x</t>
  </si>
  <si>
    <t>-19.3x</t>
  </si>
  <si>
    <t>-51.3x</t>
  </si>
  <si>
    <t>214.6x</t>
  </si>
  <si>
    <t>30.5x</t>
  </si>
  <si>
    <t>EV / Invested Capital</t>
  </si>
  <si>
    <t>1.2x</t>
  </si>
  <si>
    <t>1.3x</t>
  </si>
  <si>
    <t>1.4x</t>
  </si>
  <si>
    <t>1.6x</t>
  </si>
  <si>
    <t>EV / Revenue</t>
  </si>
  <si>
    <t>12.8x</t>
  </si>
  <si>
    <t>13.8x</t>
  </si>
  <si>
    <t>13.4x</t>
  </si>
  <si>
    <t>15.6x</t>
  </si>
  <si>
    <t>13.5x</t>
  </si>
  <si>
    <t>12.0x</t>
  </si>
  <si>
    <t>12.4x</t>
  </si>
  <si>
    <t>15.4x</t>
  </si>
  <si>
    <t>11.7x</t>
  </si>
  <si>
    <t>10.2x</t>
  </si>
  <si>
    <t>P/E Ratio</t>
  </si>
  <si>
    <t>27.4x</t>
  </si>
  <si>
    <t>-31.1x</t>
  </si>
  <si>
    <t>-44.4x</t>
  </si>
  <si>
    <t>-153.7x</t>
  </si>
  <si>
    <t>59.3x</t>
  </si>
  <si>
    <t>115.7x</t>
  </si>
  <si>
    <t>253.6x</t>
  </si>
  <si>
    <t>-49.1x</t>
  </si>
  <si>
    <t>-19.6x</t>
  </si>
  <si>
    <t>-32.5x</t>
  </si>
  <si>
    <t>Price/Book</t>
  </si>
  <si>
    <t>2.2x</t>
  </si>
  <si>
    <t>2.7x</t>
  </si>
  <si>
    <t>3.2x</t>
  </si>
  <si>
    <t>4.6x</t>
  </si>
  <si>
    <t>4.9x</t>
  </si>
  <si>
    <t>4.7x</t>
  </si>
  <si>
    <t>5.2x</t>
  </si>
  <si>
    <t>3.6x</t>
  </si>
  <si>
    <t>2.4x</t>
  </si>
  <si>
    <t>Price / Operating Cash Flow</t>
  </si>
  <si>
    <t>10.3x</t>
  </si>
  <si>
    <t>12.3x</t>
  </si>
  <si>
    <t>39.8x</t>
  </si>
  <si>
    <t>19.1x</t>
  </si>
  <si>
    <t>6.8x</t>
  </si>
  <si>
    <t>11.0x</t>
  </si>
  <si>
    <t>6.6x</t>
  </si>
  <si>
    <t>Price / LTM Sales</t>
  </si>
  <si>
    <t>5.0x</t>
  </si>
  <si>
    <t>5.3x</t>
  </si>
  <si>
    <t>5.5x</t>
  </si>
  <si>
    <t>4.3x</t>
  </si>
  <si>
    <t>3.7x</t>
  </si>
  <si>
    <t>8.1x</t>
  </si>
  <si>
    <t>3.3x</t>
  </si>
  <si>
    <t>Altman Z-Score</t>
  </si>
  <si>
    <t>Piotroski Score</t>
  </si>
  <si>
    <t>Dividend Per Share</t>
  </si>
  <si>
    <t>Dividend Yield</t>
  </si>
  <si>
    <t>4.2%</t>
  </si>
  <si>
    <t>7.6%</t>
  </si>
  <si>
    <t>7.5%</t>
  </si>
  <si>
    <t>6.0%</t>
  </si>
  <si>
    <t>5.7%</t>
  </si>
  <si>
    <t>6.4%</t>
  </si>
  <si>
    <t>4.7%</t>
  </si>
  <si>
    <t>2.9%</t>
  </si>
  <si>
    <t>4.1%</t>
  </si>
  <si>
    <t>4.5%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</si>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</sst>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3CA08D3-18B5-A344-9930-D0BE490F773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1703c0c110a5f03/Desktop/Original.xlsx" TargetMode="External"/><Relationship Id="rId1" Type="http://schemas.openxmlformats.org/officeDocument/2006/relationships/externalLinkPath" Target="/81703c0c110a5f03/Desktop/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sheet1"/>
      <sheetName val="sheet2"/>
      <sheetName val="sheet3"/>
      <sheetName val="النسب المالية"/>
      <sheetName val="النسب المالية1"/>
    </sheetNames>
    <sheetDataSet>
      <sheetData sheetId="0">
        <row r="12">
          <cell r="D12">
            <v>147.77500000000001</v>
          </cell>
          <cell r="E12">
            <v>205.6</v>
          </cell>
          <cell r="F12">
            <v>172.256</v>
          </cell>
          <cell r="G12">
            <v>725.08799999999997</v>
          </cell>
          <cell r="H12">
            <v>795.774</v>
          </cell>
          <cell r="I12">
            <v>411.98599999999999</v>
          </cell>
          <cell r="J12">
            <v>417.98</v>
          </cell>
          <cell r="K12">
            <v>512.18299999999999</v>
          </cell>
          <cell r="L12">
            <v>234.93199999999999</v>
          </cell>
          <cell r="M12">
            <v>891.745</v>
          </cell>
        </row>
        <row r="14">
          <cell r="D14">
            <v>71.497</v>
          </cell>
          <cell r="E14">
            <v>69.155000000000001</v>
          </cell>
          <cell r="F14">
            <v>10.702999999999999</v>
          </cell>
          <cell r="G14">
            <v>10.991</v>
          </cell>
          <cell r="H14">
            <v>15.086</v>
          </cell>
          <cell r="I14">
            <v>13.725</v>
          </cell>
          <cell r="J14">
            <v>10.803000000000001</v>
          </cell>
          <cell r="K14">
            <v>15.1</v>
          </cell>
          <cell r="L14">
            <v>17.128</v>
          </cell>
          <cell r="M14">
            <v>11.616</v>
          </cell>
        </row>
        <row r="15">
          <cell r="D15">
            <v>366.60199999999998</v>
          </cell>
          <cell r="E15">
            <v>517.26400000000001</v>
          </cell>
          <cell r="F15">
            <v>640.98199999999997</v>
          </cell>
          <cell r="G15">
            <v>595.82799999999997</v>
          </cell>
          <cell r="H15">
            <v>629.822</v>
          </cell>
          <cell r="I15">
            <v>674.505</v>
          </cell>
          <cell r="J15">
            <v>753.21199999999999</v>
          </cell>
          <cell r="K15">
            <v>802.22799999999995</v>
          </cell>
          <cell r="L15" t="str">
            <v>1,111.451</v>
          </cell>
          <cell r="M15" t="str">
            <v>1,637.027</v>
          </cell>
        </row>
        <row r="18">
          <cell r="D18">
            <v>848.04899999999998</v>
          </cell>
          <cell r="E18" t="str">
            <v>1,051.597</v>
          </cell>
          <cell r="F18" t="str">
            <v>1,150.811</v>
          </cell>
          <cell r="G18" t="str">
            <v>1,651.909</v>
          </cell>
          <cell r="H18" t="str">
            <v>1,837.426</v>
          </cell>
          <cell r="I18" t="str">
            <v>1,463.876</v>
          </cell>
          <cell r="J18" t="str">
            <v>1,431.357</v>
          </cell>
          <cell r="K18" t="str">
            <v>1,586.947</v>
          </cell>
          <cell r="L18" t="str">
            <v>1,646.909</v>
          </cell>
          <cell r="M18" t="str">
            <v>2,951.691</v>
          </cell>
        </row>
        <row r="27">
          <cell r="D27" t="str">
            <v>4,865.695</v>
          </cell>
          <cell r="E27" t="str">
            <v>7,885.594</v>
          </cell>
          <cell r="F27" t="str">
            <v>9,272.779</v>
          </cell>
          <cell r="G27" t="str">
            <v>9,544.699</v>
          </cell>
          <cell r="H27" t="str">
            <v>9,888.555</v>
          </cell>
          <cell r="I27" t="str">
            <v>10,718.974</v>
          </cell>
          <cell r="J27" t="str">
            <v>11,413.578</v>
          </cell>
          <cell r="K27" t="str">
            <v>12,234.007</v>
          </cell>
          <cell r="L27" t="str">
            <v>12,918.552</v>
          </cell>
          <cell r="M27" t="str">
            <v>31,810.795</v>
          </cell>
        </row>
        <row r="35">
          <cell r="D35">
            <v>223.637</v>
          </cell>
          <cell r="E35">
            <v>384.93299999999999</v>
          </cell>
          <cell r="F35">
            <v>432.23099999999999</v>
          </cell>
          <cell r="G35">
            <v>568.84799999999996</v>
          </cell>
          <cell r="H35">
            <v>419.67599999999999</v>
          </cell>
          <cell r="I35">
            <v>493.37099999999998</v>
          </cell>
          <cell r="J35" t="str">
            <v>1,007.158</v>
          </cell>
          <cell r="K35">
            <v>656.18399999999997</v>
          </cell>
          <cell r="L35">
            <v>963.33500000000004</v>
          </cell>
          <cell r="M35" t="str">
            <v>1,281.408</v>
          </cell>
        </row>
        <row r="40">
          <cell r="D40" t="str">
            <v>1,978.831</v>
          </cell>
          <cell r="E40" t="str">
            <v>3,173.998</v>
          </cell>
          <cell r="F40" t="str">
            <v>3,527.196</v>
          </cell>
          <cell r="G40" t="str">
            <v>3,512.115</v>
          </cell>
          <cell r="H40" t="str">
            <v>3,669.247</v>
          </cell>
          <cell r="I40" t="str">
            <v>4,508.298</v>
          </cell>
          <cell r="J40" t="str">
            <v>4,776.328</v>
          </cell>
          <cell r="K40" t="str">
            <v>5,002.573</v>
          </cell>
          <cell r="L40" t="str">
            <v>5,331.662</v>
          </cell>
          <cell r="M40" t="str">
            <v>9,820.826</v>
          </cell>
        </row>
        <row r="51">
          <cell r="D51" t="str">
            <v>2,886.863</v>
          </cell>
          <cell r="E51" t="str">
            <v>4,711.596</v>
          </cell>
          <cell r="F51" t="str">
            <v>5,745.582</v>
          </cell>
          <cell r="G51" t="str">
            <v>6,032.584</v>
          </cell>
          <cell r="H51" t="str">
            <v>6,219.308</v>
          </cell>
          <cell r="I51" t="str">
            <v>6,210.675</v>
          </cell>
          <cell r="J51" t="str">
            <v>6,637.25</v>
          </cell>
          <cell r="K51" t="str">
            <v>7,231.434</v>
          </cell>
          <cell r="L51" t="str">
            <v>7,586.89</v>
          </cell>
          <cell r="M51" t="str">
            <v>21,989.969</v>
          </cell>
        </row>
      </sheetData>
      <sheetData sheetId="1">
        <row r="12">
          <cell r="D12" t="str">
            <v>1,740.577</v>
          </cell>
          <cell r="E12" t="str">
            <v>2,196.588</v>
          </cell>
          <cell r="F12" t="str">
            <v>2,754.747</v>
          </cell>
          <cell r="G12" t="str">
            <v>2,871.261</v>
          </cell>
          <cell r="H12" t="str">
            <v>2,819.379</v>
          </cell>
          <cell r="I12" t="str">
            <v>2,990.973</v>
          </cell>
          <cell r="J12" t="str">
            <v>3,239.592</v>
          </cell>
          <cell r="K12" t="str">
            <v>3,992.998</v>
          </cell>
          <cell r="L12" t="str">
            <v>4,893.257</v>
          </cell>
          <cell r="M12" t="str">
            <v>7,773.246</v>
          </cell>
        </row>
        <row r="15">
          <cell r="D15">
            <v>-916.69100000000003</v>
          </cell>
          <cell r="E15" t="str">
            <v>-1,158.023</v>
          </cell>
          <cell r="F15" t="str">
            <v>-1,369.02</v>
          </cell>
          <cell r="G15" t="str">
            <v>-1,376.783</v>
          </cell>
          <cell r="H15" t="str">
            <v>-1,326.765</v>
          </cell>
          <cell r="I15" t="str">
            <v>-1,562.022</v>
          </cell>
          <cell r="J15" t="str">
            <v>-1,602.992</v>
          </cell>
          <cell r="K15" t="str">
            <v>-1,782.218</v>
          </cell>
          <cell r="L15" t="str">
            <v>-2,205.873</v>
          </cell>
          <cell r="M15" t="str">
            <v>-3,494.223</v>
          </cell>
        </row>
        <row r="24">
          <cell r="D24">
            <v>-812.95399999999995</v>
          </cell>
          <cell r="E24">
            <v>292.70600000000002</v>
          </cell>
          <cell r="F24">
            <v>207.66</v>
          </cell>
          <cell r="G24">
            <v>448.34500000000003</v>
          </cell>
          <cell r="H24">
            <v>498.86700000000002</v>
          </cell>
          <cell r="I24">
            <v>-253.40600000000001</v>
          </cell>
          <cell r="J24" t="str">
            <v>1,071.98</v>
          </cell>
          <cell r="K24" t="str">
            <v>1,080.568</v>
          </cell>
          <cell r="L24" t="str">
            <v>1,275.567</v>
          </cell>
          <cell r="M24" t="str">
            <v>1,584.146</v>
          </cell>
        </row>
        <row r="26">
          <cell r="D26">
            <v>-56.360999999999997</v>
          </cell>
          <cell r="E26">
            <v>-73.671000000000006</v>
          </cell>
          <cell r="F26">
            <v>-93.015000000000001</v>
          </cell>
          <cell r="G26">
            <v>-87.85</v>
          </cell>
          <cell r="H26">
            <v>-72.316000000000003</v>
          </cell>
          <cell r="I26">
            <v>-100.19499999999999</v>
          </cell>
          <cell r="J26">
            <v>-112.73099999999999</v>
          </cell>
          <cell r="K26">
            <v>-103.90300000000001</v>
          </cell>
          <cell r="L26">
            <v>-96.111000000000004</v>
          </cell>
          <cell r="M26">
            <v>-73.918999999999997</v>
          </cell>
        </row>
        <row r="30">
          <cell r="D30">
            <v>-729.52800000000002</v>
          </cell>
          <cell r="E30">
            <v>96.084999999999994</v>
          </cell>
          <cell r="F30">
            <v>34.107999999999997</v>
          </cell>
          <cell r="G30">
            <v>213.27199999999999</v>
          </cell>
          <cell r="H30">
            <v>302.72500000000002</v>
          </cell>
          <cell r="I30">
            <v>-445.94</v>
          </cell>
          <cell r="J30">
            <v>614.40099999999995</v>
          </cell>
          <cell r="K30">
            <v>650.97900000000004</v>
          </cell>
          <cell r="L30">
            <v>710.596</v>
          </cell>
          <cell r="M30">
            <v>907.48400000000004</v>
          </cell>
        </row>
        <row r="33">
          <cell r="D33">
            <v>-729.52800000000002</v>
          </cell>
          <cell r="E33">
            <v>96.084999999999994</v>
          </cell>
          <cell r="F33">
            <v>34.107999999999997</v>
          </cell>
          <cell r="G33">
            <v>213.27199999999999</v>
          </cell>
          <cell r="H33">
            <v>302.72500000000002</v>
          </cell>
          <cell r="I33">
            <v>-445.94</v>
          </cell>
          <cell r="J33">
            <v>614.40099999999995</v>
          </cell>
          <cell r="K33">
            <v>650.97900000000004</v>
          </cell>
          <cell r="L33">
            <v>710.596</v>
          </cell>
          <cell r="M33">
            <v>907.48400000000004</v>
          </cell>
        </row>
        <row r="38">
          <cell r="D38">
            <v>-4.22</v>
          </cell>
          <cell r="E38">
            <v>0.49</v>
          </cell>
          <cell r="F38">
            <v>0.16</v>
          </cell>
          <cell r="G38">
            <v>0.95</v>
          </cell>
          <cell r="H38">
            <v>1.31</v>
          </cell>
          <cell r="I38">
            <v>-1.91</v>
          </cell>
          <cell r="J38">
            <v>2.59</v>
          </cell>
          <cell r="K38">
            <v>2.7</v>
          </cell>
          <cell r="L38">
            <v>2.92</v>
          </cell>
          <cell r="M38">
            <v>2.0699999999999998</v>
          </cell>
        </row>
        <row r="43">
          <cell r="D43">
            <v>644.54399999999998</v>
          </cell>
          <cell r="E43">
            <v>840.00300000000004</v>
          </cell>
          <cell r="F43" t="str">
            <v>1,062.305</v>
          </cell>
          <cell r="G43" t="str">
            <v>1,274.002</v>
          </cell>
          <cell r="H43" t="str">
            <v>1,184.516</v>
          </cell>
          <cell r="I43" t="str">
            <v>1,032.923</v>
          </cell>
          <cell r="J43" t="str">
            <v>1,337.759</v>
          </cell>
          <cell r="K43" t="str">
            <v>1,997.646</v>
          </cell>
          <cell r="L43" t="str">
            <v>2,267.698</v>
          </cell>
          <cell r="M43" t="str">
            <v>3,374.005</v>
          </cell>
        </row>
      </sheetData>
      <sheetData sheetId="2">
        <row r="20">
          <cell r="D20">
            <v>511.041</v>
          </cell>
          <cell r="E20">
            <v>773.96600000000001</v>
          </cell>
          <cell r="F20">
            <v>855.01800000000003</v>
          </cell>
          <cell r="G20" t="str">
            <v>1,045.542</v>
          </cell>
          <cell r="H20">
            <v>964.96500000000003</v>
          </cell>
          <cell r="I20">
            <v>826.7</v>
          </cell>
          <cell r="J20" t="str">
            <v>1,144.868</v>
          </cell>
          <cell r="K20" t="str">
            <v>1,516.793</v>
          </cell>
          <cell r="L20" t="str">
            <v>1,701.182</v>
          </cell>
          <cell r="M20" t="str">
            <v>2,838.74</v>
          </cell>
        </row>
        <row r="30">
          <cell r="D30">
            <v>-138.75</v>
          </cell>
          <cell r="E30">
            <v>-865.80799999999999</v>
          </cell>
          <cell r="F30" t="str">
            <v>-1,002.36</v>
          </cell>
          <cell r="G30">
            <v>-562.36400000000003</v>
          </cell>
          <cell r="H30">
            <v>-522.56899999999996</v>
          </cell>
          <cell r="I30">
            <v>-414.11</v>
          </cell>
          <cell r="J30">
            <v>-20.062999999999999</v>
          </cell>
          <cell r="K30">
            <v>-478.26499999999999</v>
          </cell>
          <cell r="L30">
            <v>-31.638999999999999</v>
          </cell>
          <cell r="M30">
            <v>-350.26799999999997</v>
          </cell>
        </row>
      </sheetData>
      <sheetData sheetId="3">
        <row r="17">
          <cell r="D17" t="str">
            <v>8.8x</v>
          </cell>
          <cell r="E17" t="str">
            <v>9.1x</v>
          </cell>
          <cell r="F17" t="str">
            <v>9.1x</v>
          </cell>
          <cell r="G17" t="str">
            <v>11.2x</v>
          </cell>
          <cell r="H17" t="str">
            <v>11.2x</v>
          </cell>
          <cell r="I17" t="str">
            <v>13.3x</v>
          </cell>
          <cell r="J17" t="str">
            <v>18.3x</v>
          </cell>
          <cell r="K17" t="str">
            <v>13.3x</v>
          </cell>
          <cell r="L17" t="str">
            <v>7.5x</v>
          </cell>
          <cell r="M17" t="str">
            <v>11.5x</v>
          </cell>
        </row>
        <row r="18">
          <cell r="D18" t="str">
            <v>17.2x</v>
          </cell>
          <cell r="E18" t="str">
            <v>-41.2x</v>
          </cell>
          <cell r="F18" t="str">
            <v>45.7x</v>
          </cell>
          <cell r="G18" t="str">
            <v>36.8x</v>
          </cell>
          <cell r="H18" t="str">
            <v>24.2x</v>
          </cell>
          <cell r="I18" t="str">
            <v>42.4x</v>
          </cell>
          <cell r="J18" t="str">
            <v>62.9x</v>
          </cell>
          <cell r="K18" t="str">
            <v>16.2x</v>
          </cell>
          <cell r="L18" t="str">
            <v>12.2x</v>
          </cell>
          <cell r="M18" t="str">
            <v>20.2x</v>
          </cell>
        </row>
        <row r="20">
          <cell r="D20" t="str">
            <v>-22.3x</v>
          </cell>
          <cell r="E20" t="str">
            <v>24.7x</v>
          </cell>
          <cell r="F20" t="str">
            <v>31.9x</v>
          </cell>
          <cell r="G20" t="str">
            <v>21.1x</v>
          </cell>
          <cell r="H20" t="str">
            <v>180.5x</v>
          </cell>
          <cell r="I20" t="str">
            <v>-20.6x</v>
          </cell>
          <cell r="J20" t="str">
            <v>-49.4x</v>
          </cell>
          <cell r="K20" t="str">
            <v>81.4x</v>
          </cell>
          <cell r="L20" t="str">
            <v>36.1x</v>
          </cell>
          <cell r="M20" t="str">
            <v>87.5x</v>
          </cell>
        </row>
        <row r="21">
          <cell r="D21" t="str">
            <v>1.2x</v>
          </cell>
          <cell r="E21" t="str">
            <v>1.2x</v>
          </cell>
          <cell r="F21" t="str">
            <v>1.2x</v>
          </cell>
          <cell r="G21" t="str">
            <v>1.7x</v>
          </cell>
          <cell r="H21" t="str">
            <v>1.8x</v>
          </cell>
          <cell r="I21" t="str">
            <v>1.6x</v>
          </cell>
          <cell r="J21" t="str">
            <v>2.5x</v>
          </cell>
          <cell r="K21" t="str">
            <v>2.6x</v>
          </cell>
          <cell r="L21" t="str">
            <v>1.9x</v>
          </cell>
          <cell r="M21" t="str">
            <v>1.6x</v>
          </cell>
        </row>
        <row r="22">
          <cell r="D22" t="str">
            <v>3.2x</v>
          </cell>
          <cell r="E22" t="str">
            <v>3.5x</v>
          </cell>
          <cell r="F22" t="str">
            <v>3.3x</v>
          </cell>
          <cell r="G22" t="str">
            <v>4.7x</v>
          </cell>
          <cell r="H22" t="str">
            <v>5.1x</v>
          </cell>
          <cell r="I22" t="str">
            <v>4.8x</v>
          </cell>
          <cell r="J22" t="str">
            <v>7.1x</v>
          </cell>
          <cell r="K22" t="str">
            <v>6.2x</v>
          </cell>
          <cell r="L22" t="str">
            <v>3.7x</v>
          </cell>
          <cell r="M22" t="str">
            <v>5.0x</v>
          </cell>
        </row>
        <row r="24">
          <cell r="D24" t="str">
            <v>25.9x</v>
          </cell>
          <cell r="E24" t="str">
            <v>-7.9x</v>
          </cell>
          <cell r="F24" t="str">
            <v>303.4x</v>
          </cell>
          <cell r="G24" t="str">
            <v>117.0x</v>
          </cell>
          <cell r="H24" t="str">
            <v>40.3x</v>
          </cell>
          <cell r="I24" t="str">
            <v>90.4x</v>
          </cell>
          <cell r="J24" t="str">
            <v>-58.4x</v>
          </cell>
          <cell r="K24" t="str">
            <v>26.8x</v>
          </cell>
          <cell r="L24" t="str">
            <v>19.5x</v>
          </cell>
          <cell r="M24" t="str">
            <v>42.2x</v>
          </cell>
        </row>
        <row r="25">
          <cell r="D25" t="str">
            <v>1.3x</v>
          </cell>
          <cell r="E25" t="str">
            <v>1.3x</v>
          </cell>
          <cell r="F25" t="str">
            <v>1.4x</v>
          </cell>
          <cell r="G25" t="str">
            <v>2.1x</v>
          </cell>
          <cell r="H25" t="str">
            <v>2.2x</v>
          </cell>
          <cell r="I25" t="str">
            <v>1.9x</v>
          </cell>
          <cell r="J25" t="str">
            <v>3.1x</v>
          </cell>
          <cell r="K25" t="str">
            <v>3.1x</v>
          </cell>
          <cell r="L25" t="str">
            <v>2.2x</v>
          </cell>
          <cell r="M25" t="str">
            <v>1.7x</v>
          </cell>
        </row>
        <row r="29">
          <cell r="D29">
            <v>4.8</v>
          </cell>
          <cell r="E29">
            <v>5.3</v>
          </cell>
          <cell r="F29">
            <v>5.3</v>
          </cell>
          <cell r="G29">
            <v>5.9</v>
          </cell>
          <cell r="H29">
            <v>6.2</v>
          </cell>
          <cell r="I29">
            <v>5</v>
          </cell>
          <cell r="J29">
            <v>5.4</v>
          </cell>
          <cell r="K29">
            <v>5.9</v>
          </cell>
          <cell r="L29">
            <v>5.8</v>
          </cell>
          <cell r="M29">
            <v>6.4</v>
          </cell>
        </row>
        <row r="30">
          <cell r="D30">
            <v>3</v>
          </cell>
          <cell r="E30">
            <v>5</v>
          </cell>
          <cell r="F30">
            <v>6</v>
          </cell>
          <cell r="G30">
            <v>8</v>
          </cell>
          <cell r="H30">
            <v>6</v>
          </cell>
          <cell r="I30">
            <v>2</v>
          </cell>
          <cell r="J30">
            <v>7</v>
          </cell>
          <cell r="K30">
            <v>7</v>
          </cell>
          <cell r="L30">
            <v>6</v>
          </cell>
          <cell r="M30">
            <v>6</v>
          </cell>
        </row>
        <row r="31">
          <cell r="D31">
            <v>0.46739999999999998</v>
          </cell>
          <cell r="E31">
            <v>0.37059999999999998</v>
          </cell>
          <cell r="F31">
            <v>0.44400000000000001</v>
          </cell>
          <cell r="G31">
            <v>0.53710000000000002</v>
          </cell>
          <cell r="H31">
            <v>0.55320000000000003</v>
          </cell>
          <cell r="I31">
            <v>0.60060000000000002</v>
          </cell>
          <cell r="J31">
            <v>0.90890000000000004</v>
          </cell>
          <cell r="K31">
            <v>1.7814000000000001</v>
          </cell>
          <cell r="L31">
            <v>1.7703</v>
          </cell>
          <cell r="M31">
            <v>2.1663000000000001</v>
          </cell>
        </row>
      </sheetData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2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37</v>
      </c>
      <c r="E15" s="3" t="s">
        <v>37</v>
      </c>
      <c r="F15" s="3" t="s">
        <v>37</v>
      </c>
      <c r="G15" s="3" t="s">
        <v>37</v>
      </c>
      <c r="H15" s="3" t="s">
        <v>37</v>
      </c>
      <c r="I15" s="3" t="s">
        <v>37</v>
      </c>
      <c r="J15" s="3" t="s">
        <v>37</v>
      </c>
      <c r="K15" s="3" t="s">
        <v>37</v>
      </c>
      <c r="L15" s="3" t="s">
        <v>37</v>
      </c>
      <c r="M15" s="3" t="s">
        <v>37</v>
      </c>
    </row>
    <row r="16" spans="3:13" ht="12.75" x14ac:dyDescent="0.2">
      <c r="C16" s="3" t="s">
        <v>50</v>
      </c>
      <c r="D16" s="3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56</v>
      </c>
      <c r="J16" s="3" t="s">
        <v>57</v>
      </c>
      <c r="K16" s="3" t="s">
        <v>58</v>
      </c>
      <c r="L16" s="3" t="s">
        <v>59</v>
      </c>
      <c r="M16" s="3" t="s">
        <v>60</v>
      </c>
    </row>
    <row r="17" spans="3:13" ht="12.75" x14ac:dyDescent="0.2">
      <c r="C17" s="3" t="s">
        <v>61</v>
      </c>
      <c r="D17" s="3" t="s">
        <v>62</v>
      </c>
      <c r="E17" s="3" t="s">
        <v>63</v>
      </c>
      <c r="F17" s="3" t="s">
        <v>64</v>
      </c>
      <c r="G17" s="3" t="s">
        <v>65</v>
      </c>
      <c r="H17" s="3" t="s">
        <v>66</v>
      </c>
      <c r="I17" s="3" t="s">
        <v>67</v>
      </c>
      <c r="J17" s="3" t="s">
        <v>68</v>
      </c>
      <c r="K17" s="3" t="s">
        <v>69</v>
      </c>
      <c r="L17" s="3" t="s">
        <v>70</v>
      </c>
      <c r="M17" s="3" t="s">
        <v>71</v>
      </c>
    </row>
    <row r="18" spans="3:13" ht="12.75" x14ac:dyDescent="0.2">
      <c r="C18" s="3" t="s">
        <v>72</v>
      </c>
      <c r="D18" s="3" t="s">
        <v>73</v>
      </c>
      <c r="E18" s="3" t="s">
        <v>74</v>
      </c>
      <c r="F18" s="3" t="s">
        <v>75</v>
      </c>
      <c r="G18" s="3" t="s">
        <v>76</v>
      </c>
      <c r="H18" s="3" t="s">
        <v>77</v>
      </c>
      <c r="I18" s="3" t="s">
        <v>78</v>
      </c>
      <c r="J18" s="3" t="s">
        <v>79</v>
      </c>
      <c r="K18" s="3" t="s">
        <v>80</v>
      </c>
      <c r="L18" s="3" t="s">
        <v>81</v>
      </c>
      <c r="M18" s="3" t="s">
        <v>82</v>
      </c>
    </row>
    <row r="19" spans="3:13" ht="12.75" x14ac:dyDescent="0.2"/>
    <row r="20" spans="3:13" ht="12.75" x14ac:dyDescent="0.2">
      <c r="C20" s="3" t="s">
        <v>83</v>
      </c>
      <c r="D20" s="3" t="s">
        <v>84</v>
      </c>
      <c r="E20" s="3" t="s">
        <v>85</v>
      </c>
      <c r="F20" s="3" t="s">
        <v>86</v>
      </c>
      <c r="G20" s="3" t="s">
        <v>87</v>
      </c>
      <c r="H20" s="3" t="s">
        <v>88</v>
      </c>
      <c r="I20" s="3" t="s">
        <v>89</v>
      </c>
      <c r="J20" s="3" t="s">
        <v>90</v>
      </c>
      <c r="K20" s="3" t="s">
        <v>91</v>
      </c>
      <c r="L20" s="3" t="s">
        <v>92</v>
      </c>
      <c r="M20" s="3" t="s">
        <v>93</v>
      </c>
    </row>
    <row r="21" spans="3:13" ht="12.75" x14ac:dyDescent="0.2">
      <c r="C21" s="3" t="s">
        <v>94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95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96</v>
      </c>
      <c r="D23" s="3" t="s">
        <v>97</v>
      </c>
      <c r="E23" s="3" t="s">
        <v>98</v>
      </c>
      <c r="F23" s="3" t="s">
        <v>99</v>
      </c>
      <c r="G23" s="3" t="s">
        <v>100</v>
      </c>
      <c r="H23" s="3" t="s">
        <v>101</v>
      </c>
      <c r="I23" s="3" t="s">
        <v>102</v>
      </c>
      <c r="J23" s="3" t="s">
        <v>103</v>
      </c>
      <c r="K23" s="3" t="s">
        <v>104</v>
      </c>
      <c r="L23" s="3" t="s">
        <v>105</v>
      </c>
      <c r="M23" s="3" t="s">
        <v>106</v>
      </c>
    </row>
    <row r="24" spans="3:13" ht="12.75" x14ac:dyDescent="0.2">
      <c r="C24" s="3" t="s">
        <v>107</v>
      </c>
      <c r="D24" s="3" t="s">
        <v>108</v>
      </c>
      <c r="E24" s="3" t="s">
        <v>108</v>
      </c>
      <c r="F24" s="3" t="s">
        <v>108</v>
      </c>
      <c r="G24" s="3" t="s">
        <v>108</v>
      </c>
      <c r="H24" s="3" t="s">
        <v>109</v>
      </c>
      <c r="I24" s="3" t="s">
        <v>110</v>
      </c>
      <c r="J24" s="3" t="s">
        <v>111</v>
      </c>
      <c r="K24" s="3" t="s">
        <v>112</v>
      </c>
      <c r="L24" s="3" t="s">
        <v>113</v>
      </c>
      <c r="M24" s="3" t="s">
        <v>114</v>
      </c>
    </row>
    <row r="25" spans="3:13" ht="12.75" x14ac:dyDescent="0.2">
      <c r="C25" s="3" t="s">
        <v>115</v>
      </c>
      <c r="D25" s="3" t="s">
        <v>116</v>
      </c>
      <c r="E25" s="3" t="s">
        <v>117</v>
      </c>
      <c r="F25" s="3" t="s">
        <v>118</v>
      </c>
      <c r="G25" s="3" t="s">
        <v>119</v>
      </c>
      <c r="H25" s="3" t="s">
        <v>120</v>
      </c>
      <c r="I25" s="3" t="s">
        <v>121</v>
      </c>
      <c r="J25" s="3" t="s">
        <v>122</v>
      </c>
      <c r="K25" s="3" t="s">
        <v>123</v>
      </c>
      <c r="L25" s="3" t="s">
        <v>124</v>
      </c>
      <c r="M25" s="3" t="s">
        <v>125</v>
      </c>
    </row>
    <row r="26" spans="3:13" ht="12.75" x14ac:dyDescent="0.2">
      <c r="C26" s="3" t="s">
        <v>126</v>
      </c>
      <c r="D26" s="3" t="s">
        <v>127</v>
      </c>
      <c r="E26" s="3" t="s">
        <v>128</v>
      </c>
      <c r="F26" s="3" t="s">
        <v>129</v>
      </c>
      <c r="G26" s="3" t="s">
        <v>130</v>
      </c>
      <c r="H26" s="3" t="s">
        <v>131</v>
      </c>
      <c r="I26" s="3" t="s">
        <v>132</v>
      </c>
      <c r="J26" s="3" t="s">
        <v>133</v>
      </c>
      <c r="K26" s="3" t="s">
        <v>134</v>
      </c>
      <c r="L26" s="3" t="s">
        <v>135</v>
      </c>
      <c r="M26" s="3" t="s">
        <v>136</v>
      </c>
    </row>
    <row r="27" spans="3:13" ht="12.75" x14ac:dyDescent="0.2">
      <c r="C27" s="3" t="s">
        <v>137</v>
      </c>
      <c r="D27" s="3" t="s">
        <v>138</v>
      </c>
      <c r="E27" s="3" t="s">
        <v>139</v>
      </c>
      <c r="F27" s="3" t="s">
        <v>140</v>
      </c>
      <c r="G27" s="3" t="s">
        <v>141</v>
      </c>
      <c r="H27" s="3" t="s">
        <v>142</v>
      </c>
      <c r="I27" s="3" t="s">
        <v>143</v>
      </c>
      <c r="J27" s="3" t="s">
        <v>144</v>
      </c>
      <c r="K27" s="3" t="s">
        <v>145</v>
      </c>
      <c r="L27" s="3" t="s">
        <v>146</v>
      </c>
      <c r="M27" s="3" t="s">
        <v>147</v>
      </c>
    </row>
    <row r="28" spans="3:13" ht="12.75" x14ac:dyDescent="0.2"/>
    <row r="29" spans="3:13" ht="12.75" x14ac:dyDescent="0.2">
      <c r="C29" s="3" t="s">
        <v>148</v>
      </c>
      <c r="D29" s="3" t="s">
        <v>149</v>
      </c>
      <c r="E29" s="3" t="s">
        <v>150</v>
      </c>
      <c r="F29" s="3" t="s">
        <v>151</v>
      </c>
      <c r="G29" s="3" t="s">
        <v>152</v>
      </c>
      <c r="H29" s="3" t="s">
        <v>153</v>
      </c>
      <c r="I29" s="3" t="s">
        <v>154</v>
      </c>
      <c r="J29" s="3" t="s">
        <v>155</v>
      </c>
      <c r="K29" s="3" t="s">
        <v>156</v>
      </c>
      <c r="L29" s="3" t="s">
        <v>157</v>
      </c>
      <c r="M29" s="3" t="s">
        <v>158</v>
      </c>
    </row>
    <row r="30" spans="3:13" ht="12.75" x14ac:dyDescent="0.2">
      <c r="C30" s="3" t="s">
        <v>159</v>
      </c>
      <c r="D30" s="3" t="s">
        <v>160</v>
      </c>
      <c r="E30" s="3" t="s">
        <v>161</v>
      </c>
      <c r="F30" s="3" t="s">
        <v>162</v>
      </c>
      <c r="G30" s="3" t="s">
        <v>163</v>
      </c>
      <c r="H30" s="3" t="s">
        <v>164</v>
      </c>
      <c r="I30" s="3" t="s">
        <v>165</v>
      </c>
      <c r="J30" s="3" t="s">
        <v>166</v>
      </c>
      <c r="K30" s="3" t="s">
        <v>167</v>
      </c>
      <c r="L30" s="3" t="s">
        <v>168</v>
      </c>
      <c r="M30" s="3" t="s">
        <v>169</v>
      </c>
    </row>
    <row r="31" spans="3:13" ht="12.75" x14ac:dyDescent="0.2">
      <c r="C31" s="3" t="s">
        <v>170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171</v>
      </c>
      <c r="D32" s="3" t="s">
        <v>172</v>
      </c>
      <c r="E32" s="3" t="s">
        <v>173</v>
      </c>
      <c r="F32" s="3" t="s">
        <v>174</v>
      </c>
      <c r="G32" s="3" t="s">
        <v>175</v>
      </c>
      <c r="H32" s="3" t="s">
        <v>176</v>
      </c>
      <c r="I32" s="3" t="s">
        <v>177</v>
      </c>
      <c r="J32" s="3" t="s">
        <v>178</v>
      </c>
      <c r="K32" s="3" t="s">
        <v>179</v>
      </c>
      <c r="L32" s="3" t="s">
        <v>180</v>
      </c>
      <c r="M32" s="3" t="s">
        <v>181</v>
      </c>
    </row>
    <row r="33" spans="3:13" ht="12.75" x14ac:dyDescent="0.2">
      <c r="C33" s="3" t="s">
        <v>182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183</v>
      </c>
      <c r="K33" s="3" t="s">
        <v>184</v>
      </c>
      <c r="L33" s="3" t="s">
        <v>185</v>
      </c>
      <c r="M33" s="3" t="s">
        <v>186</v>
      </c>
    </row>
    <row r="34" spans="3:13" ht="12.75" x14ac:dyDescent="0.2">
      <c r="C34" s="3" t="s">
        <v>187</v>
      </c>
      <c r="D34" s="3" t="s">
        <v>188</v>
      </c>
      <c r="E34" s="3" t="s">
        <v>189</v>
      </c>
      <c r="F34" s="3" t="s">
        <v>190</v>
      </c>
      <c r="G34" s="3" t="s">
        <v>191</v>
      </c>
      <c r="H34" s="3" t="s">
        <v>192</v>
      </c>
      <c r="I34" s="3" t="s">
        <v>193</v>
      </c>
      <c r="J34" s="3" t="s">
        <v>194</v>
      </c>
      <c r="K34" s="3" t="s">
        <v>195</v>
      </c>
      <c r="L34" s="3" t="s">
        <v>196</v>
      </c>
      <c r="M34" s="3" t="s">
        <v>197</v>
      </c>
    </row>
    <row r="35" spans="3:13" ht="12.75" x14ac:dyDescent="0.2">
      <c r="C35" s="3" t="s">
        <v>198</v>
      </c>
      <c r="D35" s="3" t="s">
        <v>199</v>
      </c>
      <c r="E35" s="3" t="s">
        <v>200</v>
      </c>
      <c r="F35" s="3" t="s">
        <v>201</v>
      </c>
      <c r="G35" s="3" t="s">
        <v>202</v>
      </c>
      <c r="H35" s="3" t="s">
        <v>203</v>
      </c>
      <c r="I35" s="3" t="s">
        <v>204</v>
      </c>
      <c r="J35" s="3" t="s">
        <v>205</v>
      </c>
      <c r="K35" s="3" t="s">
        <v>206</v>
      </c>
      <c r="L35" s="3" t="s">
        <v>207</v>
      </c>
      <c r="M35" s="3" t="s">
        <v>208</v>
      </c>
    </row>
    <row r="36" spans="3:13" ht="12.75" x14ac:dyDescent="0.2"/>
    <row r="37" spans="3:13" ht="12.75" x14ac:dyDescent="0.2">
      <c r="C37" s="3" t="s">
        <v>209</v>
      </c>
      <c r="D37" s="3" t="s">
        <v>210</v>
      </c>
      <c r="E37" s="3" t="s">
        <v>211</v>
      </c>
      <c r="F37" s="3" t="s">
        <v>212</v>
      </c>
      <c r="G37" s="3" t="s">
        <v>213</v>
      </c>
      <c r="H37" s="3" t="s">
        <v>214</v>
      </c>
      <c r="I37" s="3" t="s">
        <v>215</v>
      </c>
      <c r="J37" s="3" t="s">
        <v>216</v>
      </c>
      <c r="K37" s="3" t="s">
        <v>217</v>
      </c>
      <c r="L37" s="3" t="s">
        <v>218</v>
      </c>
      <c r="M37" s="3" t="s">
        <v>219</v>
      </c>
    </row>
    <row r="38" spans="3:13" ht="12.75" x14ac:dyDescent="0.2">
      <c r="C38" s="3" t="s">
        <v>220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221</v>
      </c>
      <c r="K38" s="3" t="s">
        <v>222</v>
      </c>
      <c r="L38" s="3" t="s">
        <v>223</v>
      </c>
      <c r="M38" s="3" t="s">
        <v>224</v>
      </c>
    </row>
    <row r="39" spans="3:13" ht="12.75" x14ac:dyDescent="0.2">
      <c r="C39" s="3" t="s">
        <v>225</v>
      </c>
      <c r="D39" s="3" t="s">
        <v>226</v>
      </c>
      <c r="E39" s="3" t="s">
        <v>227</v>
      </c>
      <c r="F39" s="3" t="s">
        <v>228</v>
      </c>
      <c r="G39" s="3" t="s">
        <v>229</v>
      </c>
      <c r="H39" s="3" t="s">
        <v>230</v>
      </c>
      <c r="I39" s="3" t="s">
        <v>231</v>
      </c>
      <c r="J39" s="3" t="s">
        <v>232</v>
      </c>
      <c r="K39" s="3" t="s">
        <v>233</v>
      </c>
      <c r="L39" s="3" t="s">
        <v>234</v>
      </c>
      <c r="M39" s="3" t="s">
        <v>235</v>
      </c>
    </row>
    <row r="40" spans="3:13" ht="12.75" x14ac:dyDescent="0.2">
      <c r="C40" s="3" t="s">
        <v>236</v>
      </c>
      <c r="D40" s="3" t="s">
        <v>237</v>
      </c>
      <c r="E40" s="3" t="s">
        <v>238</v>
      </c>
      <c r="F40" s="3" t="s">
        <v>239</v>
      </c>
      <c r="G40" s="3" t="s">
        <v>240</v>
      </c>
      <c r="H40" s="3" t="s">
        <v>241</v>
      </c>
      <c r="I40" s="3" t="s">
        <v>242</v>
      </c>
      <c r="J40" s="3" t="s">
        <v>243</v>
      </c>
      <c r="K40" s="3" t="s">
        <v>244</v>
      </c>
      <c r="L40" s="3" t="s">
        <v>245</v>
      </c>
      <c r="M40" s="3" t="s">
        <v>246</v>
      </c>
    </row>
    <row r="41" spans="3:13" ht="12.75" x14ac:dyDescent="0.2"/>
    <row r="42" spans="3:13" ht="12.75" x14ac:dyDescent="0.2">
      <c r="C42" s="3" t="s">
        <v>247</v>
      </c>
      <c r="D42" s="3" t="s">
        <v>248</v>
      </c>
      <c r="E42" s="3" t="s">
        <v>249</v>
      </c>
      <c r="F42" s="3" t="s">
        <v>250</v>
      </c>
      <c r="G42" s="3" t="s">
        <v>251</v>
      </c>
      <c r="H42" s="3" t="s">
        <v>252</v>
      </c>
      <c r="I42" s="3" t="s">
        <v>253</v>
      </c>
      <c r="J42" s="3" t="s">
        <v>254</v>
      </c>
      <c r="K42" s="3" t="s">
        <v>255</v>
      </c>
      <c r="L42" s="3" t="s">
        <v>256</v>
      </c>
      <c r="M42" s="3">
        <v>485</v>
      </c>
    </row>
    <row r="43" spans="3:13" ht="12.75" x14ac:dyDescent="0.2">
      <c r="C43" s="3" t="s">
        <v>257</v>
      </c>
      <c r="D43" s="3" t="s">
        <v>258</v>
      </c>
      <c r="E43" s="3" t="s">
        <v>258</v>
      </c>
      <c r="F43" s="3" t="s">
        <v>259</v>
      </c>
      <c r="G43" s="3" t="s">
        <v>259</v>
      </c>
      <c r="H43" s="3" t="s">
        <v>260</v>
      </c>
      <c r="I43" s="3" t="s">
        <v>261</v>
      </c>
      <c r="J43" s="3" t="s">
        <v>262</v>
      </c>
      <c r="K43" s="3" t="s">
        <v>263</v>
      </c>
      <c r="L43" s="3" t="s">
        <v>264</v>
      </c>
      <c r="M43" s="3" t="s">
        <v>265</v>
      </c>
    </row>
    <row r="44" spans="3:13" ht="12.75" x14ac:dyDescent="0.2">
      <c r="C44" s="3" t="s">
        <v>266</v>
      </c>
      <c r="D44" s="3" t="s">
        <v>267</v>
      </c>
      <c r="E44" s="3" t="s">
        <v>268</v>
      </c>
      <c r="F44" s="3" t="s">
        <v>269</v>
      </c>
      <c r="G44" s="3" t="s">
        <v>270</v>
      </c>
      <c r="H44" s="3" t="s">
        <v>271</v>
      </c>
      <c r="I44" s="3" t="s">
        <v>272</v>
      </c>
      <c r="J44" s="3" t="s">
        <v>273</v>
      </c>
      <c r="K44" s="3" t="s">
        <v>274</v>
      </c>
      <c r="L44" s="3" t="s">
        <v>275</v>
      </c>
      <c r="M44" s="3" t="s">
        <v>276</v>
      </c>
    </row>
    <row r="45" spans="3:13" ht="12.75" x14ac:dyDescent="0.2">
      <c r="C45" s="3" t="s">
        <v>277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278</v>
      </c>
      <c r="D46" s="3" t="s">
        <v>279</v>
      </c>
      <c r="E46" s="3" t="s">
        <v>280</v>
      </c>
      <c r="F46" s="3" t="s">
        <v>281</v>
      </c>
      <c r="G46" s="3" t="s">
        <v>282</v>
      </c>
      <c r="H46" s="3" t="s">
        <v>283</v>
      </c>
      <c r="I46" s="3" t="s">
        <v>284</v>
      </c>
      <c r="J46" s="3" t="s">
        <v>285</v>
      </c>
      <c r="K46" s="3" t="s">
        <v>286</v>
      </c>
      <c r="L46" s="3" t="s">
        <v>287</v>
      </c>
      <c r="M46" s="3" t="s">
        <v>288</v>
      </c>
    </row>
    <row r="47" spans="3:13" ht="12.75" x14ac:dyDescent="0.2">
      <c r="C47" s="3" t="s">
        <v>289</v>
      </c>
      <c r="D47" s="3" t="s">
        <v>290</v>
      </c>
      <c r="E47" s="3" t="s">
        <v>291</v>
      </c>
      <c r="F47" s="3" t="s">
        <v>292</v>
      </c>
      <c r="G47" s="3" t="s">
        <v>293</v>
      </c>
      <c r="H47" s="3" t="s">
        <v>294</v>
      </c>
      <c r="I47" s="3" t="s">
        <v>295</v>
      </c>
      <c r="J47" s="3" t="s">
        <v>296</v>
      </c>
      <c r="K47" s="3" t="s">
        <v>297</v>
      </c>
      <c r="L47" s="3" t="s">
        <v>298</v>
      </c>
      <c r="M47" s="3" t="s">
        <v>299</v>
      </c>
    </row>
    <row r="48" spans="3:13" ht="12.75" x14ac:dyDescent="0.2">
      <c r="C48" s="3" t="s">
        <v>300</v>
      </c>
      <c r="D48" s="3" t="s">
        <v>301</v>
      </c>
      <c r="E48" s="3" t="s">
        <v>301</v>
      </c>
      <c r="F48" s="3" t="s">
        <v>301</v>
      </c>
      <c r="G48" s="3" t="s">
        <v>301</v>
      </c>
      <c r="H48" s="3" t="s">
        <v>301</v>
      </c>
      <c r="I48" s="3" t="s">
        <v>301</v>
      </c>
      <c r="J48" s="3" t="s">
        <v>301</v>
      </c>
      <c r="K48" s="3" t="s">
        <v>301</v>
      </c>
      <c r="L48" s="3" t="s">
        <v>301</v>
      </c>
      <c r="M48" s="3" t="s">
        <v>301</v>
      </c>
    </row>
    <row r="49" spans="3:13" ht="12.75" x14ac:dyDescent="0.2">
      <c r="C49" s="3" t="s">
        <v>302</v>
      </c>
      <c r="D49" s="3" t="s">
        <v>303</v>
      </c>
      <c r="E49" s="3" t="s">
        <v>304</v>
      </c>
      <c r="F49" s="3" t="s">
        <v>305</v>
      </c>
      <c r="G49" s="3" t="s">
        <v>306</v>
      </c>
      <c r="H49" s="3" t="s">
        <v>307</v>
      </c>
      <c r="I49" s="3" t="s">
        <v>308</v>
      </c>
      <c r="J49" s="3" t="s">
        <v>309</v>
      </c>
      <c r="K49" s="3" t="s">
        <v>310</v>
      </c>
      <c r="L49" s="3" t="s">
        <v>311</v>
      </c>
      <c r="M49" s="3" t="s">
        <v>312</v>
      </c>
    </row>
    <row r="50" spans="3:13" ht="12.75" x14ac:dyDescent="0.2">
      <c r="C50" s="3" t="s">
        <v>313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314</v>
      </c>
      <c r="D51" s="3" t="s">
        <v>315</v>
      </c>
      <c r="E51" s="3" t="s">
        <v>316</v>
      </c>
      <c r="F51" s="3" t="s">
        <v>317</v>
      </c>
      <c r="G51" s="3" t="s">
        <v>318</v>
      </c>
      <c r="H51" s="3" t="s">
        <v>319</v>
      </c>
      <c r="I51" s="3" t="s">
        <v>320</v>
      </c>
      <c r="J51" s="3" t="s">
        <v>321</v>
      </c>
      <c r="K51" s="3" t="s">
        <v>322</v>
      </c>
      <c r="L51" s="3" t="s">
        <v>323</v>
      </c>
      <c r="M51" s="3" t="s">
        <v>324</v>
      </c>
    </row>
    <row r="52" spans="3:13" ht="12.75" x14ac:dyDescent="0.2"/>
    <row r="53" spans="3:13" ht="12.75" x14ac:dyDescent="0.2">
      <c r="C53" s="3" t="s">
        <v>325</v>
      </c>
      <c r="D53" s="3" t="s">
        <v>138</v>
      </c>
      <c r="E53" s="3" t="s">
        <v>139</v>
      </c>
      <c r="F53" s="3" t="s">
        <v>140</v>
      </c>
      <c r="G53" s="3" t="s">
        <v>141</v>
      </c>
      <c r="H53" s="3" t="s">
        <v>142</v>
      </c>
      <c r="I53" s="3" t="s">
        <v>143</v>
      </c>
      <c r="J53" s="3" t="s">
        <v>144</v>
      </c>
      <c r="K53" s="3" t="s">
        <v>145</v>
      </c>
      <c r="L53" s="3" t="s">
        <v>146</v>
      </c>
      <c r="M53" s="3" t="s">
        <v>147</v>
      </c>
    </row>
    <row r="54" spans="3:13" ht="12.75" x14ac:dyDescent="0.2"/>
    <row r="55" spans="3:13" ht="12.75" x14ac:dyDescent="0.2">
      <c r="C55" s="3" t="s">
        <v>326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327</v>
      </c>
      <c r="D56" s="3" t="s">
        <v>328</v>
      </c>
      <c r="E56" s="3" t="s">
        <v>329</v>
      </c>
      <c r="F56" s="3" t="s">
        <v>330</v>
      </c>
      <c r="G56" s="3" t="s">
        <v>331</v>
      </c>
      <c r="H56" s="3" t="s">
        <v>332</v>
      </c>
      <c r="I56" s="3" t="s">
        <v>333</v>
      </c>
      <c r="J56" s="3" t="s">
        <v>334</v>
      </c>
      <c r="K56" s="3" t="s">
        <v>335</v>
      </c>
      <c r="L56" s="3" t="s">
        <v>336</v>
      </c>
      <c r="M56" s="3" t="s">
        <v>337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C9CF-F051-491C-8103-F3901E66CE79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338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339</v>
      </c>
      <c r="D12" s="3" t="s">
        <v>340</v>
      </c>
      <c r="E12" s="3" t="s">
        <v>341</v>
      </c>
      <c r="F12" s="3" t="s">
        <v>342</v>
      </c>
      <c r="G12" s="3" t="s">
        <v>343</v>
      </c>
      <c r="H12" s="3" t="s">
        <v>344</v>
      </c>
      <c r="I12" s="3" t="s">
        <v>345</v>
      </c>
      <c r="J12" s="3" t="s">
        <v>346</v>
      </c>
      <c r="K12" s="3" t="s">
        <v>347</v>
      </c>
      <c r="L12" s="3" t="s">
        <v>348</v>
      </c>
      <c r="M12" s="3" t="s">
        <v>349</v>
      </c>
    </row>
    <row r="13" spans="3:13" x14ac:dyDescent="0.2">
      <c r="C13" s="3" t="s">
        <v>350</v>
      </c>
      <c r="D13" s="3" t="s">
        <v>351</v>
      </c>
      <c r="E13" s="3" t="s">
        <v>352</v>
      </c>
      <c r="F13" s="3" t="s">
        <v>353</v>
      </c>
      <c r="G13" s="3" t="s">
        <v>354</v>
      </c>
      <c r="H13" s="3" t="s">
        <v>355</v>
      </c>
      <c r="I13" s="3" t="s">
        <v>356</v>
      </c>
      <c r="J13" s="3" t="s">
        <v>357</v>
      </c>
      <c r="K13" s="3" t="s">
        <v>358</v>
      </c>
      <c r="L13" s="3" t="s">
        <v>359</v>
      </c>
      <c r="M13" s="3" t="s">
        <v>360</v>
      </c>
    </row>
    <row r="15" spans="3:13" x14ac:dyDescent="0.2">
      <c r="C15" s="3" t="s">
        <v>361</v>
      </c>
      <c r="D15" s="3" t="s">
        <v>362</v>
      </c>
      <c r="E15" s="3" t="s">
        <v>363</v>
      </c>
      <c r="F15" s="3" t="s">
        <v>364</v>
      </c>
      <c r="G15" s="3" t="s">
        <v>365</v>
      </c>
      <c r="H15" s="3" t="s">
        <v>366</v>
      </c>
      <c r="I15" s="3" t="s">
        <v>367</v>
      </c>
      <c r="J15" s="3" t="s">
        <v>368</v>
      </c>
      <c r="K15" s="3" t="s">
        <v>369</v>
      </c>
      <c r="L15" s="3" t="s">
        <v>370</v>
      </c>
      <c r="M15" s="3" t="s">
        <v>371</v>
      </c>
    </row>
    <row r="16" spans="3:13" x14ac:dyDescent="0.2">
      <c r="C16" s="3" t="s">
        <v>372</v>
      </c>
      <c r="D16" s="3" t="s">
        <v>373</v>
      </c>
      <c r="E16" s="3" t="s">
        <v>374</v>
      </c>
      <c r="F16" s="3" t="s">
        <v>375</v>
      </c>
      <c r="G16" s="3" t="s">
        <v>376</v>
      </c>
      <c r="H16" s="3" t="s">
        <v>377</v>
      </c>
      <c r="I16" s="3" t="s">
        <v>378</v>
      </c>
      <c r="J16" s="3" t="s">
        <v>379</v>
      </c>
      <c r="K16" s="3" t="s">
        <v>380</v>
      </c>
      <c r="L16" s="3" t="s">
        <v>381</v>
      </c>
      <c r="M16" s="3" t="s">
        <v>382</v>
      </c>
    </row>
    <row r="17" spans="3:13" x14ac:dyDescent="0.2">
      <c r="C17" s="3" t="s">
        <v>383</v>
      </c>
      <c r="D17" s="3" t="s">
        <v>384</v>
      </c>
      <c r="E17" s="3" t="s">
        <v>385</v>
      </c>
      <c r="F17" s="3" t="s">
        <v>386</v>
      </c>
      <c r="G17" s="3" t="s">
        <v>387</v>
      </c>
      <c r="H17" s="3" t="s">
        <v>388</v>
      </c>
      <c r="I17" s="3" t="s">
        <v>387</v>
      </c>
      <c r="J17" s="3" t="s">
        <v>389</v>
      </c>
      <c r="K17" s="3" t="s">
        <v>390</v>
      </c>
      <c r="L17" s="3" t="s">
        <v>391</v>
      </c>
      <c r="M17" s="3" t="s">
        <v>392</v>
      </c>
    </row>
    <row r="19" spans="3:13" x14ac:dyDescent="0.2">
      <c r="C19" s="3" t="s">
        <v>393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394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395</v>
      </c>
      <c r="D21" s="3" t="s">
        <v>396</v>
      </c>
      <c r="E21" s="3" t="s">
        <v>397</v>
      </c>
      <c r="F21" s="3" t="s">
        <v>398</v>
      </c>
      <c r="G21" s="3" t="s">
        <v>399</v>
      </c>
      <c r="H21" s="3" t="s">
        <v>400</v>
      </c>
      <c r="I21" s="3" t="s">
        <v>401</v>
      </c>
      <c r="J21" s="3" t="s">
        <v>402</v>
      </c>
      <c r="K21" s="3" t="s">
        <v>403</v>
      </c>
      <c r="L21" s="3" t="s">
        <v>404</v>
      </c>
      <c r="M21" s="3" t="s">
        <v>405</v>
      </c>
    </row>
    <row r="22" spans="3:13" x14ac:dyDescent="0.2">
      <c r="C22" s="3" t="s">
        <v>406</v>
      </c>
      <c r="D22" s="3" t="s">
        <v>407</v>
      </c>
      <c r="E22" s="3" t="s">
        <v>408</v>
      </c>
      <c r="F22" s="3" t="s">
        <v>409</v>
      </c>
      <c r="G22" s="3" t="s">
        <v>410</v>
      </c>
      <c r="H22" s="3" t="s">
        <v>411</v>
      </c>
      <c r="I22" s="3" t="s">
        <v>412</v>
      </c>
      <c r="J22" s="3" t="s">
        <v>413</v>
      </c>
      <c r="K22" s="3" t="s">
        <v>414</v>
      </c>
      <c r="L22" s="3" t="s">
        <v>415</v>
      </c>
      <c r="M22" s="3" t="s">
        <v>416</v>
      </c>
    </row>
    <row r="23" spans="3:13" x14ac:dyDescent="0.2">
      <c r="C23" s="3" t="s">
        <v>417</v>
      </c>
      <c r="D23" s="3" t="s">
        <v>418</v>
      </c>
      <c r="E23" s="3" t="s">
        <v>419</v>
      </c>
      <c r="F23" s="3" t="s">
        <v>420</v>
      </c>
      <c r="G23" s="3" t="s">
        <v>421</v>
      </c>
      <c r="H23" s="3" t="s">
        <v>422</v>
      </c>
      <c r="I23" s="3" t="s">
        <v>423</v>
      </c>
      <c r="J23" s="3" t="s">
        <v>424</v>
      </c>
      <c r="K23" s="3" t="s">
        <v>425</v>
      </c>
      <c r="L23" s="3" t="s">
        <v>426</v>
      </c>
      <c r="M23" s="3" t="s">
        <v>427</v>
      </c>
    </row>
    <row r="24" spans="3:13" x14ac:dyDescent="0.2">
      <c r="C24" s="3" t="s">
        <v>428</v>
      </c>
      <c r="D24" s="3" t="s">
        <v>429</v>
      </c>
      <c r="E24" s="3" t="s">
        <v>430</v>
      </c>
      <c r="F24" s="3" t="s">
        <v>431</v>
      </c>
      <c r="G24" s="3" t="s">
        <v>432</v>
      </c>
      <c r="H24" s="3" t="s">
        <v>433</v>
      </c>
      <c r="I24" s="3" t="s">
        <v>434</v>
      </c>
      <c r="J24" s="3" t="s">
        <v>435</v>
      </c>
      <c r="K24" s="3" t="s">
        <v>436</v>
      </c>
      <c r="L24" s="3" t="s">
        <v>437</v>
      </c>
      <c r="M24" s="3" t="s">
        <v>438</v>
      </c>
    </row>
    <row r="26" spans="3:13" x14ac:dyDescent="0.2">
      <c r="C26" s="3" t="s">
        <v>439</v>
      </c>
      <c r="D26" s="3" t="s">
        <v>440</v>
      </c>
      <c r="E26" s="3" t="s">
        <v>441</v>
      </c>
      <c r="F26" s="3">
        <v>296</v>
      </c>
      <c r="G26" s="3" t="s">
        <v>442</v>
      </c>
      <c r="H26" s="3" t="s">
        <v>443</v>
      </c>
      <c r="I26" s="3" t="s">
        <v>444</v>
      </c>
      <c r="J26" s="3" t="s">
        <v>445</v>
      </c>
      <c r="K26" s="3" t="s">
        <v>446</v>
      </c>
      <c r="L26" s="3" t="s">
        <v>447</v>
      </c>
      <c r="M26" s="3" t="s">
        <v>448</v>
      </c>
    </row>
    <row r="27" spans="3:13" x14ac:dyDescent="0.2">
      <c r="C27" s="3" t="s">
        <v>449</v>
      </c>
      <c r="D27" s="3" t="s">
        <v>450</v>
      </c>
      <c r="E27" s="3" t="s">
        <v>451</v>
      </c>
      <c r="F27" s="3" t="s">
        <v>452</v>
      </c>
      <c r="G27" s="3" t="s">
        <v>453</v>
      </c>
      <c r="H27" s="3" t="s">
        <v>454</v>
      </c>
      <c r="I27" s="3" t="s">
        <v>455</v>
      </c>
      <c r="J27" s="3" t="s">
        <v>456</v>
      </c>
      <c r="K27" s="3" t="s">
        <v>457</v>
      </c>
      <c r="L27" s="3" t="s">
        <v>458</v>
      </c>
      <c r="M27" s="3" t="s">
        <v>459</v>
      </c>
    </row>
    <row r="28" spans="3:13" x14ac:dyDescent="0.2">
      <c r="C28" s="3" t="s">
        <v>460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>
        <v>-497</v>
      </c>
      <c r="J28" s="3" t="s">
        <v>461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462</v>
      </c>
      <c r="D29" s="3" t="s">
        <v>463</v>
      </c>
      <c r="E29" s="3" t="s">
        <v>464</v>
      </c>
      <c r="F29" s="3" t="s">
        <v>465</v>
      </c>
      <c r="G29" s="3" t="s">
        <v>466</v>
      </c>
      <c r="H29" s="3" t="s">
        <v>467</v>
      </c>
      <c r="I29" s="3" t="s">
        <v>468</v>
      </c>
      <c r="J29" s="3" t="s">
        <v>469</v>
      </c>
      <c r="K29" s="3" t="s">
        <v>470</v>
      </c>
      <c r="L29" s="3" t="s">
        <v>471</v>
      </c>
      <c r="M29" s="3" t="s">
        <v>472</v>
      </c>
    </row>
    <row r="30" spans="3:13" x14ac:dyDescent="0.2">
      <c r="C30" s="3" t="s">
        <v>473</v>
      </c>
      <c r="D30" s="3" t="s">
        <v>474</v>
      </c>
      <c r="E30" s="3" t="s">
        <v>475</v>
      </c>
      <c r="F30" s="3" t="s">
        <v>476</v>
      </c>
      <c r="G30" s="3" t="s">
        <v>477</v>
      </c>
      <c r="H30" s="3" t="s">
        <v>478</v>
      </c>
      <c r="I30" s="3" t="s">
        <v>479</v>
      </c>
      <c r="J30" s="3" t="s">
        <v>480</v>
      </c>
      <c r="K30" s="3" t="s">
        <v>481</v>
      </c>
      <c r="L30" s="3" t="s">
        <v>482</v>
      </c>
      <c r="M30" s="3" t="s">
        <v>483</v>
      </c>
    </row>
    <row r="32" spans="3:13" x14ac:dyDescent="0.2">
      <c r="C32" s="3" t="s">
        <v>484</v>
      </c>
      <c r="D32" s="3" t="s">
        <v>485</v>
      </c>
      <c r="E32" s="3" t="s">
        <v>486</v>
      </c>
      <c r="F32" s="3" t="s">
        <v>487</v>
      </c>
      <c r="G32" s="3" t="s">
        <v>488</v>
      </c>
      <c r="H32" s="3" t="s">
        <v>489</v>
      </c>
      <c r="I32" s="3" t="s">
        <v>490</v>
      </c>
      <c r="J32" s="3" t="s">
        <v>491</v>
      </c>
      <c r="K32" s="3" t="s">
        <v>492</v>
      </c>
      <c r="L32" s="3" t="s">
        <v>493</v>
      </c>
      <c r="M32" s="3" t="s">
        <v>494</v>
      </c>
    </row>
    <row r="33" spans="3:13" x14ac:dyDescent="0.2">
      <c r="C33" s="3" t="s">
        <v>495</v>
      </c>
      <c r="D33" s="3" t="s">
        <v>496</v>
      </c>
      <c r="E33" s="3" t="s">
        <v>497</v>
      </c>
      <c r="F33" s="3" t="s">
        <v>498</v>
      </c>
      <c r="G33" s="3" t="s">
        <v>499</v>
      </c>
      <c r="H33" s="3" t="s">
        <v>500</v>
      </c>
      <c r="I33" s="3" t="s">
        <v>501</v>
      </c>
      <c r="J33" s="3" t="s">
        <v>502</v>
      </c>
      <c r="K33" s="3" t="s">
        <v>503</v>
      </c>
      <c r="L33" s="3" t="s">
        <v>504</v>
      </c>
      <c r="M33" s="3" t="s">
        <v>505</v>
      </c>
    </row>
    <row r="35" spans="3:13" x14ac:dyDescent="0.2">
      <c r="C35" s="3" t="s">
        <v>506</v>
      </c>
      <c r="D35" s="3" t="s">
        <v>507</v>
      </c>
      <c r="E35" s="3" t="s">
        <v>508</v>
      </c>
      <c r="F35" s="3" t="s">
        <v>508</v>
      </c>
      <c r="G35" s="3" t="s">
        <v>509</v>
      </c>
      <c r="H35" s="3" t="s">
        <v>509</v>
      </c>
      <c r="I35" s="3" t="s">
        <v>510</v>
      </c>
      <c r="J35" s="3" t="s">
        <v>511</v>
      </c>
      <c r="K35" s="3" t="s">
        <v>509</v>
      </c>
      <c r="L35" s="3" t="s">
        <v>512</v>
      </c>
      <c r="M35" s="3" t="s">
        <v>512</v>
      </c>
    </row>
    <row r="36" spans="3:13" x14ac:dyDescent="0.2">
      <c r="C36" s="3" t="s">
        <v>513</v>
      </c>
      <c r="D36" s="3" t="s">
        <v>514</v>
      </c>
      <c r="E36" s="3" t="s">
        <v>515</v>
      </c>
      <c r="F36" s="3" t="s">
        <v>516</v>
      </c>
      <c r="G36" s="3" t="s">
        <v>517</v>
      </c>
      <c r="H36" s="3" t="s">
        <v>518</v>
      </c>
      <c r="I36" s="3" t="s">
        <v>519</v>
      </c>
      <c r="J36" s="3" t="s">
        <v>520</v>
      </c>
      <c r="K36" s="3" t="s">
        <v>521</v>
      </c>
      <c r="L36" s="3" t="s">
        <v>522</v>
      </c>
      <c r="M36" s="3" t="s">
        <v>523</v>
      </c>
    </row>
    <row r="38" spans="3:13" x14ac:dyDescent="0.2">
      <c r="C38" s="3" t="s">
        <v>524</v>
      </c>
      <c r="D38" s="3">
        <v>0.43</v>
      </c>
      <c r="E38" s="3">
        <v>-0.63</v>
      </c>
      <c r="F38" s="3">
        <v>-0.37</v>
      </c>
      <c r="G38" s="3">
        <v>0.28000000000000003</v>
      </c>
      <c r="H38" s="3">
        <v>0.22</v>
      </c>
      <c r="I38" s="3">
        <v>0.2</v>
      </c>
      <c r="J38" s="3">
        <v>-0.41</v>
      </c>
      <c r="K38" s="3">
        <v>-0.23</v>
      </c>
      <c r="L38" s="3">
        <v>-1.0900000000000001</v>
      </c>
      <c r="M38" s="3">
        <v>-0.43</v>
      </c>
    </row>
    <row r="39" spans="3:13" x14ac:dyDescent="0.2">
      <c r="C39" s="3" t="s">
        <v>525</v>
      </c>
      <c r="D39" s="3">
        <v>0.43</v>
      </c>
      <c r="E39" s="3">
        <v>-0.63</v>
      </c>
      <c r="F39" s="3">
        <v>-0.37</v>
      </c>
      <c r="G39" s="3">
        <v>0.28000000000000003</v>
      </c>
      <c r="H39" s="3">
        <v>0.22</v>
      </c>
      <c r="I39" s="3">
        <v>0.2</v>
      </c>
      <c r="J39" s="3">
        <v>-0.41</v>
      </c>
      <c r="K39" s="3">
        <v>-0.23</v>
      </c>
      <c r="L39" s="3">
        <v>-1.0900000000000001</v>
      </c>
      <c r="M39" s="3">
        <v>-0.43</v>
      </c>
    </row>
    <row r="40" spans="3:13" x14ac:dyDescent="0.2">
      <c r="C40" s="3" t="s">
        <v>526</v>
      </c>
      <c r="D40" s="3" t="s">
        <v>527</v>
      </c>
      <c r="E40" s="3" t="s">
        <v>528</v>
      </c>
      <c r="F40" s="3" t="s">
        <v>529</v>
      </c>
      <c r="G40" s="3" t="s">
        <v>530</v>
      </c>
      <c r="H40" s="3" t="s">
        <v>531</v>
      </c>
      <c r="I40" s="3" t="s">
        <v>532</v>
      </c>
      <c r="J40" s="3" t="s">
        <v>533</v>
      </c>
      <c r="K40" s="3" t="s">
        <v>534</v>
      </c>
      <c r="L40" s="3" t="s">
        <v>535</v>
      </c>
      <c r="M40" s="3" t="s">
        <v>536</v>
      </c>
    </row>
    <row r="41" spans="3:13" x14ac:dyDescent="0.2">
      <c r="C41" s="3" t="s">
        <v>537</v>
      </c>
      <c r="D41" s="3" t="s">
        <v>538</v>
      </c>
      <c r="E41" s="3" t="s">
        <v>539</v>
      </c>
      <c r="F41" s="3" t="s">
        <v>529</v>
      </c>
      <c r="G41" s="3" t="s">
        <v>540</v>
      </c>
      <c r="H41" s="3" t="s">
        <v>541</v>
      </c>
      <c r="I41" s="3" t="s">
        <v>542</v>
      </c>
      <c r="J41" s="3" t="s">
        <v>533</v>
      </c>
      <c r="K41" s="3" t="s">
        <v>534</v>
      </c>
      <c r="L41" s="3" t="s">
        <v>535</v>
      </c>
      <c r="M41" s="3" t="s">
        <v>536</v>
      </c>
    </row>
    <row r="43" spans="3:13" x14ac:dyDescent="0.2">
      <c r="C43" s="3" t="s">
        <v>543</v>
      </c>
      <c r="D43" s="3" t="s">
        <v>544</v>
      </c>
      <c r="E43" s="3" t="s">
        <v>545</v>
      </c>
      <c r="F43" s="3" t="s">
        <v>546</v>
      </c>
      <c r="G43" s="3" t="s">
        <v>547</v>
      </c>
      <c r="H43" s="3" t="s">
        <v>548</v>
      </c>
      <c r="I43" s="3" t="s">
        <v>549</v>
      </c>
      <c r="J43" s="3" t="s">
        <v>550</v>
      </c>
      <c r="K43" s="3" t="s">
        <v>551</v>
      </c>
      <c r="L43" s="3" t="s">
        <v>552</v>
      </c>
      <c r="M43" s="3" t="s">
        <v>553</v>
      </c>
    </row>
    <row r="44" spans="3:13" x14ac:dyDescent="0.2">
      <c r="C44" s="3" t="s">
        <v>554</v>
      </c>
      <c r="D44" s="3" t="s">
        <v>555</v>
      </c>
      <c r="E44" s="3" t="s">
        <v>556</v>
      </c>
      <c r="F44" s="3" t="s">
        <v>557</v>
      </c>
      <c r="G44" s="3" t="s">
        <v>558</v>
      </c>
      <c r="H44" s="3" t="s">
        <v>559</v>
      </c>
      <c r="I44" s="3" t="s">
        <v>560</v>
      </c>
      <c r="J44" s="3" t="s">
        <v>561</v>
      </c>
      <c r="K44" s="3" t="s">
        <v>562</v>
      </c>
      <c r="L44" s="3" t="s">
        <v>563</v>
      </c>
      <c r="M44" s="3" t="s">
        <v>564</v>
      </c>
    </row>
    <row r="46" spans="3:13" x14ac:dyDescent="0.2">
      <c r="C46" s="3" t="s">
        <v>565</v>
      </c>
      <c r="D46" s="3" t="s">
        <v>340</v>
      </c>
      <c r="E46" s="3" t="s">
        <v>341</v>
      </c>
      <c r="F46" s="3" t="s">
        <v>342</v>
      </c>
      <c r="G46" s="3" t="s">
        <v>343</v>
      </c>
      <c r="H46" s="3" t="s">
        <v>344</v>
      </c>
      <c r="I46" s="3" t="s">
        <v>345</v>
      </c>
      <c r="J46" s="3" t="s">
        <v>346</v>
      </c>
      <c r="K46" s="3" t="s">
        <v>347</v>
      </c>
      <c r="L46" s="3" t="s">
        <v>348</v>
      </c>
      <c r="M46" s="3" t="s">
        <v>349</v>
      </c>
    </row>
    <row r="47" spans="3:13" x14ac:dyDescent="0.2">
      <c r="C47" s="3" t="s">
        <v>566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567</v>
      </c>
      <c r="D48" s="3" t="s">
        <v>555</v>
      </c>
      <c r="E48" s="3" t="s">
        <v>556</v>
      </c>
      <c r="F48" s="3" t="s">
        <v>557</v>
      </c>
      <c r="G48" s="3" t="s">
        <v>558</v>
      </c>
      <c r="H48" s="3" t="s">
        <v>559</v>
      </c>
      <c r="I48" s="3" t="s">
        <v>560</v>
      </c>
      <c r="J48" s="3" t="s">
        <v>561</v>
      </c>
      <c r="K48" s="3" t="s">
        <v>562</v>
      </c>
      <c r="L48" s="3" t="s">
        <v>563</v>
      </c>
      <c r="M48" s="3" t="s">
        <v>564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455F-8B9C-4D22-9081-DE5E3F24B7AD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568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495</v>
      </c>
      <c r="D12" s="3" t="s">
        <v>496</v>
      </c>
      <c r="E12" s="3" t="s">
        <v>497</v>
      </c>
      <c r="F12" s="3" t="s">
        <v>498</v>
      </c>
      <c r="G12" s="3" t="s">
        <v>499</v>
      </c>
      <c r="H12" s="3" t="s">
        <v>500</v>
      </c>
      <c r="I12" s="3" t="s">
        <v>501</v>
      </c>
      <c r="J12" s="3" t="s">
        <v>502</v>
      </c>
      <c r="K12" s="3" t="s">
        <v>503</v>
      </c>
      <c r="L12" s="3" t="s">
        <v>504</v>
      </c>
      <c r="M12" s="3" t="s">
        <v>505</v>
      </c>
    </row>
    <row r="13" spans="3:13" x14ac:dyDescent="0.2">
      <c r="C13" s="3" t="s">
        <v>569</v>
      </c>
      <c r="D13" s="3" t="s">
        <v>570</v>
      </c>
      <c r="E13" s="3" t="s">
        <v>571</v>
      </c>
      <c r="F13" s="3" t="s">
        <v>572</v>
      </c>
      <c r="G13" s="3" t="s">
        <v>573</v>
      </c>
      <c r="H13" s="3" t="s">
        <v>574</v>
      </c>
      <c r="I13" s="3" t="s">
        <v>575</v>
      </c>
      <c r="J13" s="3" t="s">
        <v>576</v>
      </c>
      <c r="K13" s="3" t="s">
        <v>577</v>
      </c>
      <c r="L13" s="3" t="s">
        <v>578</v>
      </c>
      <c r="M13" s="3" t="s">
        <v>579</v>
      </c>
    </row>
    <row r="14" spans="3:13" x14ac:dyDescent="0.2">
      <c r="C14" s="3" t="s">
        <v>580</v>
      </c>
      <c r="D14" s="3">
        <v>902</v>
      </c>
      <c r="E14" s="3">
        <v>895</v>
      </c>
      <c r="F14" s="3">
        <v>753</v>
      </c>
      <c r="G14" s="3" t="s">
        <v>581</v>
      </c>
      <c r="H14" s="3" t="s">
        <v>582</v>
      </c>
      <c r="I14" s="3" t="s">
        <v>583</v>
      </c>
      <c r="J14" s="3" t="s">
        <v>584</v>
      </c>
      <c r="K14" s="3" t="s">
        <v>585</v>
      </c>
      <c r="L14" s="3" t="s">
        <v>586</v>
      </c>
      <c r="M14" s="3" t="s">
        <v>587</v>
      </c>
    </row>
    <row r="15" spans="3:13" x14ac:dyDescent="0.2">
      <c r="C15" s="3" t="s">
        <v>588</v>
      </c>
      <c r="D15" s="3">
        <v>973</v>
      </c>
      <c r="E15" s="3">
        <v>938</v>
      </c>
      <c r="F15" s="3" t="s">
        <v>589</v>
      </c>
      <c r="G15" s="3" t="s">
        <v>590</v>
      </c>
      <c r="H15" s="3">
        <v>-385</v>
      </c>
      <c r="I15" s="3" t="s">
        <v>591</v>
      </c>
      <c r="J15" s="3" t="s">
        <v>592</v>
      </c>
      <c r="K15" s="3" t="s">
        <v>593</v>
      </c>
      <c r="L15" s="3" t="s">
        <v>594</v>
      </c>
      <c r="M15" s="3" t="s">
        <v>595</v>
      </c>
    </row>
    <row r="16" spans="3:13" x14ac:dyDescent="0.2">
      <c r="C16" s="3" t="s">
        <v>596</v>
      </c>
      <c r="D16" s="3" t="s">
        <v>597</v>
      </c>
      <c r="E16" s="3" t="s">
        <v>598</v>
      </c>
      <c r="F16" s="3" t="s">
        <v>599</v>
      </c>
      <c r="G16" s="3" t="s">
        <v>600</v>
      </c>
      <c r="H16" s="3" t="s">
        <v>601</v>
      </c>
      <c r="I16" s="3" t="s">
        <v>602</v>
      </c>
      <c r="J16" s="3" t="s">
        <v>603</v>
      </c>
      <c r="K16" s="3" t="s">
        <v>604</v>
      </c>
      <c r="L16" s="3" t="s">
        <v>605</v>
      </c>
      <c r="M16" s="3" t="s">
        <v>606</v>
      </c>
    </row>
    <row r="17" spans="3:13" x14ac:dyDescent="0.2">
      <c r="C17" s="3" t="s">
        <v>607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608</v>
      </c>
      <c r="D18" s="3">
        <v>-318</v>
      </c>
      <c r="E18" s="3">
        <v>-183</v>
      </c>
      <c r="F18" s="3">
        <v>913</v>
      </c>
      <c r="G18" s="3">
        <v>156</v>
      </c>
      <c r="H18" s="3" t="s">
        <v>609</v>
      </c>
      <c r="I18" s="3" t="s">
        <v>610</v>
      </c>
      <c r="J18" s="3" t="s">
        <v>611</v>
      </c>
      <c r="K18" s="3" t="s">
        <v>612</v>
      </c>
      <c r="L18" s="3" t="s">
        <v>613</v>
      </c>
      <c r="M18" s="3" t="s">
        <v>614</v>
      </c>
    </row>
    <row r="19" spans="3:13" x14ac:dyDescent="0.2">
      <c r="C19" s="3" t="s">
        <v>615</v>
      </c>
      <c r="D19" s="3" t="s">
        <v>616</v>
      </c>
      <c r="E19" s="3" t="s">
        <v>617</v>
      </c>
      <c r="F19" s="3" t="s">
        <v>618</v>
      </c>
      <c r="G19" s="3" t="s">
        <v>619</v>
      </c>
      <c r="H19" s="3" t="s">
        <v>620</v>
      </c>
      <c r="I19" s="3" t="s">
        <v>621</v>
      </c>
      <c r="J19" s="3" t="s">
        <v>622</v>
      </c>
      <c r="K19" s="3" t="s">
        <v>623</v>
      </c>
      <c r="L19" s="3" t="s">
        <v>624</v>
      </c>
      <c r="M19" s="3" t="s">
        <v>625</v>
      </c>
    </row>
    <row r="20" spans="3:13" x14ac:dyDescent="0.2">
      <c r="C20" s="3" t="s">
        <v>626</v>
      </c>
      <c r="D20" s="3" t="s">
        <v>627</v>
      </c>
      <c r="E20" s="3" t="s">
        <v>628</v>
      </c>
      <c r="F20" s="3" t="s">
        <v>629</v>
      </c>
      <c r="G20" s="3" t="s">
        <v>630</v>
      </c>
      <c r="H20" s="3" t="s">
        <v>631</v>
      </c>
      <c r="I20" s="3" t="s">
        <v>632</v>
      </c>
      <c r="J20" s="3" t="s">
        <v>633</v>
      </c>
      <c r="K20" s="3" t="s">
        <v>634</v>
      </c>
      <c r="L20" s="3" t="s">
        <v>635</v>
      </c>
      <c r="M20" s="3" t="s">
        <v>636</v>
      </c>
    </row>
    <row r="22" spans="3:13" x14ac:dyDescent="0.2">
      <c r="C22" s="3" t="s">
        <v>637</v>
      </c>
      <c r="D22" s="3" t="s">
        <v>638</v>
      </c>
      <c r="E22" s="3" t="s">
        <v>639</v>
      </c>
      <c r="F22" s="3" t="s">
        <v>640</v>
      </c>
      <c r="G22" s="3" t="s">
        <v>641</v>
      </c>
      <c r="H22" s="3" t="s">
        <v>642</v>
      </c>
      <c r="I22" s="3" t="s">
        <v>643</v>
      </c>
      <c r="J22" s="3" t="s">
        <v>644</v>
      </c>
      <c r="K22" s="3" t="s">
        <v>645</v>
      </c>
      <c r="L22" s="3" t="s">
        <v>646</v>
      </c>
      <c r="M22" s="3" t="s">
        <v>647</v>
      </c>
    </row>
    <row r="23" spans="3:13" x14ac:dyDescent="0.2">
      <c r="C23" s="3" t="s">
        <v>648</v>
      </c>
      <c r="D23" s="3" t="s">
        <v>649</v>
      </c>
      <c r="E23" s="3" t="s">
        <v>650</v>
      </c>
      <c r="F23" s="3" t="s">
        <v>3</v>
      </c>
      <c r="G23" s="3" t="s">
        <v>651</v>
      </c>
      <c r="H23" s="3" t="s">
        <v>652</v>
      </c>
      <c r="I23" s="3" t="s">
        <v>653</v>
      </c>
      <c r="J23" s="3" t="s">
        <v>3</v>
      </c>
      <c r="K23" s="3" t="s">
        <v>654</v>
      </c>
      <c r="L23" s="3" t="s">
        <v>655</v>
      </c>
      <c r="M23" s="3" t="s">
        <v>656</v>
      </c>
    </row>
    <row r="24" spans="3:13" x14ac:dyDescent="0.2">
      <c r="C24" s="3" t="s">
        <v>657</v>
      </c>
      <c r="D24" s="3" t="s">
        <v>658</v>
      </c>
      <c r="E24" s="3">
        <v>381</v>
      </c>
      <c r="F24" s="3" t="s">
        <v>659</v>
      </c>
      <c r="G24" s="3" t="s">
        <v>660</v>
      </c>
      <c r="H24" s="3" t="s">
        <v>661</v>
      </c>
      <c r="I24" s="3" t="s">
        <v>662</v>
      </c>
      <c r="J24" s="3" t="s">
        <v>663</v>
      </c>
      <c r="K24" s="3" t="s">
        <v>664</v>
      </c>
      <c r="L24" s="3" t="s">
        <v>665</v>
      </c>
      <c r="M24" s="3" t="s">
        <v>666</v>
      </c>
    </row>
    <row r="25" spans="3:13" x14ac:dyDescent="0.2">
      <c r="C25" s="3" t="s">
        <v>667</v>
      </c>
      <c r="D25" s="3" t="s">
        <v>668</v>
      </c>
      <c r="E25" s="3" t="s">
        <v>669</v>
      </c>
      <c r="F25" s="3" t="s">
        <v>670</v>
      </c>
      <c r="G25" s="3" t="s">
        <v>671</v>
      </c>
      <c r="H25" s="3" t="s">
        <v>672</v>
      </c>
      <c r="I25" s="3" t="s">
        <v>673</v>
      </c>
      <c r="J25" s="3" t="s">
        <v>674</v>
      </c>
      <c r="K25" s="3" t="s">
        <v>675</v>
      </c>
      <c r="L25" s="3" t="s">
        <v>676</v>
      </c>
      <c r="M25" s="3" t="s">
        <v>677</v>
      </c>
    </row>
    <row r="27" spans="3:13" x14ac:dyDescent="0.2">
      <c r="C27" s="3" t="s">
        <v>678</v>
      </c>
      <c r="D27" s="3" t="s">
        <v>679</v>
      </c>
      <c r="E27" s="3" t="s">
        <v>680</v>
      </c>
      <c r="F27" s="3" t="s">
        <v>681</v>
      </c>
      <c r="G27" s="3" t="s">
        <v>682</v>
      </c>
      <c r="H27" s="3" t="s">
        <v>683</v>
      </c>
      <c r="I27" s="3" t="s">
        <v>684</v>
      </c>
      <c r="J27" s="3" t="s">
        <v>685</v>
      </c>
      <c r="K27" s="3" t="s">
        <v>686</v>
      </c>
      <c r="L27" s="3" t="s">
        <v>687</v>
      </c>
      <c r="M27" s="3" t="s">
        <v>688</v>
      </c>
    </row>
    <row r="28" spans="3:13" x14ac:dyDescent="0.2">
      <c r="C28" s="3" t="s">
        <v>689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690</v>
      </c>
      <c r="D29" s="3" t="s">
        <v>691</v>
      </c>
      <c r="E29" s="3" t="s">
        <v>692</v>
      </c>
      <c r="F29" s="3" t="s">
        <v>693</v>
      </c>
      <c r="G29" s="3" t="s">
        <v>694</v>
      </c>
      <c r="H29" s="3" t="s">
        <v>695</v>
      </c>
      <c r="I29" s="3" t="s">
        <v>696</v>
      </c>
      <c r="J29" s="3" t="s">
        <v>697</v>
      </c>
      <c r="K29" s="3" t="s">
        <v>698</v>
      </c>
      <c r="L29" s="3" t="s">
        <v>699</v>
      </c>
      <c r="M29" s="3" t="s">
        <v>700</v>
      </c>
    </row>
    <row r="30" spans="3:13" x14ac:dyDescent="0.2">
      <c r="C30" s="3" t="s">
        <v>701</v>
      </c>
      <c r="D30" s="3" t="s">
        <v>702</v>
      </c>
      <c r="E30" s="3" t="s">
        <v>703</v>
      </c>
      <c r="F30" s="3" t="s">
        <v>704</v>
      </c>
      <c r="G30" s="3" t="s">
        <v>705</v>
      </c>
      <c r="H30" s="3" t="s">
        <v>706</v>
      </c>
      <c r="I30" s="3" t="s">
        <v>707</v>
      </c>
      <c r="J30" s="3" t="s">
        <v>708</v>
      </c>
      <c r="K30" s="3" t="s">
        <v>709</v>
      </c>
      <c r="L30" s="3" t="s">
        <v>710</v>
      </c>
      <c r="M30" s="3" t="s">
        <v>711</v>
      </c>
    </row>
    <row r="31" spans="3:13" x14ac:dyDescent="0.2">
      <c r="C31" s="3" t="s">
        <v>712</v>
      </c>
      <c r="D31" s="3" t="s">
        <v>3</v>
      </c>
      <c r="E31" s="3" t="s">
        <v>3</v>
      </c>
      <c r="F31" s="3" t="s">
        <v>713</v>
      </c>
      <c r="G31" s="3" t="s">
        <v>3</v>
      </c>
      <c r="H31" s="3" t="s">
        <v>714</v>
      </c>
      <c r="I31" s="3" t="s">
        <v>715</v>
      </c>
      <c r="J31" s="3" t="s">
        <v>716</v>
      </c>
      <c r="K31" s="3" t="s">
        <v>717</v>
      </c>
      <c r="L31" s="3" t="s">
        <v>718</v>
      </c>
      <c r="M31" s="3" t="s">
        <v>719</v>
      </c>
    </row>
    <row r="32" spans="3:13" x14ac:dyDescent="0.2">
      <c r="C32" s="3" t="s">
        <v>720</v>
      </c>
      <c r="D32" s="3" t="s">
        <v>721</v>
      </c>
      <c r="E32" s="3" t="s">
        <v>722</v>
      </c>
      <c r="F32" s="3" t="s">
        <v>723</v>
      </c>
      <c r="G32" s="3" t="s">
        <v>724</v>
      </c>
      <c r="H32" s="3" t="s">
        <v>725</v>
      </c>
      <c r="I32" s="3" t="s">
        <v>726</v>
      </c>
      <c r="J32" s="3" t="s">
        <v>727</v>
      </c>
      <c r="K32" s="3" t="s">
        <v>728</v>
      </c>
      <c r="L32" s="3" t="s">
        <v>729</v>
      </c>
      <c r="M32" s="3" t="s">
        <v>730</v>
      </c>
    </row>
    <row r="33" spans="3:13" x14ac:dyDescent="0.2">
      <c r="C33" s="3" t="s">
        <v>731</v>
      </c>
      <c r="D33" s="3" t="s">
        <v>732</v>
      </c>
      <c r="E33" s="3" t="s">
        <v>733</v>
      </c>
      <c r="F33" s="3" t="s">
        <v>734</v>
      </c>
      <c r="G33" s="3" t="s">
        <v>735</v>
      </c>
      <c r="H33" s="3" t="s">
        <v>736</v>
      </c>
      <c r="I33" s="3" t="s">
        <v>737</v>
      </c>
      <c r="J33" s="3" t="s">
        <v>738</v>
      </c>
      <c r="K33" s="3" t="s">
        <v>739</v>
      </c>
      <c r="L33" s="3" t="s">
        <v>740</v>
      </c>
      <c r="M33" s="3" t="s">
        <v>741</v>
      </c>
    </row>
    <row r="35" spans="3:13" x14ac:dyDescent="0.2">
      <c r="C35" s="3" t="s">
        <v>742</v>
      </c>
      <c r="D35" s="3" t="s">
        <v>743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744</v>
      </c>
      <c r="D36" s="3">
        <v>85</v>
      </c>
      <c r="E36" s="3">
        <v>38</v>
      </c>
      <c r="F36" s="3">
        <v>567</v>
      </c>
      <c r="G36" s="3" t="s">
        <v>745</v>
      </c>
      <c r="H36" s="3">
        <v>482</v>
      </c>
      <c r="I36" s="3">
        <v>174</v>
      </c>
      <c r="J36" s="3" t="s">
        <v>746</v>
      </c>
      <c r="K36" s="3" t="s">
        <v>747</v>
      </c>
      <c r="L36" s="3" t="s">
        <v>748</v>
      </c>
      <c r="M36" s="3" t="s">
        <v>749</v>
      </c>
    </row>
    <row r="37" spans="3:13" x14ac:dyDescent="0.2">
      <c r="C37" s="3" t="s">
        <v>750</v>
      </c>
      <c r="D37" s="3" t="s">
        <v>751</v>
      </c>
      <c r="E37" s="3" t="s">
        <v>752</v>
      </c>
      <c r="F37" s="3" t="s">
        <v>753</v>
      </c>
      <c r="G37" s="3" t="s">
        <v>754</v>
      </c>
      <c r="H37" s="3" t="s">
        <v>755</v>
      </c>
      <c r="I37" s="3" t="s">
        <v>756</v>
      </c>
      <c r="J37" s="3" t="s">
        <v>757</v>
      </c>
      <c r="K37" s="3" t="s">
        <v>758</v>
      </c>
      <c r="L37" s="3" t="s">
        <v>759</v>
      </c>
      <c r="M37" s="3" t="s">
        <v>760</v>
      </c>
    </row>
    <row r="38" spans="3:13" x14ac:dyDescent="0.2">
      <c r="C38" s="3" t="s">
        <v>761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762</v>
      </c>
      <c r="D40" s="3" t="s">
        <v>763</v>
      </c>
      <c r="E40" s="3" t="s">
        <v>764</v>
      </c>
      <c r="F40" s="3" t="s">
        <v>765</v>
      </c>
      <c r="G40" s="3" t="s">
        <v>766</v>
      </c>
      <c r="H40" s="3" t="s">
        <v>767</v>
      </c>
      <c r="I40" s="3" t="s">
        <v>768</v>
      </c>
      <c r="J40" s="3" t="s">
        <v>769</v>
      </c>
      <c r="K40" s="3" t="s">
        <v>770</v>
      </c>
      <c r="L40" s="3" t="s">
        <v>771</v>
      </c>
      <c r="M40" s="3" t="s">
        <v>772</v>
      </c>
    </row>
    <row r="41" spans="3:13" x14ac:dyDescent="0.2">
      <c r="C41" s="3" t="s">
        <v>773</v>
      </c>
      <c r="D41" s="3" t="s">
        <v>774</v>
      </c>
      <c r="E41" s="3" t="s">
        <v>775</v>
      </c>
      <c r="F41" s="3" t="s">
        <v>776</v>
      </c>
      <c r="G41" s="3" t="s">
        <v>777</v>
      </c>
      <c r="H41" s="3" t="s">
        <v>778</v>
      </c>
      <c r="I41" s="3" t="s">
        <v>779</v>
      </c>
      <c r="J41" s="3" t="s">
        <v>780</v>
      </c>
      <c r="K41" s="3" t="s">
        <v>781</v>
      </c>
      <c r="L41" s="3" t="s">
        <v>782</v>
      </c>
      <c r="M41" s="3" t="s">
        <v>783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738BD-6FEB-4AF4-93C1-0F781A03B40A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784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785</v>
      </c>
      <c r="D12" s="3">
        <v>10.6</v>
      </c>
      <c r="E12" s="3">
        <v>11.36</v>
      </c>
      <c r="F12" s="3">
        <v>11.33</v>
      </c>
      <c r="G12" s="3">
        <v>14.03</v>
      </c>
      <c r="H12" s="3">
        <v>14.4</v>
      </c>
      <c r="I12" s="3">
        <v>12.54</v>
      </c>
      <c r="J12" s="3">
        <v>16.86</v>
      </c>
      <c r="K12" s="3">
        <v>27.37</v>
      </c>
      <c r="L12" s="3">
        <v>18.600000000000001</v>
      </c>
      <c r="M12" s="3">
        <v>16.2</v>
      </c>
    </row>
    <row r="13" spans="3:13" ht="12.75" x14ac:dyDescent="0.2">
      <c r="C13" s="3" t="s">
        <v>786</v>
      </c>
      <c r="D13" s="3" t="s">
        <v>787</v>
      </c>
      <c r="E13" s="3" t="s">
        <v>788</v>
      </c>
      <c r="F13" s="3" t="s">
        <v>789</v>
      </c>
      <c r="G13" s="3" t="s">
        <v>790</v>
      </c>
      <c r="H13" s="3" t="s">
        <v>791</v>
      </c>
      <c r="I13" s="3" t="s">
        <v>792</v>
      </c>
      <c r="J13" s="3" t="s">
        <v>793</v>
      </c>
      <c r="K13" s="3" t="s">
        <v>794</v>
      </c>
      <c r="L13" s="3" t="s">
        <v>795</v>
      </c>
      <c r="M13" s="3" t="s">
        <v>796</v>
      </c>
    </row>
    <row r="14" spans="3:13" ht="12.75" x14ac:dyDescent="0.2"/>
    <row r="15" spans="3:13" ht="12.75" x14ac:dyDescent="0.2">
      <c r="C15" s="3" t="s">
        <v>797</v>
      </c>
      <c r="D15" s="3" t="s">
        <v>798</v>
      </c>
      <c r="E15" s="3" t="s">
        <v>799</v>
      </c>
      <c r="F15" s="3" t="s">
        <v>800</v>
      </c>
      <c r="G15" s="3" t="s">
        <v>801</v>
      </c>
      <c r="H15" s="3" t="s">
        <v>802</v>
      </c>
      <c r="I15" s="3" t="s">
        <v>803</v>
      </c>
      <c r="J15" s="3" t="s">
        <v>804</v>
      </c>
      <c r="K15" s="3" t="s">
        <v>805</v>
      </c>
      <c r="L15" s="3" t="s">
        <v>806</v>
      </c>
      <c r="M15" s="3" t="s">
        <v>807</v>
      </c>
    </row>
    <row r="16" spans="3:13" ht="12.75" x14ac:dyDescent="0.2">
      <c r="C16" s="3" t="s">
        <v>808</v>
      </c>
      <c r="D16" s="3" t="s">
        <v>809</v>
      </c>
      <c r="E16" s="3" t="s">
        <v>810</v>
      </c>
      <c r="F16" s="3" t="s">
        <v>811</v>
      </c>
      <c r="G16" s="3" t="s">
        <v>812</v>
      </c>
      <c r="H16" s="3" t="s">
        <v>813</v>
      </c>
      <c r="I16" s="3" t="s">
        <v>814</v>
      </c>
      <c r="J16" s="3" t="s">
        <v>815</v>
      </c>
      <c r="K16" s="3" t="s">
        <v>816</v>
      </c>
      <c r="L16" s="3" t="s">
        <v>817</v>
      </c>
      <c r="M16" s="3" t="s">
        <v>818</v>
      </c>
    </row>
    <row r="17" spans="3:13" ht="12.75" x14ac:dyDescent="0.2">
      <c r="C17" s="3" t="s">
        <v>819</v>
      </c>
      <c r="D17" s="3" t="s">
        <v>820</v>
      </c>
      <c r="E17" s="3" t="s">
        <v>821</v>
      </c>
      <c r="F17" s="3" t="s">
        <v>822</v>
      </c>
      <c r="G17" s="3" t="s">
        <v>823</v>
      </c>
      <c r="H17" s="3" t="s">
        <v>824</v>
      </c>
      <c r="I17" s="3" t="s">
        <v>825</v>
      </c>
      <c r="J17" s="3" t="s">
        <v>826</v>
      </c>
      <c r="K17" s="3" t="s">
        <v>827</v>
      </c>
      <c r="L17" s="3" t="s">
        <v>820</v>
      </c>
      <c r="M17" s="3" t="s">
        <v>828</v>
      </c>
    </row>
    <row r="18" spans="3:13" ht="12.75" x14ac:dyDescent="0.2">
      <c r="C18" s="3" t="s">
        <v>829</v>
      </c>
      <c r="D18" s="3" t="s">
        <v>830</v>
      </c>
      <c r="E18" s="3" t="s">
        <v>831</v>
      </c>
      <c r="F18" s="3" t="s">
        <v>832</v>
      </c>
      <c r="G18" s="3" t="s">
        <v>833</v>
      </c>
      <c r="H18" s="3" t="s">
        <v>834</v>
      </c>
      <c r="I18" s="3" t="s">
        <v>835</v>
      </c>
      <c r="J18" s="3" t="s">
        <v>836</v>
      </c>
      <c r="K18" s="3" t="s">
        <v>837</v>
      </c>
      <c r="L18" s="3" t="s">
        <v>836</v>
      </c>
      <c r="M18" s="3" t="s">
        <v>838</v>
      </c>
    </row>
    <row r="19" spans="3:13" ht="12.75" x14ac:dyDescent="0.2">
      <c r="C19" s="3" t="s">
        <v>839</v>
      </c>
      <c r="D19" s="3" t="s">
        <v>840</v>
      </c>
      <c r="E19" s="3" t="s">
        <v>841</v>
      </c>
      <c r="F19" s="3" t="s">
        <v>842</v>
      </c>
      <c r="G19" s="3" t="s">
        <v>843</v>
      </c>
      <c r="H19" s="3" t="s">
        <v>844</v>
      </c>
      <c r="I19" s="3" t="s">
        <v>845</v>
      </c>
      <c r="J19" s="3" t="s">
        <v>846</v>
      </c>
      <c r="K19" s="3" t="s">
        <v>847</v>
      </c>
      <c r="L19" s="3" t="s">
        <v>848</v>
      </c>
      <c r="M19" s="3" t="s">
        <v>849</v>
      </c>
    </row>
    <row r="20" spans="3:13" ht="12.75" x14ac:dyDescent="0.2">
      <c r="C20" s="3" t="s">
        <v>850</v>
      </c>
      <c r="D20" s="3" t="s">
        <v>851</v>
      </c>
      <c r="E20" s="3" t="s">
        <v>852</v>
      </c>
      <c r="F20" s="3" t="s">
        <v>853</v>
      </c>
      <c r="G20" s="3" t="s">
        <v>854</v>
      </c>
      <c r="H20" s="3" t="s">
        <v>855</v>
      </c>
      <c r="I20" s="3" t="s">
        <v>856</v>
      </c>
      <c r="J20" s="3" t="s">
        <v>857</v>
      </c>
      <c r="K20" s="3" t="s">
        <v>858</v>
      </c>
      <c r="L20" s="3" t="s">
        <v>859</v>
      </c>
      <c r="M20" s="3" t="s">
        <v>860</v>
      </c>
    </row>
    <row r="21" spans="3:13" ht="12.75" x14ac:dyDescent="0.2">
      <c r="C21" s="3" t="s">
        <v>861</v>
      </c>
      <c r="D21" s="3" t="s">
        <v>862</v>
      </c>
      <c r="E21" s="3" t="s">
        <v>863</v>
      </c>
      <c r="F21" s="3" t="s">
        <v>863</v>
      </c>
      <c r="G21" s="3" t="s">
        <v>864</v>
      </c>
      <c r="H21" s="3" t="s">
        <v>863</v>
      </c>
      <c r="I21" s="3" t="s">
        <v>862</v>
      </c>
      <c r="J21" s="3" t="s">
        <v>863</v>
      </c>
      <c r="K21" s="3" t="s">
        <v>865</v>
      </c>
      <c r="L21" s="3" t="s">
        <v>864</v>
      </c>
      <c r="M21" s="3" t="s">
        <v>862</v>
      </c>
    </row>
    <row r="22" spans="3:13" ht="12.75" x14ac:dyDescent="0.2">
      <c r="C22" s="3" t="s">
        <v>866</v>
      </c>
      <c r="D22" s="3" t="s">
        <v>867</v>
      </c>
      <c r="E22" s="3" t="s">
        <v>868</v>
      </c>
      <c r="F22" s="3" t="s">
        <v>869</v>
      </c>
      <c r="G22" s="3" t="s">
        <v>870</v>
      </c>
      <c r="H22" s="3" t="s">
        <v>871</v>
      </c>
      <c r="I22" s="3" t="s">
        <v>872</v>
      </c>
      <c r="J22" s="3" t="s">
        <v>873</v>
      </c>
      <c r="K22" s="3" t="s">
        <v>874</v>
      </c>
      <c r="L22" s="3" t="s">
        <v>875</v>
      </c>
      <c r="M22" s="3" t="s">
        <v>876</v>
      </c>
    </row>
    <row r="23" spans="3:13" ht="12.75" x14ac:dyDescent="0.2"/>
    <row r="24" spans="3:13" ht="12.75" x14ac:dyDescent="0.2">
      <c r="C24" s="3" t="s">
        <v>877</v>
      </c>
      <c r="D24" s="3" t="s">
        <v>878</v>
      </c>
      <c r="E24" s="3" t="s">
        <v>879</v>
      </c>
      <c r="F24" s="3" t="s">
        <v>880</v>
      </c>
      <c r="G24" s="3" t="s">
        <v>881</v>
      </c>
      <c r="H24" s="3" t="s">
        <v>882</v>
      </c>
      <c r="I24" s="3" t="s">
        <v>883</v>
      </c>
      <c r="J24" s="3" t="s">
        <v>884</v>
      </c>
      <c r="K24" s="3" t="s">
        <v>885</v>
      </c>
      <c r="L24" s="3" t="s">
        <v>886</v>
      </c>
      <c r="M24" s="3" t="s">
        <v>887</v>
      </c>
    </row>
    <row r="25" spans="3:13" ht="12.75" x14ac:dyDescent="0.2">
      <c r="C25" s="3" t="s">
        <v>888</v>
      </c>
      <c r="D25" s="3" t="s">
        <v>889</v>
      </c>
      <c r="E25" s="3" t="s">
        <v>890</v>
      </c>
      <c r="F25" s="3" t="s">
        <v>891</v>
      </c>
      <c r="G25" s="3" t="s">
        <v>892</v>
      </c>
      <c r="H25" s="3" t="s">
        <v>893</v>
      </c>
      <c r="I25" s="3" t="s">
        <v>891</v>
      </c>
      <c r="J25" s="3" t="s">
        <v>894</v>
      </c>
      <c r="K25" s="3" t="s">
        <v>895</v>
      </c>
      <c r="L25" s="3" t="s">
        <v>896</v>
      </c>
      <c r="M25" s="3" t="s">
        <v>897</v>
      </c>
    </row>
    <row r="26" spans="3:13" ht="12.75" x14ac:dyDescent="0.2">
      <c r="C26" s="3" t="s">
        <v>898</v>
      </c>
      <c r="D26" s="3" t="s">
        <v>899</v>
      </c>
      <c r="E26" s="3" t="s">
        <v>900</v>
      </c>
      <c r="F26" s="3" t="s">
        <v>901</v>
      </c>
      <c r="G26" s="3" t="s">
        <v>868</v>
      </c>
      <c r="H26" s="3" t="s">
        <v>902</v>
      </c>
      <c r="I26" s="3" t="s">
        <v>903</v>
      </c>
      <c r="J26" s="3" t="s">
        <v>904</v>
      </c>
      <c r="K26" s="3" t="s">
        <v>823</v>
      </c>
      <c r="L26" s="3" t="s">
        <v>869</v>
      </c>
      <c r="M26" s="3" t="s">
        <v>905</v>
      </c>
    </row>
    <row r="27" spans="3:13" ht="12.75" x14ac:dyDescent="0.2">
      <c r="C27" s="3" t="s">
        <v>906</v>
      </c>
      <c r="D27" s="3" t="s">
        <v>907</v>
      </c>
      <c r="E27" s="3" t="s">
        <v>908</v>
      </c>
      <c r="F27" s="3" t="s">
        <v>892</v>
      </c>
      <c r="G27" s="3" t="s">
        <v>909</v>
      </c>
      <c r="H27" s="3" t="s">
        <v>910</v>
      </c>
      <c r="I27" s="3" t="s">
        <v>911</v>
      </c>
      <c r="J27" s="3" t="s">
        <v>910</v>
      </c>
      <c r="K27" s="3" t="s">
        <v>912</v>
      </c>
      <c r="L27" s="3" t="s">
        <v>907</v>
      </c>
      <c r="M27" s="3" t="s">
        <v>913</v>
      </c>
    </row>
    <row r="28" spans="3:13" ht="12.75" x14ac:dyDescent="0.2"/>
    <row r="29" spans="3:13" ht="12.75" x14ac:dyDescent="0.2">
      <c r="C29" s="3" t="s">
        <v>914</v>
      </c>
      <c r="D29" s="3">
        <v>3.4</v>
      </c>
      <c r="E29" s="3">
        <v>3.1</v>
      </c>
      <c r="F29" s="3">
        <v>3.5</v>
      </c>
      <c r="G29" s="3">
        <v>3.1</v>
      </c>
      <c r="H29" s="3">
        <v>3.1</v>
      </c>
      <c r="I29" s="3">
        <v>2.7</v>
      </c>
      <c r="J29" s="3">
        <v>2.7</v>
      </c>
      <c r="K29" s="3">
        <v>2.5</v>
      </c>
      <c r="L29" s="3">
        <v>2.7</v>
      </c>
      <c r="M29" s="3">
        <v>2.8</v>
      </c>
    </row>
    <row r="30" spans="3:13" ht="12.75" x14ac:dyDescent="0.2">
      <c r="C30" s="3" t="s">
        <v>915</v>
      </c>
      <c r="D30" s="3">
        <v>5</v>
      </c>
      <c r="E30" s="3">
        <v>3</v>
      </c>
      <c r="F30" s="3">
        <v>4</v>
      </c>
      <c r="G30" s="3">
        <v>6</v>
      </c>
      <c r="H30" s="3">
        <v>5</v>
      </c>
      <c r="I30" s="3">
        <v>4</v>
      </c>
      <c r="J30" s="3">
        <v>4</v>
      </c>
      <c r="K30" s="3">
        <v>4</v>
      </c>
      <c r="L30" s="3">
        <v>6</v>
      </c>
      <c r="M30" s="3">
        <v>5</v>
      </c>
    </row>
    <row r="31" spans="3:13" ht="12.75" x14ac:dyDescent="0.2">
      <c r="C31" s="3" t="s">
        <v>916</v>
      </c>
      <c r="D31" s="3">
        <v>0.28999999999999998</v>
      </c>
      <c r="E31" s="3">
        <v>0.6</v>
      </c>
      <c r="F31" s="3">
        <v>0.62</v>
      </c>
      <c r="G31" s="3">
        <v>0.64</v>
      </c>
      <c r="H31" s="3">
        <v>0.66</v>
      </c>
      <c r="I31" s="3">
        <v>0.68</v>
      </c>
      <c r="J31" s="3">
        <v>0.7</v>
      </c>
      <c r="K31" s="3">
        <v>0.72</v>
      </c>
      <c r="L31" s="3">
        <v>0.72</v>
      </c>
      <c r="M31" s="3">
        <v>0.72</v>
      </c>
    </row>
    <row r="32" spans="3:13" ht="12.75" x14ac:dyDescent="0.2">
      <c r="C32" s="3" t="s">
        <v>917</v>
      </c>
      <c r="D32" s="3" t="s">
        <v>918</v>
      </c>
      <c r="E32" s="3" t="s">
        <v>919</v>
      </c>
      <c r="F32" s="3" t="s">
        <v>920</v>
      </c>
      <c r="G32" s="3" t="s">
        <v>921</v>
      </c>
      <c r="H32" s="3" t="s">
        <v>922</v>
      </c>
      <c r="I32" s="3" t="s">
        <v>923</v>
      </c>
      <c r="J32" s="3" t="s">
        <v>924</v>
      </c>
      <c r="K32" s="3" t="s">
        <v>925</v>
      </c>
      <c r="L32" s="3" t="s">
        <v>926</v>
      </c>
      <c r="M32" s="3" t="s">
        <v>927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C7BD-FF56-4CAD-A69D-72C1EA5DBF42}">
  <dimension ref="A3:BJ22"/>
  <sheetViews>
    <sheetView showGridLines="0" tabSelected="1" topLeftCell="W1" workbookViewId="0">
      <selection activeCell="B7" sqref="B7:AL16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37" t="s">
        <v>928</v>
      </c>
      <c r="C3" s="37"/>
      <c r="D3" s="37"/>
      <c r="E3" s="37"/>
      <c r="F3" s="37"/>
      <c r="H3" s="37" t="s">
        <v>929</v>
      </c>
      <c r="I3" s="37"/>
      <c r="J3" s="37"/>
      <c r="K3" s="37"/>
      <c r="L3" s="37"/>
      <c r="N3" s="38" t="s">
        <v>930</v>
      </c>
      <c r="O3" s="38"/>
      <c r="P3" s="38"/>
      <c r="Q3" s="38"/>
      <c r="R3" s="38"/>
      <c r="S3" s="38"/>
      <c r="T3" s="38"/>
      <c r="V3" s="37" t="s">
        <v>931</v>
      </c>
      <c r="W3" s="37"/>
      <c r="X3" s="37"/>
      <c r="Y3" s="37"/>
      <c r="AA3" s="37" t="s">
        <v>932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pans="1:62" ht="47.25" x14ac:dyDescent="0.2">
      <c r="B4" s="8" t="s">
        <v>933</v>
      </c>
      <c r="C4" s="9" t="s">
        <v>934</v>
      </c>
      <c r="D4" s="8" t="s">
        <v>935</v>
      </c>
      <c r="E4" s="9" t="s">
        <v>936</v>
      </c>
      <c r="F4" s="8" t="s">
        <v>937</v>
      </c>
      <c r="H4" s="10" t="s">
        <v>938</v>
      </c>
      <c r="I4" s="11" t="s">
        <v>939</v>
      </c>
      <c r="J4" s="10" t="s">
        <v>940</v>
      </c>
      <c r="K4" s="11" t="s">
        <v>941</v>
      </c>
      <c r="L4" s="10" t="s">
        <v>942</v>
      </c>
      <c r="N4" s="12" t="s">
        <v>943</v>
      </c>
      <c r="O4" s="13" t="s">
        <v>944</v>
      </c>
      <c r="P4" s="12" t="s">
        <v>945</v>
      </c>
      <c r="Q4" s="13" t="s">
        <v>946</v>
      </c>
      <c r="R4" s="12" t="s">
        <v>947</v>
      </c>
      <c r="S4" s="13" t="s">
        <v>948</v>
      </c>
      <c r="T4" s="12" t="s">
        <v>949</v>
      </c>
      <c r="V4" s="13" t="s">
        <v>950</v>
      </c>
      <c r="W4" s="12" t="s">
        <v>951</v>
      </c>
      <c r="X4" s="13" t="s">
        <v>952</v>
      </c>
      <c r="Y4" s="12" t="s">
        <v>953</v>
      </c>
      <c r="AA4" s="14" t="s">
        <v>543</v>
      </c>
      <c r="AB4" s="15" t="s">
        <v>819</v>
      </c>
      <c r="AC4" s="14" t="s">
        <v>829</v>
      </c>
      <c r="AD4" s="15" t="s">
        <v>850</v>
      </c>
      <c r="AE4" s="14" t="s">
        <v>861</v>
      </c>
      <c r="AF4" s="15" t="s">
        <v>866</v>
      </c>
      <c r="AG4" s="14" t="s">
        <v>877</v>
      </c>
      <c r="AH4" s="15" t="s">
        <v>888</v>
      </c>
      <c r="AI4" s="14" t="s">
        <v>916</v>
      </c>
      <c r="AJ4" s="16"/>
      <c r="AK4" s="15" t="s">
        <v>914</v>
      </c>
      <c r="AL4" s="14" t="s">
        <v>915</v>
      </c>
    </row>
    <row r="5" spans="1:62" ht="63" x14ac:dyDescent="0.2">
      <c r="A5" s="17" t="s">
        <v>954</v>
      </c>
      <c r="B5" s="12" t="s">
        <v>955</v>
      </c>
      <c r="C5" s="18" t="s">
        <v>956</v>
      </c>
      <c r="D5" s="19" t="s">
        <v>957</v>
      </c>
      <c r="E5" s="13" t="s">
        <v>958</v>
      </c>
      <c r="F5" s="12" t="s">
        <v>955</v>
      </c>
      <c r="H5" s="13" t="s">
        <v>959</v>
      </c>
      <c r="I5" s="12" t="s">
        <v>960</v>
      </c>
      <c r="J5" s="13" t="s">
        <v>961</v>
      </c>
      <c r="K5" s="12" t="s">
        <v>962</v>
      </c>
      <c r="L5" s="13" t="s">
        <v>963</v>
      </c>
      <c r="N5" s="12" t="s">
        <v>964</v>
      </c>
      <c r="O5" s="13" t="s">
        <v>965</v>
      </c>
      <c r="P5" s="12" t="s">
        <v>966</v>
      </c>
      <c r="Q5" s="13" t="s">
        <v>967</v>
      </c>
      <c r="R5" s="12" t="s">
        <v>968</v>
      </c>
      <c r="S5" s="13" t="s">
        <v>969</v>
      </c>
      <c r="T5" s="12" t="s">
        <v>970</v>
      </c>
      <c r="V5" s="13" t="s">
        <v>971</v>
      </c>
      <c r="W5" s="12" t="s">
        <v>972</v>
      </c>
      <c r="X5" s="13" t="s">
        <v>973</v>
      </c>
      <c r="Y5" s="12" t="s">
        <v>974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>
        <f>[1]sheet!D18/[1]sheet!D35</f>
        <v>3.7920782339237245</v>
      </c>
      <c r="C7" s="25">
        <f>([1]sheet!D18-[1]sheet!D15)/[1]sheet!D35</f>
        <v>2.152805662748114</v>
      </c>
      <c r="D7" s="25">
        <f>[1]sheet!D12/[1]sheet!D35</f>
        <v>0.6607806400550893</v>
      </c>
      <c r="E7" s="25">
        <f>[1]sheet2!D20/[1]sheet!D35</f>
        <v>2.2851361805068033</v>
      </c>
      <c r="F7" s="25">
        <f>[1]sheet!D18/[1]sheet!D35</f>
        <v>3.7920782339237245</v>
      </c>
      <c r="G7" s="23"/>
      <c r="H7" s="26">
        <f>[1]sheet1!D33/[1]sheet!D51</f>
        <v>-0.25270613811601039</v>
      </c>
      <c r="I7" s="26">
        <f>[1]sheet1!D33/[1]sheet1!D12</f>
        <v>-0.41912997816241399</v>
      </c>
      <c r="J7" s="26">
        <f>[1]sheet1!D12/[1]sheet!D27</f>
        <v>0.35772423055699137</v>
      </c>
      <c r="K7" s="26">
        <f>[1]sheet1!D30/[1]sheet!D27</f>
        <v>-0.14993294894151812</v>
      </c>
      <c r="L7" s="26">
        <f>[1]sheet1!D38</f>
        <v>-4.22</v>
      </c>
      <c r="M7" s="23"/>
      <c r="N7" s="26">
        <f>[1]sheet!D40/[1]sheet!D27</f>
        <v>0.40669030837321285</v>
      </c>
      <c r="O7" s="26">
        <f>[1]sheet!D51/[1]sheet!D27</f>
        <v>0.59330948610630141</v>
      </c>
      <c r="P7" s="26">
        <f>[1]sheet!D40/[1]sheet!D51</f>
        <v>0.68546065400401757</v>
      </c>
      <c r="Q7" s="25">
        <f>[1]sheet1!D24/[1]sheet1!D26</f>
        <v>14.424052092759178</v>
      </c>
      <c r="R7" s="25">
        <f>ABS([1]sheet2!D20/([1]sheet1!D26+[1]sheet2!D30))</f>
        <v>2.619232129403263</v>
      </c>
      <c r="S7" s="25">
        <f>[1]sheet!D40/[1]sheet1!D43</f>
        <v>3.0701255461225299</v>
      </c>
      <c r="T7" s="25">
        <f>[1]sheet2!D20/[1]sheet!D40</f>
        <v>0.25825398935027805</v>
      </c>
      <c r="V7" s="25">
        <f>ABS([1]sheet1!D15/[1]sheet!D15)</f>
        <v>2.5005073622075167</v>
      </c>
      <c r="W7" s="25">
        <f>[1]sheet1!D12/[1]sheet!D14</f>
        <v>24.344755724016391</v>
      </c>
      <c r="X7" s="25">
        <f>[1]sheet1!D12/[1]sheet!D27</f>
        <v>0.35772423055699137</v>
      </c>
      <c r="Y7" s="25">
        <f>[1]sheet1!D12/([1]sheet!D18-[1]sheet!D35)</f>
        <v>2.7875457230162133</v>
      </c>
      <c r="AA7" s="11">
        <f>[1]sheet1!D43</f>
        <v>644.54399999999998</v>
      </c>
      <c r="AB7" s="11" t="str">
        <f>[1]sheet3!D17</f>
        <v>8.8x</v>
      </c>
      <c r="AC7" s="11" t="str">
        <f>[1]sheet3!D18</f>
        <v>17.2x</v>
      </c>
      <c r="AD7" s="11" t="str">
        <f>[1]sheet3!D20</f>
        <v>-22.3x</v>
      </c>
      <c r="AE7" s="11" t="str">
        <f>[1]sheet3!D21</f>
        <v>1.2x</v>
      </c>
      <c r="AF7" s="11" t="str">
        <f>[1]sheet3!D22</f>
        <v>3.2x</v>
      </c>
      <c r="AG7" s="11" t="str">
        <f>[1]sheet3!D24</f>
        <v>25.9x</v>
      </c>
      <c r="AH7" s="11" t="str">
        <f>[1]sheet3!D25</f>
        <v>1.3x</v>
      </c>
      <c r="AI7" s="11">
        <f>[1]sheet3!D31</f>
        <v>0.46739999999999998</v>
      </c>
      <c r="AK7" s="11">
        <f>[1]sheet3!D29</f>
        <v>4.8</v>
      </c>
      <c r="AL7" s="11">
        <f>[1]sheet3!D30</f>
        <v>3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>
        <f>[1]sheet!E18/[1]sheet!E35</f>
        <v>2.7318962001179425</v>
      </c>
      <c r="C8" s="28">
        <f>([1]sheet!E18-[1]sheet!E15)/[1]sheet!E35</f>
        <v>1.3881194909243946</v>
      </c>
      <c r="D8" s="28">
        <f>[1]sheet!E12/[1]sheet!E35</f>
        <v>0.53411892459207189</v>
      </c>
      <c r="E8" s="28">
        <f>[1]sheet2!E20/[1]sheet!E35</f>
        <v>2.0106512042355424</v>
      </c>
      <c r="F8" s="28">
        <f>[1]sheet!E18/[1]sheet!E35</f>
        <v>2.7318962001179425</v>
      </c>
      <c r="G8" s="23"/>
      <c r="H8" s="29">
        <f>[1]sheet1!E33/[1]sheet!E51</f>
        <v>2.03933019724102E-2</v>
      </c>
      <c r="I8" s="29">
        <f>[1]sheet1!E33/[1]sheet1!E12</f>
        <v>4.3742841170032791E-2</v>
      </c>
      <c r="J8" s="29">
        <f>[1]sheet1!E12/[1]sheet!E27</f>
        <v>0.27855707509161648</v>
      </c>
      <c r="K8" s="29">
        <f>[1]sheet1!E30/[1]sheet!E27</f>
        <v>1.2184877892521475E-2</v>
      </c>
      <c r="L8" s="29">
        <f>[1]sheet1!E38</f>
        <v>0.49</v>
      </c>
      <c r="M8" s="23"/>
      <c r="N8" s="29">
        <f>[1]sheet!E40/[1]sheet!E27</f>
        <v>0.40250588604992854</v>
      </c>
      <c r="O8" s="29">
        <f>[1]sheet!E51/[1]sheet!E27</f>
        <v>0.59749411395007146</v>
      </c>
      <c r="P8" s="29">
        <f>[1]sheet!E40/[1]sheet!E51</f>
        <v>0.67365665477260794</v>
      </c>
      <c r="Q8" s="28">
        <f>[1]sheet1!E24/[1]sheet1!E26</f>
        <v>-3.9731509006257548</v>
      </c>
      <c r="R8" s="28">
        <f>ABS([1]sheet2!E20/([1]sheet1!E26+[1]sheet2!E30))</f>
        <v>0.82382469432525895</v>
      </c>
      <c r="S8" s="28">
        <f>[1]sheet!E40/[1]sheet1!E43</f>
        <v>3.7785555527777874</v>
      </c>
      <c r="T8" s="28">
        <f>[1]sheet2!E20/[1]sheet!E40</f>
        <v>0.2438457743199586</v>
      </c>
      <c r="U8" s="6"/>
      <c r="V8" s="28">
        <f>ABS([1]sheet1!E15/[1]sheet!E15)</f>
        <v>2.2387465588171609</v>
      </c>
      <c r="W8" s="28">
        <f>[1]sheet1!E12/[1]sheet!E14</f>
        <v>31.763256452895671</v>
      </c>
      <c r="X8" s="28">
        <f>[1]sheet1!E12/[1]sheet!E27</f>
        <v>0.27855707509161648</v>
      </c>
      <c r="Y8" s="28">
        <f>[1]sheet1!E12/([1]sheet!E18-[1]sheet!E35)</f>
        <v>3.2948951795807186</v>
      </c>
      <c r="Z8" s="6"/>
      <c r="AA8" s="30">
        <f>[1]sheet1!E43</f>
        <v>840.00300000000004</v>
      </c>
      <c r="AB8" s="30" t="str">
        <f>[1]sheet3!E17</f>
        <v>9.1x</v>
      </c>
      <c r="AC8" s="30" t="str">
        <f>[1]sheet3!E18</f>
        <v>-41.2x</v>
      </c>
      <c r="AD8" s="30" t="str">
        <f>[1]sheet3!E20</f>
        <v>24.7x</v>
      </c>
      <c r="AE8" s="30" t="str">
        <f>[1]sheet3!E21</f>
        <v>1.2x</v>
      </c>
      <c r="AF8" s="30" t="str">
        <f>[1]sheet3!E22</f>
        <v>3.5x</v>
      </c>
      <c r="AG8" s="30" t="str">
        <f>[1]sheet3!E24</f>
        <v>-7.9x</v>
      </c>
      <c r="AH8" s="30" t="str">
        <f>[1]sheet3!E25</f>
        <v>1.3x</v>
      </c>
      <c r="AI8" s="30">
        <f>[1]sheet3!E31</f>
        <v>0.37059999999999998</v>
      </c>
      <c r="AK8" s="30">
        <f>[1]sheet3!E29</f>
        <v>5.3</v>
      </c>
      <c r="AL8" s="30">
        <f>[1]sheet3!E30</f>
        <v>5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>
        <f>[1]sheet!F18/[1]sheet!F35</f>
        <v>2.6624906589300625</v>
      </c>
      <c r="C9" s="25">
        <f>([1]sheet!F18-[1]sheet!F15)/[1]sheet!F35</f>
        <v>1.1795290018531757</v>
      </c>
      <c r="D9" s="25">
        <f>[1]sheet!F12/[1]sheet!F35</f>
        <v>0.39852763915591433</v>
      </c>
      <c r="E9" s="25">
        <f>[1]sheet2!F20/[1]sheet!F35</f>
        <v>1.9781505722634425</v>
      </c>
      <c r="F9" s="25">
        <f>[1]sheet!F18/[1]sheet!F35</f>
        <v>2.6624906589300625</v>
      </c>
      <c r="G9" s="23"/>
      <c r="H9" s="26">
        <f>[1]sheet1!F33/[1]sheet!F51</f>
        <v>5.9363872972311585E-3</v>
      </c>
      <c r="I9" s="26">
        <f>[1]sheet1!F33/[1]sheet1!F12</f>
        <v>1.2381536308052972E-2</v>
      </c>
      <c r="J9" s="26">
        <f>[1]sheet1!F12/[1]sheet!F27</f>
        <v>0.29707890158926464</v>
      </c>
      <c r="K9" s="26">
        <f>[1]sheet1!F30/[1]sheet!F27</f>
        <v>3.6782932063839755E-3</v>
      </c>
      <c r="L9" s="26">
        <f>[1]sheet1!F38</f>
        <v>0.16</v>
      </c>
      <c r="M9" s="23"/>
      <c r="N9" s="26">
        <f>[1]sheet!F40/[1]sheet!F27</f>
        <v>0.38038176041939525</v>
      </c>
      <c r="O9" s="26">
        <f>[1]sheet!F51/[1]sheet!F27</f>
        <v>0.61961813173806901</v>
      </c>
      <c r="P9" s="26">
        <f>[1]sheet!F40/[1]sheet!F51</f>
        <v>0.61389707778950853</v>
      </c>
      <c r="Q9" s="25">
        <f>[1]sheet1!F24/[1]sheet1!F26</f>
        <v>-2.2325431382035155</v>
      </c>
      <c r="R9" s="25">
        <f>ABS([1]sheet2!F20/([1]sheet1!F26+[1]sheet2!F30))</f>
        <v>0.78057103731598765</v>
      </c>
      <c r="S9" s="25">
        <f>[1]sheet!F40/[1]sheet1!F43</f>
        <v>3.3203232593275938</v>
      </c>
      <c r="T9" s="25">
        <f>[1]sheet2!F20/[1]sheet!F40</f>
        <v>0.24240728329245101</v>
      </c>
      <c r="V9" s="25">
        <f>ABS([1]sheet1!F15/[1]sheet!F15)</f>
        <v>2.1358166063945636</v>
      </c>
      <c r="W9" s="25">
        <f>[1]sheet1!F12/[1]sheet!F14</f>
        <v>257.38082780528822</v>
      </c>
      <c r="X9" s="25">
        <f>[1]sheet1!F12/[1]sheet!F27</f>
        <v>0.29707890158926464</v>
      </c>
      <c r="Y9" s="25">
        <f>[1]sheet1!F12/([1]sheet!F18-[1]sheet!F35)</f>
        <v>3.8335982075760531</v>
      </c>
      <c r="AA9" s="11" t="str">
        <f>[1]sheet1!F43</f>
        <v>1,062.305</v>
      </c>
      <c r="AB9" s="11" t="str">
        <f>[1]sheet3!F17</f>
        <v>9.1x</v>
      </c>
      <c r="AC9" s="11" t="str">
        <f>[1]sheet3!F18</f>
        <v>45.7x</v>
      </c>
      <c r="AD9" s="11" t="str">
        <f>[1]sheet3!F20</f>
        <v>31.9x</v>
      </c>
      <c r="AE9" s="11" t="str">
        <f>[1]sheet3!F21</f>
        <v>1.2x</v>
      </c>
      <c r="AF9" s="11" t="str">
        <f>[1]sheet3!F22</f>
        <v>3.3x</v>
      </c>
      <c r="AG9" s="11" t="str">
        <f>[1]sheet3!F24</f>
        <v>303.4x</v>
      </c>
      <c r="AH9" s="11" t="str">
        <f>[1]sheet3!F25</f>
        <v>1.4x</v>
      </c>
      <c r="AI9" s="11">
        <f>[1]sheet3!F31</f>
        <v>0.44400000000000001</v>
      </c>
      <c r="AK9" s="11">
        <f>[1]sheet3!F29</f>
        <v>5.3</v>
      </c>
      <c r="AL9" s="11">
        <f>[1]sheet3!F30</f>
        <v>6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>
        <f>[1]sheet!G18/[1]sheet!G35</f>
        <v>2.9039550108289038</v>
      </c>
      <c r="C10" s="28">
        <f>([1]sheet!G18-[1]sheet!G15)/[1]sheet!G35</f>
        <v>1.8565258206058564</v>
      </c>
      <c r="D10" s="28">
        <f>[1]sheet!G12/[1]sheet!G35</f>
        <v>1.2746603662138216</v>
      </c>
      <c r="E10" s="28">
        <f>[1]sheet2!G20/[1]sheet!G35</f>
        <v>1.8379989030461565</v>
      </c>
      <c r="F10" s="28">
        <f>[1]sheet!G18/[1]sheet!G35</f>
        <v>2.9039550108289038</v>
      </c>
      <c r="G10" s="23"/>
      <c r="H10" s="29">
        <f>[1]sheet1!G33/[1]sheet!G51</f>
        <v>3.5353341122145998E-2</v>
      </c>
      <c r="I10" s="29">
        <f>[1]sheet1!G33/[1]sheet1!G12</f>
        <v>7.4278165586479247E-2</v>
      </c>
      <c r="J10" s="29">
        <f>[1]sheet1!G12/[1]sheet!G27</f>
        <v>0.30082258225220093</v>
      </c>
      <c r="K10" s="29">
        <f>[1]sheet1!G30/[1]sheet!G27</f>
        <v>2.2344549576681253E-2</v>
      </c>
      <c r="L10" s="29">
        <f>[1]sheet1!G38</f>
        <v>0.95</v>
      </c>
      <c r="M10" s="23"/>
      <c r="N10" s="29">
        <f>[1]sheet!G40/[1]sheet!G27</f>
        <v>0.3679649824473249</v>
      </c>
      <c r="O10" s="29">
        <f>[1]sheet!G51/[1]sheet!G27</f>
        <v>0.63203501755267499</v>
      </c>
      <c r="P10" s="29">
        <f>[1]sheet!G40/[1]sheet!G51</f>
        <v>0.58219081574330334</v>
      </c>
      <c r="Q10" s="28">
        <f>[1]sheet1!G24/[1]sheet1!G26</f>
        <v>-5.1035287421741611</v>
      </c>
      <c r="R10" s="28">
        <f>ABS([1]sheet2!G20/([1]sheet1!G26+[1]sheet2!G30))</f>
        <v>1.6079967518386251</v>
      </c>
      <c r="S10" s="28">
        <f>[1]sheet!G40/[1]sheet1!G43</f>
        <v>2.7567578386847114</v>
      </c>
      <c r="T10" s="28">
        <f>[1]sheet2!G20/[1]sheet!G40</f>
        <v>0.29769583285285361</v>
      </c>
      <c r="U10" s="6"/>
      <c r="V10" s="28">
        <f>ABS([1]sheet1!G15/[1]sheet!G15)</f>
        <v>2.3107054384822465</v>
      </c>
      <c r="W10" s="28">
        <f>[1]sheet1!G12/[1]sheet!G14</f>
        <v>261.23746701846966</v>
      </c>
      <c r="X10" s="28">
        <f>[1]sheet1!G12/[1]sheet!G27</f>
        <v>0.30082258225220093</v>
      </c>
      <c r="Y10" s="28">
        <f>[1]sheet1!G12/([1]sheet!G18-[1]sheet!G35)</f>
        <v>2.6510612052322071</v>
      </c>
      <c r="Z10" s="6"/>
      <c r="AA10" s="30" t="str">
        <f>[1]sheet1!G43</f>
        <v>1,274.002</v>
      </c>
      <c r="AB10" s="30" t="str">
        <f>[1]sheet3!G17</f>
        <v>11.2x</v>
      </c>
      <c r="AC10" s="30" t="str">
        <f>[1]sheet3!G18</f>
        <v>36.8x</v>
      </c>
      <c r="AD10" s="30" t="str">
        <f>[1]sheet3!G20</f>
        <v>21.1x</v>
      </c>
      <c r="AE10" s="30" t="str">
        <f>[1]sheet3!G21</f>
        <v>1.7x</v>
      </c>
      <c r="AF10" s="30" t="str">
        <f>[1]sheet3!G22</f>
        <v>4.7x</v>
      </c>
      <c r="AG10" s="30" t="str">
        <f>[1]sheet3!G24</f>
        <v>117.0x</v>
      </c>
      <c r="AH10" s="30" t="str">
        <f>[1]sheet3!G25</f>
        <v>2.1x</v>
      </c>
      <c r="AI10" s="30">
        <f>[1]sheet3!G31</f>
        <v>0.53710000000000002</v>
      </c>
      <c r="AK10" s="30">
        <f>[1]sheet3!G29</f>
        <v>5.9</v>
      </c>
      <c r="AL10" s="30">
        <f>[1]sheet3!G30</f>
        <v>8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[1]sheet!H18/[1]sheet!H35</f>
        <v>4.3782012790819582</v>
      </c>
      <c r="C11" s="25">
        <f>([1]sheet!H18-[1]sheet!H15)/[1]sheet!H35</f>
        <v>2.877467379597594</v>
      </c>
      <c r="D11" s="25">
        <f>[1]sheet!H12/[1]sheet!H35</f>
        <v>1.8961627541246104</v>
      </c>
      <c r="E11" s="25">
        <f>[1]sheet2!H20/[1]sheet!H35</f>
        <v>2.2993094673033485</v>
      </c>
      <c r="F11" s="25">
        <f>[1]sheet!H18/[1]sheet!H35</f>
        <v>4.3782012790819582</v>
      </c>
      <c r="G11" s="23"/>
      <c r="H11" s="26">
        <f>[1]sheet1!H33/[1]sheet!H51</f>
        <v>4.8675029440574419E-2</v>
      </c>
      <c r="I11" s="26">
        <f>[1]sheet1!H33/[1]sheet1!H12</f>
        <v>0.10737293567129501</v>
      </c>
      <c r="J11" s="26">
        <f>[1]sheet1!H12/[1]sheet!H27</f>
        <v>0.28511536822114047</v>
      </c>
      <c r="K11" s="26">
        <f>[1]sheet1!H30/[1]sheet!H27</f>
        <v>3.0613674090906106E-2</v>
      </c>
      <c r="L11" s="26">
        <f>[1]sheet1!H38</f>
        <v>1.31</v>
      </c>
      <c r="M11" s="23"/>
      <c r="N11" s="26">
        <f>[1]sheet!H40/[1]sheet!H27</f>
        <v>0.37105997792397372</v>
      </c>
      <c r="O11" s="26">
        <f>[1]sheet!H51/[1]sheet!H27</f>
        <v>0.62894002207602628</v>
      </c>
      <c r="P11" s="26">
        <f>[1]sheet!H40/[1]sheet!H51</f>
        <v>0.58997673053014899</v>
      </c>
      <c r="Q11" s="25">
        <f>[1]sheet1!H24/[1]sheet1!H26</f>
        <v>-6.8984318822943749</v>
      </c>
      <c r="R11" s="25">
        <f>ABS([1]sheet2!H20/([1]sheet1!H26+[1]sheet2!H30))</f>
        <v>1.6221034317557175</v>
      </c>
      <c r="S11" s="25">
        <f>[1]sheet!H40/[1]sheet1!H43</f>
        <v>3.0976761816640717</v>
      </c>
      <c r="T11" s="25">
        <f>[1]sheet2!H20/[1]sheet!H40</f>
        <v>0.26298720146122628</v>
      </c>
      <c r="V11" s="25">
        <f>ABS([1]sheet1!H15/[1]sheet!H15)</f>
        <v>2.1065713804852799</v>
      </c>
      <c r="W11" s="25">
        <f>[1]sheet1!H12/[1]sheet!H14</f>
        <v>186.88711388041892</v>
      </c>
      <c r="X11" s="25">
        <f>[1]sheet1!H12/[1]sheet!H27</f>
        <v>0.28511536822114047</v>
      </c>
      <c r="Y11" s="25">
        <f>[1]sheet1!H12/([1]sheet!H18-[1]sheet!H35)</f>
        <v>1.9886291659319344</v>
      </c>
      <c r="AA11" s="11" t="str">
        <f>[1]sheet1!H43</f>
        <v>1,184.516</v>
      </c>
      <c r="AB11" s="11" t="str">
        <f>[1]sheet3!H17</f>
        <v>11.2x</v>
      </c>
      <c r="AC11" s="11" t="str">
        <f>[1]sheet3!H18</f>
        <v>24.2x</v>
      </c>
      <c r="AD11" s="11" t="str">
        <f>[1]sheet3!H20</f>
        <v>180.5x</v>
      </c>
      <c r="AE11" s="11" t="str">
        <f>[1]sheet3!H21</f>
        <v>1.8x</v>
      </c>
      <c r="AF11" s="11" t="str">
        <f>[1]sheet3!H22</f>
        <v>5.1x</v>
      </c>
      <c r="AG11" s="11" t="str">
        <f>[1]sheet3!H24</f>
        <v>40.3x</v>
      </c>
      <c r="AH11" s="11" t="str">
        <f>[1]sheet3!H25</f>
        <v>2.2x</v>
      </c>
      <c r="AI11" s="11">
        <f>[1]sheet3!H31</f>
        <v>0.55320000000000003</v>
      </c>
      <c r="AK11" s="11">
        <f>[1]sheet3!H29</f>
        <v>6.2</v>
      </c>
      <c r="AL11" s="11">
        <f>[1]sheet3!H30</f>
        <v>6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[1]sheet!I18/[1]sheet!I35</f>
        <v>2.9670896749099565</v>
      </c>
      <c r="C12" s="28">
        <f>([1]sheet!I18-[1]sheet!I15)/[1]sheet!I35</f>
        <v>1.5999541926866394</v>
      </c>
      <c r="D12" s="28">
        <f>[1]sheet!I12/[1]sheet!I35</f>
        <v>0.835043000095263</v>
      </c>
      <c r="E12" s="28">
        <f>[1]sheet2!I20/[1]sheet!I35</f>
        <v>1.6756153077501517</v>
      </c>
      <c r="F12" s="28">
        <f>[1]sheet!I18/[1]sheet!I35</f>
        <v>2.9670896749099565</v>
      </c>
      <c r="G12" s="23"/>
      <c r="H12" s="29">
        <f>[1]sheet1!I33/[1]sheet!I51</f>
        <v>-7.1802179312232567E-2</v>
      </c>
      <c r="I12" s="29">
        <f>[1]sheet1!I33/[1]sheet1!I12</f>
        <v>-0.14909529440753896</v>
      </c>
      <c r="J12" s="29">
        <f>[1]sheet1!I12/[1]sheet!I27</f>
        <v>0.27903538155797375</v>
      </c>
      <c r="K12" s="29">
        <f>[1]sheet1!I30/[1]sheet!I27</f>
        <v>-4.1602862363506056E-2</v>
      </c>
      <c r="L12" s="29">
        <f>[1]sheet1!I38</f>
        <v>-1.91</v>
      </c>
      <c r="M12" s="23"/>
      <c r="N12" s="29">
        <f>[1]sheet!I40/[1]sheet!I27</f>
        <v>0.42059044083883401</v>
      </c>
      <c r="O12" s="29">
        <f>[1]sheet!I51/[1]sheet!I27</f>
        <v>0.57940946586865494</v>
      </c>
      <c r="P12" s="29">
        <f>[1]sheet!I40/[1]sheet!I51</f>
        <v>0.72589501141180302</v>
      </c>
      <c r="Q12" s="28">
        <f>[1]sheet1!I24/[1]sheet1!I26</f>
        <v>2.5291282000099806</v>
      </c>
      <c r="R12" s="28">
        <f>ABS([1]sheet2!I20/([1]sheet1!I26+[1]sheet2!I30))</f>
        <v>1.6074119442743118</v>
      </c>
      <c r="S12" s="28">
        <f>[1]sheet!I40/[1]sheet1!I43</f>
        <v>4.3646022017130024</v>
      </c>
      <c r="T12" s="28">
        <f>[1]sheet2!I20/[1]sheet!I40</f>
        <v>0.18337297135193817</v>
      </c>
      <c r="U12" s="6"/>
      <c r="V12" s="28">
        <f>ABS([1]sheet1!I15/[1]sheet!I15)</f>
        <v>2.3158049236106479</v>
      </c>
      <c r="W12" s="28">
        <f>[1]sheet1!I12/[1]sheet!I14</f>
        <v>217.92153005464482</v>
      </c>
      <c r="X12" s="28">
        <f>[1]sheet1!I12/[1]sheet!I27</f>
        <v>0.27903538155797375</v>
      </c>
      <c r="Y12" s="28">
        <f>[1]sheet1!I12/([1]sheet!I18-[1]sheet!I35)</f>
        <v>3.0818728393980455</v>
      </c>
      <c r="Z12" s="6"/>
      <c r="AA12" s="30" t="str">
        <f>[1]sheet1!I43</f>
        <v>1,032.923</v>
      </c>
      <c r="AB12" s="30" t="str">
        <f>[1]sheet3!I17</f>
        <v>13.3x</v>
      </c>
      <c r="AC12" s="30" t="str">
        <f>[1]sheet3!I18</f>
        <v>42.4x</v>
      </c>
      <c r="AD12" s="30" t="str">
        <f>[1]sheet3!I20</f>
        <v>-20.6x</v>
      </c>
      <c r="AE12" s="30" t="str">
        <f>[1]sheet3!I21</f>
        <v>1.6x</v>
      </c>
      <c r="AF12" s="30" t="str">
        <f>[1]sheet3!I22</f>
        <v>4.8x</v>
      </c>
      <c r="AG12" s="30" t="str">
        <f>[1]sheet3!I24</f>
        <v>90.4x</v>
      </c>
      <c r="AH12" s="30" t="str">
        <f>[1]sheet3!I25</f>
        <v>1.9x</v>
      </c>
      <c r="AI12" s="30">
        <f>[1]sheet3!I31</f>
        <v>0.60060000000000002</v>
      </c>
      <c r="AK12" s="30">
        <f>[1]sheet3!I29</f>
        <v>5</v>
      </c>
      <c r="AL12" s="30">
        <f>[1]sheet3!I30</f>
        <v>2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[1]sheet!J18/[1]sheet!J35</f>
        <v>1.4211841637558358</v>
      </c>
      <c r="C13" s="25">
        <f>([1]sheet!J18-[1]sheet!J15)/[1]sheet!J35</f>
        <v>0.67332533723606425</v>
      </c>
      <c r="D13" s="25">
        <f>[1]sheet!J12/[1]sheet!J35</f>
        <v>0.41500936297979069</v>
      </c>
      <c r="E13" s="25">
        <f>[1]sheet2!J20/[1]sheet!J35</f>
        <v>1.1367312775155436</v>
      </c>
      <c r="F13" s="25">
        <f>[1]sheet!J18/[1]sheet!J35</f>
        <v>1.4211841637558358</v>
      </c>
      <c r="G13" s="23"/>
      <c r="H13" s="26">
        <f>[1]sheet1!J33/[1]sheet!J51</f>
        <v>9.2568608987155812E-2</v>
      </c>
      <c r="I13" s="26">
        <f>[1]sheet1!J33/[1]sheet1!J12</f>
        <v>0.18965382060456995</v>
      </c>
      <c r="J13" s="26">
        <f>[1]sheet1!J12/[1]sheet!J27</f>
        <v>0.28383667242647315</v>
      </c>
      <c r="K13" s="26">
        <f>[1]sheet1!J30/[1]sheet!J27</f>
        <v>5.3830709353368415E-2</v>
      </c>
      <c r="L13" s="26">
        <f>[1]sheet1!J38</f>
        <v>2.59</v>
      </c>
      <c r="M13" s="23"/>
      <c r="N13" s="26">
        <f>[1]sheet!J40/[1]sheet!J27</f>
        <v>0.41847771137149109</v>
      </c>
      <c r="O13" s="26">
        <f>[1]sheet!J51/[1]sheet!J27</f>
        <v>0.58152228862850897</v>
      </c>
      <c r="P13" s="26">
        <f>[1]sheet!J40/[1]sheet!J51</f>
        <v>0.71962454329729941</v>
      </c>
      <c r="Q13" s="25">
        <f>[1]sheet1!J24/[1]sheet1!J26</f>
        <v>-9.5091855833799048</v>
      </c>
      <c r="R13" s="25">
        <f>ABS([1]sheet2!J20/([1]sheet1!J26+[1]sheet2!J30))</f>
        <v>8.6213834962423004</v>
      </c>
      <c r="S13" s="25">
        <f>[1]sheet!J40/[1]sheet1!J43</f>
        <v>3.5703949665074206</v>
      </c>
      <c r="T13" s="25">
        <f>[1]sheet2!J20/[1]sheet!J40</f>
        <v>0.23969626876546163</v>
      </c>
      <c r="V13" s="25">
        <f>ABS([1]sheet1!J15/[1]sheet!J15)</f>
        <v>2.1282082600914483</v>
      </c>
      <c r="W13" s="25">
        <f>[1]sheet1!J12/[1]sheet!J14</f>
        <v>299.87892252152176</v>
      </c>
      <c r="X13" s="25">
        <f>[1]sheet1!J12/[1]sheet!J27</f>
        <v>0.28383667242647315</v>
      </c>
      <c r="Y13" s="25">
        <f>[1]sheet1!J12/([1]sheet!J18-[1]sheet!J35)</f>
        <v>7.6369628405536094</v>
      </c>
      <c r="AA13" s="11" t="str">
        <f>[1]sheet1!J43</f>
        <v>1,337.759</v>
      </c>
      <c r="AB13" s="11" t="str">
        <f>[1]sheet3!J17</f>
        <v>18.3x</v>
      </c>
      <c r="AC13" s="11" t="str">
        <f>[1]sheet3!J18</f>
        <v>62.9x</v>
      </c>
      <c r="AD13" s="11" t="str">
        <f>[1]sheet3!J20</f>
        <v>-49.4x</v>
      </c>
      <c r="AE13" s="11" t="str">
        <f>[1]sheet3!J21</f>
        <v>2.5x</v>
      </c>
      <c r="AF13" s="11" t="str">
        <f>[1]sheet3!J22</f>
        <v>7.1x</v>
      </c>
      <c r="AG13" s="11" t="str">
        <f>[1]sheet3!J24</f>
        <v>-58.4x</v>
      </c>
      <c r="AH13" s="11" t="str">
        <f>[1]sheet3!J25</f>
        <v>3.1x</v>
      </c>
      <c r="AI13" s="11">
        <f>[1]sheet3!J31</f>
        <v>0.90890000000000004</v>
      </c>
      <c r="AK13" s="11">
        <f>[1]sheet3!J29</f>
        <v>5.4</v>
      </c>
      <c r="AL13" s="11">
        <f>[1]sheet3!J30</f>
        <v>7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[1]sheet!K18/[1]sheet!K35</f>
        <v>2.4184481791692574</v>
      </c>
      <c r="C14" s="28">
        <f>([1]sheet!K18-[1]sheet!K15)/[1]sheet!K35</f>
        <v>1.1958825573314802</v>
      </c>
      <c r="D14" s="28">
        <f>[1]sheet!K12/[1]sheet!K35</f>
        <v>0.78054783414408158</v>
      </c>
      <c r="E14" s="28">
        <f>[1]sheet2!K20/[1]sheet!K35</f>
        <v>2.3115360935347402</v>
      </c>
      <c r="F14" s="28">
        <f>[1]sheet!K18/[1]sheet!K35</f>
        <v>2.4184481791692574</v>
      </c>
      <c r="G14" s="23"/>
      <c r="H14" s="29">
        <f>[1]sheet1!K33/[1]sheet!K51</f>
        <v>9.0020734476730341E-2</v>
      </c>
      <c r="I14" s="29">
        <f>[1]sheet1!K33/[1]sheet1!K12</f>
        <v>0.16303013425000465</v>
      </c>
      <c r="J14" s="29">
        <f>[1]sheet1!K12/[1]sheet!K27</f>
        <v>0.32638513285140347</v>
      </c>
      <c r="K14" s="29">
        <f>[1]sheet1!K30/[1]sheet!K27</f>
        <v>5.3210612025969911E-2</v>
      </c>
      <c r="L14" s="29">
        <f>[1]sheet1!K38</f>
        <v>2.7</v>
      </c>
      <c r="M14" s="23"/>
      <c r="N14" s="29">
        <f>[1]sheet!K40/[1]sheet!K27</f>
        <v>0.40890715527627214</v>
      </c>
      <c r="O14" s="29">
        <f>[1]sheet!K51/[1]sheet!K27</f>
        <v>0.59109284472372792</v>
      </c>
      <c r="P14" s="29">
        <f>[1]sheet!K40/[1]sheet!K51</f>
        <v>0.69178160237651343</v>
      </c>
      <c r="Q14" s="28">
        <f>[1]sheet1!K24/[1]sheet1!K26</f>
        <v>-10.399776714820552</v>
      </c>
      <c r="R14" s="28">
        <f>ABS([1]sheet2!K20/([1]sheet1!K26+[1]sheet2!K30))</f>
        <v>2.6054214590977174</v>
      </c>
      <c r="S14" s="28">
        <f>[1]sheet!K40/[1]sheet1!K43</f>
        <v>2.5042339833984602</v>
      </c>
      <c r="T14" s="28">
        <f>[1]sheet2!K20/[1]sheet!K40</f>
        <v>0.30320257195647116</v>
      </c>
      <c r="U14" s="6"/>
      <c r="V14" s="28">
        <f>ABS([1]sheet1!K15/[1]sheet!K15)</f>
        <v>2.2215853847036007</v>
      </c>
      <c r="W14" s="28">
        <f>[1]sheet1!K12/[1]sheet!K14</f>
        <v>264.43695364238414</v>
      </c>
      <c r="X14" s="28">
        <f>[1]sheet1!K12/[1]sheet!K27</f>
        <v>0.32638513285140347</v>
      </c>
      <c r="Y14" s="28">
        <f>[1]sheet1!K12/([1]sheet!K18-[1]sheet!K35)</f>
        <v>4.2900265695993509</v>
      </c>
      <c r="Z14" s="6"/>
      <c r="AA14" s="30" t="str">
        <f>[1]sheet1!K43</f>
        <v>1,997.646</v>
      </c>
      <c r="AB14" s="30" t="str">
        <f>[1]sheet3!K17</f>
        <v>13.3x</v>
      </c>
      <c r="AC14" s="30" t="str">
        <f>[1]sheet3!K18</f>
        <v>16.2x</v>
      </c>
      <c r="AD14" s="30" t="str">
        <f>[1]sheet3!K20</f>
        <v>81.4x</v>
      </c>
      <c r="AE14" s="30" t="str">
        <f>[1]sheet3!K21</f>
        <v>2.6x</v>
      </c>
      <c r="AF14" s="30" t="str">
        <f>[1]sheet3!K22</f>
        <v>6.2x</v>
      </c>
      <c r="AG14" s="30" t="str">
        <f>[1]sheet3!K24</f>
        <v>26.8x</v>
      </c>
      <c r="AH14" s="30" t="str">
        <f>[1]sheet3!K25</f>
        <v>3.1x</v>
      </c>
      <c r="AI14" s="30">
        <f>[1]sheet3!K31</f>
        <v>1.7814000000000001</v>
      </c>
      <c r="AK14" s="30">
        <f>[1]sheet3!K29</f>
        <v>5.9</v>
      </c>
      <c r="AL14" s="30">
        <f>[1]sheet3!K30</f>
        <v>7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[1]sheet!L18/[1]sheet!L35</f>
        <v>1.709591159876886</v>
      </c>
      <c r="C15" s="25">
        <f>([1]sheet!L18-[1]sheet!L15)/[1]sheet!L35</f>
        <v>0.55583779266817879</v>
      </c>
      <c r="D15" s="25">
        <f>[1]sheet!L12/[1]sheet!L35</f>
        <v>0.24387362651621708</v>
      </c>
      <c r="E15" s="25">
        <f>[1]sheet2!L20/[1]sheet!L35</f>
        <v>1.7659298167304209</v>
      </c>
      <c r="F15" s="25">
        <f>[1]sheet!L18/[1]sheet!L35</f>
        <v>1.709591159876886</v>
      </c>
      <c r="G15" s="23"/>
      <c r="H15" s="26">
        <f>[1]sheet1!L33/[1]sheet!L51</f>
        <v>9.3661038976444885E-2</v>
      </c>
      <c r="I15" s="26">
        <f>[1]sheet1!L33/[1]sheet1!L12</f>
        <v>0.14521943155652769</v>
      </c>
      <c r="J15" s="26">
        <f>[1]sheet1!L12/[1]sheet!L27</f>
        <v>0.37877751314543612</v>
      </c>
      <c r="K15" s="26">
        <f>[1]sheet1!L30/[1]sheet!L27</f>
        <v>5.5005855145375426E-2</v>
      </c>
      <c r="L15" s="26">
        <f>[1]sheet1!L38</f>
        <v>2.92</v>
      </c>
      <c r="M15" s="23"/>
      <c r="N15" s="26">
        <f>[1]sheet!L40/[1]sheet!L27</f>
        <v>0.41271359204963531</v>
      </c>
      <c r="O15" s="26">
        <f>[1]sheet!L51/[1]sheet!L27</f>
        <v>0.5872864079503648</v>
      </c>
      <c r="P15" s="26">
        <f>[1]sheet!L40/[1]sheet!L51</f>
        <v>0.70274671176199999</v>
      </c>
      <c r="Q15" s="25">
        <f>[1]sheet1!L24/[1]sheet1!L26</f>
        <v>-13.271810718856322</v>
      </c>
      <c r="R15" s="25">
        <f>ABS([1]sheet2!L20/([1]sheet1!L26+[1]sheet2!L30))</f>
        <v>13.316493150684932</v>
      </c>
      <c r="S15" s="25">
        <f>[1]sheet!L40/[1]sheet1!L43</f>
        <v>2.3511340575332342</v>
      </c>
      <c r="T15" s="25">
        <f>[1]sheet2!L20/[1]sheet!L40</f>
        <v>0.31907161406705825</v>
      </c>
      <c r="V15" s="25">
        <f>ABS([1]sheet1!L15/[1]sheet!L15)</f>
        <v>1.9846785868202916</v>
      </c>
      <c r="W15" s="25">
        <f>[1]sheet1!L12/[1]sheet!L14</f>
        <v>285.6875875758991</v>
      </c>
      <c r="X15" s="25">
        <f>[1]sheet1!L12/[1]sheet!L27</f>
        <v>0.37877751314543612</v>
      </c>
      <c r="Y15" s="25">
        <f>[1]sheet1!L12/([1]sheet!L18-[1]sheet!L35)</f>
        <v>7.1583427690345145</v>
      </c>
      <c r="AA15" s="11" t="str">
        <f>[1]sheet1!L43</f>
        <v>2,267.698</v>
      </c>
      <c r="AB15" s="11" t="str">
        <f>[1]sheet3!L17</f>
        <v>7.5x</v>
      </c>
      <c r="AC15" s="11" t="str">
        <f>[1]sheet3!L18</f>
        <v>12.2x</v>
      </c>
      <c r="AD15" s="11" t="str">
        <f>[1]sheet3!L20</f>
        <v>36.1x</v>
      </c>
      <c r="AE15" s="11" t="str">
        <f>[1]sheet3!L21</f>
        <v>1.9x</v>
      </c>
      <c r="AF15" s="11" t="str">
        <f>[1]sheet3!L22</f>
        <v>3.7x</v>
      </c>
      <c r="AG15" s="11" t="str">
        <f>[1]sheet3!L24</f>
        <v>19.5x</v>
      </c>
      <c r="AH15" s="11" t="str">
        <f>[1]sheet3!L25</f>
        <v>2.2x</v>
      </c>
      <c r="AI15" s="11">
        <f>[1]sheet3!L31</f>
        <v>1.7703</v>
      </c>
      <c r="AK15" s="11">
        <f>[1]sheet3!L29</f>
        <v>5.8</v>
      </c>
      <c r="AL15" s="11">
        <f>[1]sheet3!L30</f>
        <v>6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[1]sheet!M18/[1]sheet!M35</f>
        <v>2.3034747715013486</v>
      </c>
      <c r="C16" s="28">
        <f>([1]sheet!M18-[1]sheet!M15)/[1]sheet!M35</f>
        <v>1.0259527020277694</v>
      </c>
      <c r="D16" s="28">
        <f>[1]sheet!M12/[1]sheet!M35</f>
        <v>0.69591027994206378</v>
      </c>
      <c r="E16" s="28">
        <f>[1]sheet2!M20/[1]sheet!M35</f>
        <v>2.2153287633603038</v>
      </c>
      <c r="F16" s="28">
        <f>[1]sheet!M18/[1]sheet!M35</f>
        <v>2.3034747715013486</v>
      </c>
      <c r="G16" s="23"/>
      <c r="H16" s="29">
        <f>[1]sheet1!M33/[1]sheet!M51</f>
        <v>4.1268089100080133E-2</v>
      </c>
      <c r="I16" s="29">
        <f>[1]sheet1!M33/[1]sheet1!M12</f>
        <v>0.11674453632369283</v>
      </c>
      <c r="J16" s="29">
        <f>[1]sheet1!M12/[1]sheet!M27</f>
        <v>0.24435874677133976</v>
      </c>
      <c r="K16" s="29">
        <f>[1]sheet1!M30/[1]sheet!M27</f>
        <v>2.8527548588458733E-2</v>
      </c>
      <c r="L16" s="29">
        <f>[1]sheet1!M38</f>
        <v>2.0699999999999998</v>
      </c>
      <c r="M16" s="23"/>
      <c r="N16" s="29">
        <f>[1]sheet!M40/[1]sheet!M27</f>
        <v>0.30872620442211518</v>
      </c>
      <c r="O16" s="29">
        <f>[1]sheet!M51/[1]sheet!M27</f>
        <v>0.69127379557788482</v>
      </c>
      <c r="P16" s="29">
        <f>[1]sheet!M40/[1]sheet!M51</f>
        <v>0.44660481331283364</v>
      </c>
      <c r="Q16" s="28">
        <f>[1]sheet1!M24/[1]sheet1!M26</f>
        <v>-21.43083645612089</v>
      </c>
      <c r="R16" s="28">
        <f>ABS([1]sheet2!M20/([1]sheet1!M26+[1]sheet2!M30))</f>
        <v>6.6921900011080018</v>
      </c>
      <c r="S16" s="28">
        <f>[1]sheet!M40/[1]sheet1!M43</f>
        <v>2.9107324974325759</v>
      </c>
      <c r="T16" s="28">
        <f>[1]sheet2!M20/[1]sheet!M40</f>
        <v>0.28905307964930854</v>
      </c>
      <c r="U16" s="6"/>
      <c r="V16" s="28">
        <f>ABS([1]sheet1!M15/[1]sheet!M15)</f>
        <v>2.1344932001732406</v>
      </c>
      <c r="W16" s="28">
        <f>[1]sheet1!M12/[1]sheet!M14</f>
        <v>669.18440082644634</v>
      </c>
      <c r="X16" s="28">
        <f>[1]sheet1!M12/[1]sheet!M27</f>
        <v>0.24435874677133976</v>
      </c>
      <c r="Y16" s="28">
        <f>[1]sheet1!M12/([1]sheet!M18-[1]sheet!M35)</f>
        <v>4.6538496769709088</v>
      </c>
      <c r="Z16" s="6"/>
      <c r="AA16" s="30" t="str">
        <f>[1]sheet1!M43</f>
        <v>3,374.005</v>
      </c>
      <c r="AB16" s="30" t="str">
        <f>[1]sheet3!M17</f>
        <v>11.5x</v>
      </c>
      <c r="AC16" s="30" t="str">
        <f>[1]sheet3!M18</f>
        <v>20.2x</v>
      </c>
      <c r="AD16" s="30" t="str">
        <f>[1]sheet3!M20</f>
        <v>87.5x</v>
      </c>
      <c r="AE16" s="30" t="str">
        <f>[1]sheet3!M21</f>
        <v>1.6x</v>
      </c>
      <c r="AF16" s="30" t="str">
        <f>[1]sheet3!M22</f>
        <v>5.0x</v>
      </c>
      <c r="AG16" s="30" t="str">
        <f>[1]sheet3!M24</f>
        <v>42.2x</v>
      </c>
      <c r="AH16" s="30" t="str">
        <f>[1]sheet3!M25</f>
        <v>1.7x</v>
      </c>
      <c r="AI16" s="30">
        <f>[1]sheet3!M31</f>
        <v>2.1663000000000001</v>
      </c>
      <c r="AK16" s="30">
        <f>[1]sheet3!M29</f>
        <v>6.4</v>
      </c>
      <c r="AL16" s="30">
        <f>[1]sheet3!M30</f>
        <v>6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2023-05-01T20:08:39Z</dcterms:created>
  <dcterms:modified xsi:type="dcterms:W3CDTF">2023-05-10T17:49:20Z</dcterms:modified>
  <cp:category/>
  <dc:identifier/>
  <cp:version/>
</cp:coreProperties>
</file>