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4" documentId="8_{17E42A79-8B06-4BEC-8F6E-CF1F237763B5}" xr6:coauthVersionLast="47" xr6:coauthVersionMax="47" xr10:uidLastSave="{8B821A36-503D-4884-BADA-8C19CD42E1BA}"/>
  <bookViews>
    <workbookView xWindow="-120" yWindow="-120" windowWidth="29040" windowHeight="15720" activeTab="1" xr2:uid="{00000000-000D-0000-FFFF-FFFF00000000}"/>
  </bookViews>
  <sheets>
    <sheet name="sheet" sheetId="1" r:id="rId1"/>
    <sheet name="Sheet4" sheetId="5" r:id="rId2"/>
    <sheet name="Sheet1" sheetId="2" r:id="rId3"/>
    <sheet name="Sheet2" sheetId="3" r:id="rId4"/>
    <sheet name="Sheet3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<sst xmlns="http://schemas.openxmlformats.org/spreadsheetml/2006/main" count="1209" uniqueCount="827">
  <si>
    <t>Polaris Infrastructure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</si>
  <si>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</si>
  <si>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</si>
  <si>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</si>
  <si>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</si>
  <si>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</si>
  <si>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</si>
  <si>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</si>
  <si>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</si>
  <si>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</si>
  <si>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</si>
  <si>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</si>
  <si>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</si>
  <si>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</si>
  <si>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</si>
  <si>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</si>
  <si>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</si>
  <si>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</si>
  <si>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</si>
  <si>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</si>
  <si>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</si>
  <si>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</si>
  <si>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</si>
  <si>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</si>
  <si>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</si>
  <si>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</si>
  <si>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23,956.212</t>
  </si>
  <si>
    <t>17,708.674</t>
  </si>
  <si>
    <t>85,457.972</t>
  </si>
  <si>
    <t>61,419.255</t>
  </si>
  <si>
    <t>46,788.991</t>
  </si>
  <si>
    <t>51,608.529</t>
  </si>
  <si>
    <t>42,326.879</t>
  </si>
  <si>
    <t>76,419</t>
  </si>
  <si>
    <t>123,835.423</t>
  </si>
  <si>
    <t>47,828.284</t>
  </si>
  <si>
    <t>Short Term Investments</t>
  </si>
  <si>
    <t/>
  </si>
  <si>
    <t>Accounts Receivable, Net</t>
  </si>
  <si>
    <t>8,629.081</t>
  </si>
  <si>
    <t>11,735.087</t>
  </si>
  <si>
    <t>8,340.643</t>
  </si>
  <si>
    <t>16,145.102</t>
  </si>
  <si>
    <t>15,289.896</t>
  </si>
  <si>
    <t>20,783.185</t>
  </si>
  <si>
    <t>19,869.494</t>
  </si>
  <si>
    <t>25,307.161</t>
  </si>
  <si>
    <t>11,916.931</t>
  </si>
  <si>
    <t>15,352.439</t>
  </si>
  <si>
    <t>Inventory</t>
  </si>
  <si>
    <t>Prepaid Expenses</t>
  </si>
  <si>
    <t>1,219.294</t>
  </si>
  <si>
    <t>1,195.632</t>
  </si>
  <si>
    <t>1,234.653</t>
  </si>
  <si>
    <t>1,452.339</t>
  </si>
  <si>
    <t>1,016.718</t>
  </si>
  <si>
    <t>1,192.452</t>
  </si>
  <si>
    <t>1,345.826</t>
  </si>
  <si>
    <t>Other Current Assets</t>
  </si>
  <si>
    <t>6,326.573</t>
  </si>
  <si>
    <t>1,530.721</t>
  </si>
  <si>
    <t>2,334.322</t>
  </si>
  <si>
    <t>3,995.506</t>
  </si>
  <si>
    <t>Total Current Assets</t>
  </si>
  <si>
    <t>39,796.949</t>
  </si>
  <si>
    <t>30,774.048</t>
  </si>
  <si>
    <t>94,994.247</t>
  </si>
  <si>
    <t>78,799.01</t>
  </si>
  <si>
    <t>63,069.522</t>
  </si>
  <si>
    <t>73,844.053</t>
  </si>
  <si>
    <t>63,213.09</t>
  </si>
  <si>
    <t>103,977.073</t>
  </si>
  <si>
    <t>139,279.128</t>
  </si>
  <si>
    <t>68,522.056</t>
  </si>
  <si>
    <t>Property Plant And Equipment, Net</t>
  </si>
  <si>
    <t>425,373.361</t>
  </si>
  <si>
    <t>438,351.762</t>
  </si>
  <si>
    <t>457,293.155</t>
  </si>
  <si>
    <t>447,383.927</t>
  </si>
  <si>
    <t>441,053.535</t>
  </si>
  <si>
    <t>497,733.132</t>
  </si>
  <si>
    <t>484,027.729</t>
  </si>
  <si>
    <t>476,752.87</t>
  </si>
  <si>
    <t>453,770.268</t>
  </si>
  <si>
    <t>544,379.969</t>
  </si>
  <si>
    <t>Real Estate Owned</t>
  </si>
  <si>
    <t>Capitalized / Purchased Software</t>
  </si>
  <si>
    <t>Long-term Investments</t>
  </si>
  <si>
    <t>Goodwill</t>
  </si>
  <si>
    <t>16,728.052</t>
  </si>
  <si>
    <t>Other Intangibles</t>
  </si>
  <si>
    <t>16,132.026</t>
  </si>
  <si>
    <t>17,723.848</t>
  </si>
  <si>
    <t>21,334.307</t>
  </si>
  <si>
    <t>20,400.042</t>
  </si>
  <si>
    <t>5,001.292</t>
  </si>
  <si>
    <t>35,612.328</t>
  </si>
  <si>
    <t>33,342.626</t>
  </si>
  <si>
    <t>30,951.617</t>
  </si>
  <si>
    <t>29,043.725</t>
  </si>
  <si>
    <t>77,888.682</t>
  </si>
  <si>
    <t>Other Long-term Assets</t>
  </si>
  <si>
    <t>5,215.416</t>
  </si>
  <si>
    <t>2,435.675</t>
  </si>
  <si>
    <t>3,380.101</t>
  </si>
  <si>
    <t>2,963.186</t>
  </si>
  <si>
    <t>2,876.196</t>
  </si>
  <si>
    <t>28,057.164</t>
  </si>
  <si>
    <t>21,364.056</t>
  </si>
  <si>
    <t>11,586.657</t>
  </si>
  <si>
    <t>13,586.11</t>
  </si>
  <si>
    <t>16,982.595</t>
  </si>
  <si>
    <t>Total Assets</t>
  </si>
  <si>
    <t>486,517.752</t>
  </si>
  <si>
    <t>489,285.334</t>
  </si>
  <si>
    <t>577,001.81</t>
  </si>
  <si>
    <t>549,546.166</t>
  </si>
  <si>
    <t>512,000.544</t>
  </si>
  <si>
    <t>635,466.439</t>
  </si>
  <si>
    <t>602,166.947</t>
  </si>
  <si>
    <t>623,476.893</t>
  </si>
  <si>
    <t>635,679.231</t>
  </si>
  <si>
    <t>724,501.353</t>
  </si>
  <si>
    <t>Accounts Payable</t>
  </si>
  <si>
    <t>6,224.72</t>
  </si>
  <si>
    <t>1,526.106</t>
  </si>
  <si>
    <t>1,683.461</t>
  </si>
  <si>
    <t>2,246.228</t>
  </si>
  <si>
    <t>1,579.804</t>
  </si>
  <si>
    <t>3,105.329</t>
  </si>
  <si>
    <t>1,858.139</t>
  </si>
  <si>
    <t>7,707.048</t>
  </si>
  <si>
    <t>10,305.919</t>
  </si>
  <si>
    <t>12,861.171</t>
  </si>
  <si>
    <t>Accrued Expenses</t>
  </si>
  <si>
    <t>4,057.252</t>
  </si>
  <si>
    <t>2,475.021</t>
  </si>
  <si>
    <t>2,458.505</t>
  </si>
  <si>
    <t>2,181.595</t>
  </si>
  <si>
    <t>4,854.774</t>
  </si>
  <si>
    <t>4,542.653</t>
  </si>
  <si>
    <t>9,516.633</t>
  </si>
  <si>
    <t>3,341.375</t>
  </si>
  <si>
    <t>1,033.064</t>
  </si>
  <si>
    <t>Short-term Borrowings</t>
  </si>
  <si>
    <t>Current Portion of LT Debt</t>
  </si>
  <si>
    <t>20,575.15</t>
  </si>
  <si>
    <t>241,418.004</t>
  </si>
  <si>
    <t>12,828.825</t>
  </si>
  <si>
    <t>14,296.831</t>
  </si>
  <si>
    <t>15,992.517</t>
  </si>
  <si>
    <t>19,624.317</t>
  </si>
  <si>
    <t>21,966.555</t>
  </si>
  <si>
    <t>26,803.527</t>
  </si>
  <si>
    <t>29,229.611</t>
  </si>
  <si>
    <t>20,230.721</t>
  </si>
  <si>
    <t>Current Portion of Capital Lease Obligations</t>
  </si>
  <si>
    <t>Other Current Liabilities</t>
  </si>
  <si>
    <t>2,215.248</t>
  </si>
  <si>
    <t>1,989.885</t>
  </si>
  <si>
    <t>4,625.385</t>
  </si>
  <si>
    <t>1,096.594</t>
  </si>
  <si>
    <t>5,030.091</t>
  </si>
  <si>
    <t>27,412.893</t>
  </si>
  <si>
    <t>11,839.632</t>
  </si>
  <si>
    <t>5,065.504</t>
  </si>
  <si>
    <t>2,913.477</t>
  </si>
  <si>
    <t>6,731.839</t>
  </si>
  <si>
    <t>Total Current Liabilities</t>
  </si>
  <si>
    <t>33,072.37</t>
  </si>
  <si>
    <t>247,409.016</t>
  </si>
  <si>
    <t>21,596.176</t>
  </si>
  <si>
    <t>19,821.248</t>
  </si>
  <si>
    <t>27,457.185</t>
  </si>
  <si>
    <t>54,685.194</t>
  </si>
  <si>
    <t>45,508.179</t>
  </si>
  <si>
    <t>43,155.397</t>
  </si>
  <si>
    <t>43,382.231</t>
  </si>
  <si>
    <t>41,428.162</t>
  </si>
  <si>
    <t>Long-term Debt</t>
  </si>
  <si>
    <t>254,797.867</t>
  </si>
  <si>
    <t>51,692.511</t>
  </si>
  <si>
    <t>237,424.92</t>
  </si>
  <si>
    <t>223,228.276</t>
  </si>
  <si>
    <t>196,566.355</t>
  </si>
  <si>
    <t>226,144.426</t>
  </si>
  <si>
    <t>216,528.401</t>
  </si>
  <si>
    <t>214,059.217</t>
  </si>
  <si>
    <t>185,343.427</t>
  </si>
  <si>
    <t>229,448.491</t>
  </si>
  <si>
    <t>Capital Leases</t>
  </si>
  <si>
    <t>1,264.53</t>
  </si>
  <si>
    <t>3,382.167</t>
  </si>
  <si>
    <t>Other Non-current Liabilities</t>
  </si>
  <si>
    <t>26,097.439</t>
  </si>
  <si>
    <t>35,461.647</t>
  </si>
  <si>
    <t>36,475.473</t>
  </si>
  <si>
    <t>45,105.627</t>
  </si>
  <si>
    <t>52,620.202</t>
  </si>
  <si>
    <t>76,878.404</t>
  </si>
  <si>
    <t>70,232.727</t>
  </si>
  <si>
    <t>77,076.841</t>
  </si>
  <si>
    <t>75,869.271</t>
  </si>
  <si>
    <t>84,388.996</t>
  </si>
  <si>
    <t>Total Liabilities</t>
  </si>
  <si>
    <t>313,967.675</t>
  </si>
  <si>
    <t>334,563.175</t>
  </si>
  <si>
    <t>295,496.569</t>
  </si>
  <si>
    <t>288,155.152</t>
  </si>
  <si>
    <t>276,643.742</t>
  </si>
  <si>
    <t>357,708.024</t>
  </si>
  <si>
    <t>333,086.058</t>
  </si>
  <si>
    <t>334,931.482</t>
  </si>
  <si>
    <t>305,859.458</t>
  </si>
  <si>
    <t>358,647.816</t>
  </si>
  <si>
    <t>Common Stock</t>
  </si>
  <si>
    <t>499,527.486</t>
  </si>
  <si>
    <t>544,744.932</t>
  </si>
  <si>
    <t>829,311.13</t>
  </si>
  <si>
    <t>803,935.931</t>
  </si>
  <si>
    <t>752,704.071</t>
  </si>
  <si>
    <t>817,339.104</t>
  </si>
  <si>
    <t>777,772.137</t>
  </si>
  <si>
    <t>762,156.676</t>
  </si>
  <si>
    <t>820,776.074</t>
  </si>
  <si>
    <t>901,786.212</t>
  </si>
  <si>
    <t>Additional Paid In Capital</t>
  </si>
  <si>
    <t>34,324.964</t>
  </si>
  <si>
    <t>37,361.191</t>
  </si>
  <si>
    <t>16,671.506</t>
  </si>
  <si>
    <t>16,065.787</t>
  </si>
  <si>
    <t>13,980.48</t>
  </si>
  <si>
    <t>26,611.65</t>
  </si>
  <si>
    <t>25,480.269</t>
  </si>
  <si>
    <t>25,087.033</t>
  </si>
  <si>
    <t>18,044.843</t>
  </si>
  <si>
    <t>18,733.252</t>
  </si>
  <si>
    <t>Retained Earnings</t>
  </si>
  <si>
    <t>-361,467</t>
  </si>
  <si>
    <t>-427,483.343</t>
  </si>
  <si>
    <t>-564,188.159</t>
  </si>
  <si>
    <t>-558,273.157</t>
  </si>
  <si>
    <t>-530,805.077</t>
  </si>
  <si>
    <t>-565,709.136</t>
  </si>
  <si>
    <t>-531,565.448</t>
  </si>
  <si>
    <t>-496,183.996</t>
  </si>
  <si>
    <t>-506,554.279</t>
  </si>
  <si>
    <t>-555,390.29</t>
  </si>
  <si>
    <t>Treasury Stock</t>
  </si>
  <si>
    <t>Other Common Equity Adj</t>
  </si>
  <si>
    <t>Common Equity</t>
  </si>
  <si>
    <t>172,385.451</t>
  </si>
  <si>
    <t>154,622.78</t>
  </si>
  <si>
    <t>281,794.477</t>
  </si>
  <si>
    <t>261,728.561</t>
  </si>
  <si>
    <t>235,879.474</t>
  </si>
  <si>
    <t>278,241.618</t>
  </si>
  <si>
    <t>271,686.958</t>
  </si>
  <si>
    <t>291,059.713</t>
  </si>
  <si>
    <t>332,266.638</t>
  </si>
  <si>
    <t>365,129.174</t>
  </si>
  <si>
    <t>Total Preferred Equity</t>
  </si>
  <si>
    <t>Minority Interest, Total</t>
  </si>
  <si>
    <t>-2,606.069</t>
  </si>
  <si>
    <t>-2,514.302</t>
  </si>
  <si>
    <t>-2,446.866</t>
  </si>
  <si>
    <t>Other Equity</t>
  </si>
  <si>
    <t>Total Equity</t>
  </si>
  <si>
    <t>172,550.077</t>
  </si>
  <si>
    <t>154,722.159</t>
  </si>
  <si>
    <t>281,505.241</t>
  </si>
  <si>
    <t>261,391.014</t>
  </si>
  <si>
    <t>235,356.802</t>
  </si>
  <si>
    <t>277,758.415</t>
  </si>
  <si>
    <t>269,080.889</t>
  </si>
  <si>
    <t>288,545.411</t>
  </si>
  <si>
    <t>329,819.773</t>
  </si>
  <si>
    <t>365,853.537</t>
  </si>
  <si>
    <t>Total Liabilities And Equity</t>
  </si>
  <si>
    <t>Cash And Short Term Investments</t>
  </si>
  <si>
    <t>Total Debt</t>
  </si>
  <si>
    <t>275,373.017</t>
  </si>
  <si>
    <t>293,110.515</t>
  </si>
  <si>
    <t>250,253.745</t>
  </si>
  <si>
    <t>237,525.108</t>
  </si>
  <si>
    <t>212,558.871</t>
  </si>
  <si>
    <t>245,768.744</t>
  </si>
  <si>
    <t>239,638.926</t>
  </si>
  <si>
    <t>241,740.714</t>
  </si>
  <si>
    <t>216,215.662</t>
  </si>
  <si>
    <t>253,632.746</t>
  </si>
  <si>
    <t>Income Statement</t>
  </si>
  <si>
    <t>Revenue</t>
  </si>
  <si>
    <t>49,091.713</t>
  </si>
  <si>
    <t>55,800.035</t>
  </si>
  <si>
    <t>69,581.396</t>
  </si>
  <si>
    <t>73,397.394</t>
  </si>
  <si>
    <t>75,565.42</t>
  </si>
  <si>
    <t>93,943.384</t>
  </si>
  <si>
    <t>92,518.711</t>
  </si>
  <si>
    <t>95,075.222</t>
  </si>
  <si>
    <t>75,261.032</t>
  </si>
  <si>
    <t>84,757.27</t>
  </si>
  <si>
    <t>Revenue Growth (YoY)</t>
  </si>
  <si>
    <t>64.7%</t>
  </si>
  <si>
    <t>4.3%</t>
  </si>
  <si>
    <t>4.1%</t>
  </si>
  <si>
    <t>9.0%</t>
  </si>
  <si>
    <t>10.0%</t>
  </si>
  <si>
    <t>14.5%</t>
  </si>
  <si>
    <t>3.5%</t>
  </si>
  <si>
    <t>4.9%</t>
  </si>
  <si>
    <t>-20.3%</t>
  </si>
  <si>
    <t>5.2%</t>
  </si>
  <si>
    <t>Cost of Revenues</t>
  </si>
  <si>
    <t>-6,549.336</t>
  </si>
  <si>
    <t>-7,678.514</t>
  </si>
  <si>
    <t>-9,236.434</t>
  </si>
  <si>
    <t>-8,380.517</t>
  </si>
  <si>
    <t>-6,834.708</t>
  </si>
  <si>
    <t>-7,994.688</t>
  </si>
  <si>
    <t>-7,885.73</t>
  </si>
  <si>
    <t>-11,164.213</t>
  </si>
  <si>
    <t>-11,222.704</t>
  </si>
  <si>
    <t>-13,519.191</t>
  </si>
  <si>
    <t>Gross Profit</t>
  </si>
  <si>
    <t>42,542.377</t>
  </si>
  <si>
    <t>48,121.521</t>
  </si>
  <si>
    <t>60,344.963</t>
  </si>
  <si>
    <t>65,016.878</t>
  </si>
  <si>
    <t>68,730.712</t>
  </si>
  <si>
    <t>85,948.696</t>
  </si>
  <si>
    <t>84,632.981</t>
  </si>
  <si>
    <t>83,911.009</t>
  </si>
  <si>
    <t>64,038.328</t>
  </si>
  <si>
    <t>71,238.079</t>
  </si>
  <si>
    <t>Gross Profit Margin</t>
  </si>
  <si>
    <t>86.7%</t>
  </si>
  <si>
    <t>86.2%</t>
  </si>
  <si>
    <t>88.6%</t>
  </si>
  <si>
    <t>91.0%</t>
  </si>
  <si>
    <t>91.5%</t>
  </si>
  <si>
    <t>88.3%</t>
  </si>
  <si>
    <t>85.1%</t>
  </si>
  <si>
    <t>84.0%</t>
  </si>
  <si>
    <t>R&amp;D Expenses</t>
  </si>
  <si>
    <t>Selling and Marketing Expense</t>
  </si>
  <si>
    <t>General &amp; Admin Expenses</t>
  </si>
  <si>
    <t>-10,208.59</t>
  </si>
  <si>
    <t>-7,260.08</t>
  </si>
  <si>
    <t>-7,341.449</t>
  </si>
  <si>
    <t>-4,925.867</t>
  </si>
  <si>
    <t>-5,354.991</t>
  </si>
  <si>
    <t>-3,649.957</t>
  </si>
  <si>
    <t>-6,504.136</t>
  </si>
  <si>
    <t>-7,745.221</t>
  </si>
  <si>
    <t>-7,895.725</t>
  </si>
  <si>
    <t>-8,135.886</t>
  </si>
  <si>
    <t>Other Inc / (Exp)</t>
  </si>
  <si>
    <t>-49,418.481</t>
  </si>
  <si>
    <t>-26,973.404</t>
  </si>
  <si>
    <t>-96,282.154</t>
  </si>
  <si>
    <t>-31,199.434</t>
  </si>
  <si>
    <t>-30,506.481</t>
  </si>
  <si>
    <t>-29,536.802</t>
  </si>
  <si>
    <t>-44,647.28</t>
  </si>
  <si>
    <t>-6,378.641</t>
  </si>
  <si>
    <t>-30,394.243</t>
  </si>
  <si>
    <t>-41,919.646</t>
  </si>
  <si>
    <t>Operating Expenses</t>
  </si>
  <si>
    <t>-59,627.071</t>
  </si>
  <si>
    <t>-34,233.484</t>
  </si>
  <si>
    <t>-103,623.604</t>
  </si>
  <si>
    <t>-36,125.301</t>
  </si>
  <si>
    <t>-35,861.472</t>
  </si>
  <si>
    <t>-33,186.759</t>
  </si>
  <si>
    <t>-51,151.417</t>
  </si>
  <si>
    <t>-14,123.862</t>
  </si>
  <si>
    <t>-38,289.968</t>
  </si>
  <si>
    <t>-50,055.531</t>
  </si>
  <si>
    <t>Operating Income</t>
  </si>
  <si>
    <t>-17,084.694</t>
  </si>
  <si>
    <t>13,888.038</t>
  </si>
  <si>
    <t>-43,278.641</t>
  </si>
  <si>
    <t>28,891.577</t>
  </si>
  <si>
    <t>32,869.24</t>
  </si>
  <si>
    <t>52,761.937</t>
  </si>
  <si>
    <t>33,481.565</t>
  </si>
  <si>
    <t>69,787.147</t>
  </si>
  <si>
    <t>25,748.36</t>
  </si>
  <si>
    <t>21,182.548</t>
  </si>
  <si>
    <t>Net Interest Expenses</t>
  </si>
  <si>
    <t>-28,289.601</t>
  </si>
  <si>
    <t>-28,817.584</t>
  </si>
  <si>
    <t>-14,939.551</t>
  </si>
  <si>
    <t>-24,486.544</t>
  </si>
  <si>
    <t>-20,388.77</t>
  </si>
  <si>
    <t>-19,536.959</t>
  </si>
  <si>
    <t>-20,442.128</t>
  </si>
  <si>
    <t>-20,183.126</t>
  </si>
  <si>
    <t>-20,161.666</t>
  </si>
  <si>
    <t>-19,870.57</t>
  </si>
  <si>
    <t>EBT, Incl. Unusual Items</t>
  </si>
  <si>
    <t>-45,374.295</t>
  </si>
  <si>
    <t>-14,929.547</t>
  </si>
  <si>
    <t>-58,218.192</t>
  </si>
  <si>
    <t>4,405.032</t>
  </si>
  <si>
    <t>12,480.47</t>
  </si>
  <si>
    <t>33,224.978</t>
  </si>
  <si>
    <t>13,039.437</t>
  </si>
  <si>
    <t>49,604.021</t>
  </si>
  <si>
    <t>5,586.694</t>
  </si>
  <si>
    <t>1,311.978</t>
  </si>
  <si>
    <t>Earnings of Discontinued Ops.</t>
  </si>
  <si>
    <t>Income Tax Expense</t>
  </si>
  <si>
    <t>-8,737.307</t>
  </si>
  <si>
    <t>-13,728.587</t>
  </si>
  <si>
    <t>5,788.171</t>
  </si>
  <si>
    <t>-10,184.283</t>
  </si>
  <si>
    <t>-10,376.221</t>
  </si>
  <si>
    <t>-9,694.088</t>
  </si>
  <si>
    <t>3,637.07</t>
  </si>
  <si>
    <t>-12,865.439</t>
  </si>
  <si>
    <t>-4,901.318</t>
  </si>
  <si>
    <t>1,982.183</t>
  </si>
  <si>
    <t>Net Income to Company</t>
  </si>
  <si>
    <t>-54,111.602</t>
  </si>
  <si>
    <t>-28,658.134</t>
  </si>
  <si>
    <t>-52,430.021</t>
  </si>
  <si>
    <t>-5,779.25</t>
  </si>
  <si>
    <t>2,104.248</t>
  </si>
  <si>
    <t>23,530.89</t>
  </si>
  <si>
    <t>16,676.507</t>
  </si>
  <si>
    <t>36,738.583</t>
  </si>
  <si>
    <t>3,294.16</t>
  </si>
  <si>
    <t>Minority Interest in Earnings</t>
  </si>
  <si>
    <t>2,146.404</t>
  </si>
  <si>
    <t>Net Income to Stockholders</t>
  </si>
  <si>
    <t>-53,864.888</t>
  </si>
  <si>
    <t>-28,578.055</t>
  </si>
  <si>
    <t>-52,021.72</t>
  </si>
  <si>
    <t>-5,721.628</t>
  </si>
  <si>
    <t>2,091.791</t>
  </si>
  <si>
    <t>23,446.261</t>
  </si>
  <si>
    <t>18,822.911</t>
  </si>
  <si>
    <t>36,699.138</t>
  </si>
  <si>
    <t>3,383.521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</si>
  <si>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</si>
  <si>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</si>
  <si>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</si>
  <si>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</si>
  <si>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</si>
  <si>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9,928.028</t>
  </si>
  <si>
    <t>15,614.026</t>
  </si>
  <si>
    <t>15,674.034</t>
  </si>
  <si>
    <t>15,678.514</t>
  </si>
  <si>
    <t>15,704.261</t>
  </si>
  <si>
    <t>15,706.299</t>
  </si>
  <si>
    <t>18,805.465</t>
  </si>
  <si>
    <t>20,127.72</t>
  </si>
  <si>
    <t>Weighted Average Diluted Shares Out.</t>
  </si>
  <si>
    <t>15,615.845</t>
  </si>
  <si>
    <t>15,700.51</t>
  </si>
  <si>
    <t>16,511.338</t>
  </si>
  <si>
    <t>16,332.258</t>
  </si>
  <si>
    <t>16,924.385</t>
  </si>
  <si>
    <t>19,019.8</t>
  </si>
  <si>
    <t>20,159.817</t>
  </si>
  <si>
    <t>EBITDA</t>
  </si>
  <si>
    <t>32,656.082</t>
  </si>
  <si>
    <t>39,826.943</t>
  </si>
  <si>
    <t>52,381.612</t>
  </si>
  <si>
    <t>59,849.31</t>
  </si>
  <si>
    <t>61,796.086</t>
  </si>
  <si>
    <t>79,911.389</t>
  </si>
  <si>
    <t>75,394.225</t>
  </si>
  <si>
    <t>72,381.612</t>
  </si>
  <si>
    <t>53,930.94</t>
  </si>
  <si>
    <t>59,213.649</t>
  </si>
  <si>
    <t>EBIT</t>
  </si>
  <si>
    <t>6,407.577</t>
  </si>
  <si>
    <t>9,428.838</t>
  </si>
  <si>
    <t>16,149.89</t>
  </si>
  <si>
    <t>29,981.764</t>
  </si>
  <si>
    <t>34,377.131</t>
  </si>
  <si>
    <t>48,585.098</t>
  </si>
  <si>
    <t>45,078.379</t>
  </si>
  <si>
    <t>41,277.305</t>
  </si>
  <si>
    <t>20,847.042</t>
  </si>
  <si>
    <t>24,908.618</t>
  </si>
  <si>
    <t>Revenue (Reported)</t>
  </si>
  <si>
    <t>Operating Income (Reported)</t>
  </si>
  <si>
    <t>-39,960.032</t>
  </si>
  <si>
    <t>46,401.13</t>
  </si>
  <si>
    <t>30,062.64</t>
  </si>
  <si>
    <t>72,390.519</t>
  </si>
  <si>
    <t>20,130.053</t>
  </si>
  <si>
    <t>23,841.706</t>
  </si>
  <si>
    <t>Operating Income (Adjusted)</t>
  </si>
  <si>
    <t>Cash Flow Statement</t>
  </si>
  <si>
    <t>Depreciation &amp; Amortization (CF)</t>
  </si>
  <si>
    <t>26,248.505</t>
  </si>
  <si>
    <t>30,398.105</t>
  </si>
  <si>
    <t>36,231.722</t>
  </si>
  <si>
    <t>29,867.546</t>
  </si>
  <si>
    <t>27,418.954</t>
  </si>
  <si>
    <t>31,326.291</t>
  </si>
  <si>
    <t>30,540.485</t>
  </si>
  <si>
    <t>31,502.574</t>
  </si>
  <si>
    <t>33,363.36</t>
  </si>
  <si>
    <t>34,640.811</t>
  </si>
  <si>
    <t>Amortization of Deferred Charges (CF)</t>
  </si>
  <si>
    <t>Stock-Based Comp</t>
  </si>
  <si>
    <t>1,835.758</t>
  </si>
  <si>
    <t>2,054.748</t>
  </si>
  <si>
    <t>1,297.742</t>
  </si>
  <si>
    <t>1,591.741</t>
  </si>
  <si>
    <t>-1,067.414</t>
  </si>
  <si>
    <t>1,151.54</t>
  </si>
  <si>
    <t>1,106.464</t>
  </si>
  <si>
    <t>Change In Accounts Receivable</t>
  </si>
  <si>
    <t>-1,411.657</t>
  </si>
  <si>
    <t>-2,328.596</t>
  </si>
  <si>
    <t>5,719.127</t>
  </si>
  <si>
    <t>-8,072.926</t>
  </si>
  <si>
    <t>-4,088.115</t>
  </si>
  <si>
    <t>-5,200.381</t>
  </si>
  <si>
    <t>12,727.494</t>
  </si>
  <si>
    <t>Change In Inventories</t>
  </si>
  <si>
    <t>Change in Other Net Operating Assets</t>
  </si>
  <si>
    <t>-2,010.603</t>
  </si>
  <si>
    <t>-2,561.673</t>
  </si>
  <si>
    <t>Other Operating Activities</t>
  </si>
  <si>
    <t>36,239.424</t>
  </si>
  <si>
    <t>14,699.552</t>
  </si>
  <si>
    <t>44,229.129</t>
  </si>
  <si>
    <t>16,835.637</t>
  </si>
  <si>
    <t>12,576.392</t>
  </si>
  <si>
    <t>1,744.444</t>
  </si>
  <si>
    <t>10,780.064</t>
  </si>
  <si>
    <t>-12,441.723</t>
  </si>
  <si>
    <t>6,188.61</t>
  </si>
  <si>
    <t>9,680.743</t>
  </si>
  <si>
    <t>Cash from Operations</t>
  </si>
  <si>
    <t>8,944.195</t>
  </si>
  <si>
    <t>14,047.378</t>
  </si>
  <si>
    <t>35,503.519</t>
  </si>
  <si>
    <t>34,128.863</t>
  </si>
  <si>
    <t>43,669.816</t>
  </si>
  <si>
    <t>51,057.077</t>
  </si>
  <si>
    <t>61,152.387</t>
  </si>
  <si>
    <t>51,293.795</t>
  </si>
  <si>
    <t>52,008.854</t>
  </si>
  <si>
    <t>45,365.449</t>
  </si>
  <si>
    <t>Capital Expenditures</t>
  </si>
  <si>
    <t>-29,449.592</t>
  </si>
  <si>
    <t>-5,094.194</t>
  </si>
  <si>
    <t>-22,361.603</t>
  </si>
  <si>
    <t>-34,385.999</t>
  </si>
  <si>
    <t>-35,410.792</t>
  </si>
  <si>
    <t>-20,966.093</t>
  </si>
  <si>
    <t>-62,204.163</t>
  </si>
  <si>
    <t>-8,769.519</t>
  </si>
  <si>
    <t>-10,638.491</t>
  </si>
  <si>
    <t>-43,979.004</t>
  </si>
  <si>
    <t>Cash Acquisitions</t>
  </si>
  <si>
    <t>-44,283.643</t>
  </si>
  <si>
    <t>Other Investing Activities</t>
  </si>
  <si>
    <t>7,797.62</t>
  </si>
  <si>
    <t>1,955.727</t>
  </si>
  <si>
    <t>-3,078.671</t>
  </si>
  <si>
    <t>3,858.662</t>
  </si>
  <si>
    <t>3,466.968</t>
  </si>
  <si>
    <t>5,138.032</t>
  </si>
  <si>
    <t>-2,191.43</t>
  </si>
  <si>
    <t>-1,089.93</t>
  </si>
  <si>
    <t>Cash from Investing</t>
  </si>
  <si>
    <t>-21,651.972</t>
  </si>
  <si>
    <t>-3,138.467</t>
  </si>
  <si>
    <t>-21,613.359</t>
  </si>
  <si>
    <t>-37,464.67</t>
  </si>
  <si>
    <t>-31,552.13</t>
  </si>
  <si>
    <t>-20,114.345</t>
  </si>
  <si>
    <t>-58,737.195</t>
  </si>
  <si>
    <t>-3,631.487</t>
  </si>
  <si>
    <t>-12,829.921</t>
  </si>
  <si>
    <t>-89,352.576</t>
  </si>
  <si>
    <t>Dividends Paid (Ex Special Dividends)</t>
  </si>
  <si>
    <t>-6,523.374</t>
  </si>
  <si>
    <t>-10,443.218</t>
  </si>
  <si>
    <t>-12,840.367</t>
  </si>
  <si>
    <t>-12,235.671</t>
  </si>
  <si>
    <t>-11,990.014</t>
  </si>
  <si>
    <t>-14,080.542</t>
  </si>
  <si>
    <t>-16,399.042</t>
  </si>
  <si>
    <t>Special Dividend Paid</t>
  </si>
  <si>
    <t>Long-Term Debt Issued</t>
  </si>
  <si>
    <t>52,760.076</t>
  </si>
  <si>
    <t>22,832.648</t>
  </si>
  <si>
    <t>148,934.5</t>
  </si>
  <si>
    <t>Long-Term Debt Repaid</t>
  </si>
  <si>
    <t>-70,306.723</t>
  </si>
  <si>
    <t>-19,314.708</t>
  </si>
  <si>
    <t>-31,725.517</t>
  </si>
  <si>
    <t>-11,409.758</t>
  </si>
  <si>
    <t>-12,393.071</t>
  </si>
  <si>
    <t>-17,301.122</t>
  </si>
  <si>
    <t>-19,790.286</t>
  </si>
  <si>
    <t>-30,568.618</t>
  </si>
  <si>
    <t>-26,969.896</t>
  </si>
  <si>
    <t>-160,501.295</t>
  </si>
  <si>
    <t>Repurchase of Common Stock</t>
  </si>
  <si>
    <t>Other Financing Activities</t>
  </si>
  <si>
    <t>82,246.962</t>
  </si>
  <si>
    <t>29,847.156</t>
  </si>
  <si>
    <t>49,764.314</t>
  </si>
  <si>
    <t>-12,821.906</t>
  </si>
  <si>
    <t>Cash from Financing</t>
  </si>
  <si>
    <t>-17,867.323</t>
  </si>
  <si>
    <t>50,521.445</t>
  </si>
  <si>
    <t>-17,933.131</t>
  </si>
  <si>
    <t>-22,836.289</t>
  </si>
  <si>
    <t>-30,141.488</t>
  </si>
  <si>
    <t>-9,193.309</t>
  </si>
  <si>
    <t>-12,711.476</t>
  </si>
  <si>
    <t>8,713.876</t>
  </si>
  <si>
    <t>-40,787.744</t>
  </si>
  <si>
    <t>Beginning Cash (CF)</t>
  </si>
  <si>
    <t>51,163.527</t>
  </si>
  <si>
    <t>Foreign Exchange Rate Adjustments</t>
  </si>
  <si>
    <t>Additions / Reductions</t>
  </si>
  <si>
    <t>-27,207.316</t>
  </si>
  <si>
    <t>-6,247.538</t>
  </si>
  <si>
    <t>67,919.638</t>
  </si>
  <si>
    <t>-24,019.647</t>
  </si>
  <si>
    <t>-14,635.235</t>
  </si>
  <si>
    <t>4,812.713</t>
  </si>
  <si>
    <t>-9,292.038</t>
  </si>
  <si>
    <t>34,088.305</t>
  </si>
  <si>
    <t>47,418.952</t>
  </si>
  <si>
    <t>-76,017.971</t>
  </si>
  <si>
    <t>Ending Cash (CF)</t>
  </si>
  <si>
    <t>Levered Free Cash Flow</t>
  </si>
  <si>
    <t>-20,505.398</t>
  </si>
  <si>
    <t>8,953.184</t>
  </si>
  <si>
    <t>13,141.916</t>
  </si>
  <si>
    <t>8,259.024</t>
  </si>
  <si>
    <t>30,090.984</t>
  </si>
  <si>
    <t>-1,051.777</t>
  </si>
  <si>
    <t>42,524.276</t>
  </si>
  <si>
    <t>41,370.363</t>
  </si>
  <si>
    <t>1,386.445</t>
  </si>
  <si>
    <t>Cash Interest Paid</t>
  </si>
  <si>
    <t>20,915.326</t>
  </si>
  <si>
    <t>19,286.868</t>
  </si>
  <si>
    <t>17,929.094</t>
  </si>
  <si>
    <t>18,267.051</t>
  </si>
  <si>
    <t>18,543.532</t>
  </si>
  <si>
    <t>19,674.822</t>
  </si>
  <si>
    <t>18,012.653</t>
  </si>
  <si>
    <t>13,111.016</t>
  </si>
  <si>
    <t>14,927.777</t>
  </si>
  <si>
    <t>14,683.588</t>
  </si>
  <si>
    <t>Valuation Ratios</t>
  </si>
  <si>
    <t>Price Close (Split Adjusted)</t>
  </si>
  <si>
    <t>Market Cap</t>
  </si>
  <si>
    <t>31,362.11</t>
  </si>
  <si>
    <t>1,856</t>
  </si>
  <si>
    <t>124,880.913</t>
  </si>
  <si>
    <t>239,619.283</t>
  </si>
  <si>
    <t>272,593.084</t>
  </si>
  <si>
    <t>161,486.479</t>
  </si>
  <si>
    <t>192,402.162</t>
  </si>
  <si>
    <t>278,158.555</t>
  </si>
  <si>
    <t>329,196.743</t>
  </si>
  <si>
    <t>295,832.654</t>
  </si>
  <si>
    <t>Total Enterprise Value (TEV)</t>
  </si>
  <si>
    <t>278,446.181</t>
  </si>
  <si>
    <t>258,054.049</t>
  </si>
  <si>
    <t>287,886.831</t>
  </si>
  <si>
    <t>417,864.628</t>
  </si>
  <si>
    <t>434,776.884</t>
  </si>
  <si>
    <t>316,669.836</t>
  </si>
  <si>
    <t>383,138.863</t>
  </si>
  <si>
    <t>455,587.605</t>
  </si>
  <si>
    <t>421,411.77</t>
  </si>
  <si>
    <t>504,711.894</t>
  </si>
  <si>
    <t>Enterprise Value (EV)</t>
  </si>
  <si>
    <t>486,983.824</t>
  </si>
  <si>
    <t>EV/EBITDA</t>
  </si>
  <si>
    <t>10.0x</t>
  </si>
  <si>
    <t>7.0x</t>
  </si>
  <si>
    <t>5.4x</t>
  </si>
  <si>
    <t>7.7x</t>
  </si>
  <si>
    <t>4.1x</t>
  </si>
  <si>
    <t>5.0x</t>
  </si>
  <si>
    <t>6.1x</t>
  </si>
  <si>
    <t>7.5x</t>
  </si>
  <si>
    <t>8.2x</t>
  </si>
  <si>
    <t>EV / EBIT</t>
  </si>
  <si>
    <t>60.7x</t>
  </si>
  <si>
    <t>37.6x</t>
  </si>
  <si>
    <t>18.0x</t>
  </si>
  <si>
    <t>17.8x</t>
  </si>
  <si>
    <t>12.4x</t>
  </si>
  <si>
    <t>6.9x</t>
  </si>
  <si>
    <t>8.3x</t>
  </si>
  <si>
    <t>10.6x</t>
  </si>
  <si>
    <t>17.5x</t>
  </si>
  <si>
    <t>19.6x</t>
  </si>
  <si>
    <t>EV / LTM EBITDA - CAPEX</t>
  </si>
  <si>
    <t>-880.8x</t>
  </si>
  <si>
    <t>13.8x</t>
  </si>
  <si>
    <t>6.7x</t>
  </si>
  <si>
    <t>40.6x</t>
  </si>
  <si>
    <t>12.3x</t>
  </si>
  <si>
    <t>5.5x</t>
  </si>
  <si>
    <t>21.2x</t>
  </si>
  <si>
    <t>9.1x</t>
  </si>
  <si>
    <t>8.8x</t>
  </si>
  <si>
    <t>32.0x</t>
  </si>
  <si>
    <t>EV / Free Cash Flow</t>
  </si>
  <si>
    <t>-32.9x</t>
  </si>
  <si>
    <t>11.6x</t>
  </si>
  <si>
    <t>9.7x</t>
  </si>
  <si>
    <t>209.9x</t>
  </si>
  <si>
    <t>14.3x</t>
  </si>
  <si>
    <t>8.6x</t>
  </si>
  <si>
    <t>23.1x</t>
  </si>
  <si>
    <t>13.9x</t>
  </si>
  <si>
    <t>8.7x</t>
  </si>
  <si>
    <t>48.7x</t>
  </si>
  <si>
    <t>EV / Invested Capital</t>
  </si>
  <si>
    <t>0.6x</t>
  </si>
  <si>
    <t>0.5x</t>
  </si>
  <si>
    <t>0.8x</t>
  </si>
  <si>
    <t>1.0x</t>
  </si>
  <si>
    <t>0.7x</t>
  </si>
  <si>
    <t>0.9x</t>
  </si>
  <si>
    <t>EV / Revenue</t>
  </si>
  <si>
    <t>5.9x</t>
  </si>
  <si>
    <t>4.9x</t>
  </si>
  <si>
    <t>5.7x</t>
  </si>
  <si>
    <t>3.5x</t>
  </si>
  <si>
    <t>4.8x</t>
  </si>
  <si>
    <t>5.3x</t>
  </si>
  <si>
    <t>P/E Ratio</t>
  </si>
  <si>
    <t>-0.3x</t>
  </si>
  <si>
    <t>-0.1x</t>
  </si>
  <si>
    <t>-2.0x</t>
  </si>
  <si>
    <t>-23.9x</t>
  </si>
  <si>
    <t>81.3x</t>
  </si>
  <si>
    <t>12.9x</t>
  </si>
  <si>
    <t>18.6x</t>
  </si>
  <si>
    <t>10.9x</t>
  </si>
  <si>
    <t>10.2x</t>
  </si>
  <si>
    <t>83.0x</t>
  </si>
  <si>
    <t>Price/Book</t>
  </si>
  <si>
    <t>0.2x</t>
  </si>
  <si>
    <t>0.0x</t>
  </si>
  <si>
    <t>0.4x</t>
  </si>
  <si>
    <t>1.1x</t>
  </si>
  <si>
    <t>Price / Operating Cash Flow</t>
  </si>
  <si>
    <t>3.8x</t>
  </si>
  <si>
    <t>4.3x</t>
  </si>
  <si>
    <t>7.4x</t>
  </si>
  <si>
    <t>3.1x</t>
  </si>
  <si>
    <t>3.7x</t>
  </si>
  <si>
    <t>6.2x</t>
  </si>
  <si>
    <t>Price / LTM Sales</t>
  </si>
  <si>
    <t>1.8x</t>
  </si>
  <si>
    <t>3.6x</t>
  </si>
  <si>
    <t>2.1x</t>
  </si>
  <si>
    <t>3.0x</t>
  </si>
  <si>
    <t>3.3x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</si>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</sst>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E76701E-6E66-5A75-8EAC-CD2599DE98A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703c0c110a5f03/Desktop/Original.xlsx" TargetMode="External"/><Relationship Id="rId1" Type="http://schemas.openxmlformats.org/officeDocument/2006/relationships/externalLinkPath" Target="/81703c0c110a5f03/Desktop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  <sheetName val="sheet2"/>
      <sheetName val="sheet3"/>
      <sheetName val="النسب المالية"/>
      <sheetName val="النسب المالية1"/>
    </sheetNames>
    <sheetDataSet>
      <sheetData sheetId="0">
        <row r="12">
          <cell r="D12">
            <v>147.77500000000001</v>
          </cell>
          <cell r="E12">
            <v>205.6</v>
          </cell>
          <cell r="F12">
            <v>172.256</v>
          </cell>
          <cell r="G12">
            <v>725.08799999999997</v>
          </cell>
          <cell r="H12">
            <v>795.774</v>
          </cell>
          <cell r="I12">
            <v>411.98599999999999</v>
          </cell>
          <cell r="J12">
            <v>417.98</v>
          </cell>
          <cell r="K12">
            <v>512.18299999999999</v>
          </cell>
          <cell r="L12">
            <v>234.93199999999999</v>
          </cell>
          <cell r="M12">
            <v>891.745</v>
          </cell>
        </row>
        <row r="14">
          <cell r="D14">
            <v>71.497</v>
          </cell>
          <cell r="E14">
            <v>69.155000000000001</v>
          </cell>
          <cell r="F14">
            <v>10.702999999999999</v>
          </cell>
          <cell r="G14">
            <v>10.991</v>
          </cell>
          <cell r="H14">
            <v>15.086</v>
          </cell>
          <cell r="I14">
            <v>13.725</v>
          </cell>
          <cell r="J14">
            <v>10.803000000000001</v>
          </cell>
          <cell r="K14">
            <v>15.1</v>
          </cell>
          <cell r="L14">
            <v>17.128</v>
          </cell>
          <cell r="M14">
            <v>11.616</v>
          </cell>
        </row>
        <row r="15">
          <cell r="D15">
            <v>366.60199999999998</v>
          </cell>
          <cell r="E15">
            <v>517.26400000000001</v>
          </cell>
          <cell r="F15">
            <v>640.98199999999997</v>
          </cell>
          <cell r="G15">
            <v>595.82799999999997</v>
          </cell>
          <cell r="H15">
            <v>629.822</v>
          </cell>
          <cell r="I15">
            <v>674.505</v>
          </cell>
          <cell r="J15">
            <v>753.21199999999999</v>
          </cell>
          <cell r="K15">
            <v>802.22799999999995</v>
          </cell>
          <cell r="L15" t="str">
            <v>1,111.451</v>
          </cell>
          <cell r="M15" t="str">
            <v>1,637.027</v>
          </cell>
        </row>
        <row r="18">
          <cell r="D18">
            <v>848.04899999999998</v>
          </cell>
          <cell r="E18" t="str">
            <v>1,051.597</v>
          </cell>
          <cell r="F18" t="str">
            <v>1,150.811</v>
          </cell>
          <cell r="G18" t="str">
            <v>1,651.909</v>
          </cell>
          <cell r="H18" t="str">
            <v>1,837.426</v>
          </cell>
          <cell r="I18" t="str">
            <v>1,463.876</v>
          </cell>
          <cell r="J18" t="str">
            <v>1,431.357</v>
          </cell>
          <cell r="K18" t="str">
            <v>1,586.947</v>
          </cell>
          <cell r="L18" t="str">
            <v>1,646.909</v>
          </cell>
          <cell r="M18" t="str">
            <v>2,951.691</v>
          </cell>
        </row>
        <row r="27">
          <cell r="D27" t="str">
            <v>4,865.695</v>
          </cell>
          <cell r="E27" t="str">
            <v>7,885.594</v>
          </cell>
          <cell r="F27" t="str">
            <v>9,272.779</v>
          </cell>
          <cell r="G27" t="str">
            <v>9,544.699</v>
          </cell>
          <cell r="H27" t="str">
            <v>9,888.555</v>
          </cell>
          <cell r="I27" t="str">
            <v>10,718.974</v>
          </cell>
          <cell r="J27" t="str">
            <v>11,413.578</v>
          </cell>
          <cell r="K27" t="str">
            <v>12,234.007</v>
          </cell>
          <cell r="L27" t="str">
            <v>12,918.552</v>
          </cell>
          <cell r="M27" t="str">
            <v>31,810.795</v>
          </cell>
        </row>
        <row r="35">
          <cell r="D35">
            <v>223.637</v>
          </cell>
          <cell r="E35">
            <v>384.93299999999999</v>
          </cell>
          <cell r="F35">
            <v>432.23099999999999</v>
          </cell>
          <cell r="G35">
            <v>568.84799999999996</v>
          </cell>
          <cell r="H35">
            <v>419.67599999999999</v>
          </cell>
          <cell r="I35">
            <v>493.37099999999998</v>
          </cell>
          <cell r="J35" t="str">
            <v>1,007.158</v>
          </cell>
          <cell r="K35">
            <v>656.18399999999997</v>
          </cell>
          <cell r="L35">
            <v>963.33500000000004</v>
          </cell>
          <cell r="M35" t="str">
            <v>1,281.408</v>
          </cell>
        </row>
        <row r="40">
          <cell r="D40" t="str">
            <v>1,978.831</v>
          </cell>
          <cell r="E40" t="str">
            <v>3,173.998</v>
          </cell>
          <cell r="F40" t="str">
            <v>3,527.196</v>
          </cell>
          <cell r="G40" t="str">
            <v>3,512.115</v>
          </cell>
          <cell r="H40" t="str">
            <v>3,669.247</v>
          </cell>
          <cell r="I40" t="str">
            <v>4,508.298</v>
          </cell>
          <cell r="J40" t="str">
            <v>4,776.328</v>
          </cell>
          <cell r="K40" t="str">
            <v>5,002.573</v>
          </cell>
          <cell r="L40" t="str">
            <v>5,331.662</v>
          </cell>
          <cell r="M40" t="str">
            <v>9,820.826</v>
          </cell>
        </row>
        <row r="51">
          <cell r="D51" t="str">
            <v>2,886.863</v>
          </cell>
          <cell r="E51" t="str">
            <v>4,711.596</v>
          </cell>
          <cell r="F51" t="str">
            <v>5,745.582</v>
          </cell>
          <cell r="G51" t="str">
            <v>6,032.584</v>
          </cell>
          <cell r="H51" t="str">
            <v>6,219.308</v>
          </cell>
          <cell r="I51" t="str">
            <v>6,210.675</v>
          </cell>
          <cell r="J51" t="str">
            <v>6,637.25</v>
          </cell>
          <cell r="K51" t="str">
            <v>7,231.434</v>
          </cell>
          <cell r="L51" t="str">
            <v>7,586.89</v>
          </cell>
          <cell r="M51" t="str">
            <v>21,989.969</v>
          </cell>
        </row>
      </sheetData>
      <sheetData sheetId="1">
        <row r="12">
          <cell r="D12" t="str">
            <v>1,740.577</v>
          </cell>
          <cell r="E12" t="str">
            <v>2,196.588</v>
          </cell>
          <cell r="F12" t="str">
            <v>2,754.747</v>
          </cell>
          <cell r="G12" t="str">
            <v>2,871.261</v>
          </cell>
          <cell r="H12" t="str">
            <v>2,819.379</v>
          </cell>
          <cell r="I12" t="str">
            <v>2,990.973</v>
          </cell>
          <cell r="J12" t="str">
            <v>3,239.592</v>
          </cell>
          <cell r="K12" t="str">
            <v>3,992.998</v>
          </cell>
          <cell r="L12" t="str">
            <v>4,893.257</v>
          </cell>
          <cell r="M12" t="str">
            <v>7,773.246</v>
          </cell>
        </row>
        <row r="15">
          <cell r="D15">
            <v>-916.69100000000003</v>
          </cell>
          <cell r="E15" t="str">
            <v>-1,158.023</v>
          </cell>
          <cell r="F15" t="str">
            <v>-1,369.02</v>
          </cell>
          <cell r="G15" t="str">
            <v>-1,376.783</v>
          </cell>
          <cell r="H15" t="str">
            <v>-1,326.765</v>
          </cell>
          <cell r="I15" t="str">
            <v>-1,562.022</v>
          </cell>
          <cell r="J15" t="str">
            <v>-1,602.992</v>
          </cell>
          <cell r="K15" t="str">
            <v>-1,782.218</v>
          </cell>
          <cell r="L15" t="str">
            <v>-2,205.873</v>
          </cell>
          <cell r="M15" t="str">
            <v>-3,494.223</v>
          </cell>
        </row>
        <row r="24">
          <cell r="D24">
            <v>-812.95399999999995</v>
          </cell>
          <cell r="E24">
            <v>292.70600000000002</v>
          </cell>
          <cell r="F24">
            <v>207.66</v>
          </cell>
          <cell r="G24">
            <v>448.34500000000003</v>
          </cell>
          <cell r="H24">
            <v>498.86700000000002</v>
          </cell>
          <cell r="I24">
            <v>-253.40600000000001</v>
          </cell>
          <cell r="J24" t="str">
            <v>1,071.98</v>
          </cell>
          <cell r="K24" t="str">
            <v>1,080.568</v>
          </cell>
          <cell r="L24" t="str">
            <v>1,275.567</v>
          </cell>
          <cell r="M24" t="str">
            <v>1,584.146</v>
          </cell>
        </row>
        <row r="26">
          <cell r="D26">
            <v>-56.360999999999997</v>
          </cell>
          <cell r="E26">
            <v>-73.671000000000006</v>
          </cell>
          <cell r="F26">
            <v>-93.015000000000001</v>
          </cell>
          <cell r="G26">
            <v>-87.85</v>
          </cell>
          <cell r="H26">
            <v>-72.316000000000003</v>
          </cell>
          <cell r="I26">
            <v>-100.19499999999999</v>
          </cell>
          <cell r="J26">
            <v>-112.73099999999999</v>
          </cell>
          <cell r="K26">
            <v>-103.90300000000001</v>
          </cell>
          <cell r="L26">
            <v>-96.111000000000004</v>
          </cell>
          <cell r="M26">
            <v>-73.918999999999997</v>
          </cell>
        </row>
        <row r="30">
          <cell r="D30">
            <v>-729.52800000000002</v>
          </cell>
          <cell r="E30">
            <v>96.084999999999994</v>
          </cell>
          <cell r="F30">
            <v>34.107999999999997</v>
          </cell>
          <cell r="G30">
            <v>213.27199999999999</v>
          </cell>
          <cell r="H30">
            <v>302.72500000000002</v>
          </cell>
          <cell r="I30">
            <v>-445.94</v>
          </cell>
          <cell r="J30">
            <v>614.40099999999995</v>
          </cell>
          <cell r="K30">
            <v>650.97900000000004</v>
          </cell>
          <cell r="L30">
            <v>710.596</v>
          </cell>
          <cell r="M30">
            <v>907.48400000000004</v>
          </cell>
        </row>
        <row r="33">
          <cell r="D33">
            <v>-729.52800000000002</v>
          </cell>
          <cell r="E33">
            <v>96.084999999999994</v>
          </cell>
          <cell r="F33">
            <v>34.107999999999997</v>
          </cell>
          <cell r="G33">
            <v>213.27199999999999</v>
          </cell>
          <cell r="H33">
            <v>302.72500000000002</v>
          </cell>
          <cell r="I33">
            <v>-445.94</v>
          </cell>
          <cell r="J33">
            <v>614.40099999999995</v>
          </cell>
          <cell r="K33">
            <v>650.97900000000004</v>
          </cell>
          <cell r="L33">
            <v>710.596</v>
          </cell>
          <cell r="M33">
            <v>907.48400000000004</v>
          </cell>
        </row>
        <row r="38">
          <cell r="D38">
            <v>-4.22</v>
          </cell>
          <cell r="E38">
            <v>0.49</v>
          </cell>
          <cell r="F38">
            <v>0.16</v>
          </cell>
          <cell r="G38">
            <v>0.95</v>
          </cell>
          <cell r="H38">
            <v>1.31</v>
          </cell>
          <cell r="I38">
            <v>-1.91</v>
          </cell>
          <cell r="J38">
            <v>2.59</v>
          </cell>
          <cell r="K38">
            <v>2.7</v>
          </cell>
          <cell r="L38">
            <v>2.92</v>
          </cell>
          <cell r="M38">
            <v>2.0699999999999998</v>
          </cell>
        </row>
        <row r="43">
          <cell r="D43">
            <v>644.54399999999998</v>
          </cell>
          <cell r="E43">
            <v>840.00300000000004</v>
          </cell>
          <cell r="F43" t="str">
            <v>1,062.305</v>
          </cell>
          <cell r="G43" t="str">
            <v>1,274.002</v>
          </cell>
          <cell r="H43" t="str">
            <v>1,184.516</v>
          </cell>
          <cell r="I43" t="str">
            <v>1,032.923</v>
          </cell>
          <cell r="J43" t="str">
            <v>1,337.759</v>
          </cell>
          <cell r="K43" t="str">
            <v>1,997.646</v>
          </cell>
          <cell r="L43" t="str">
            <v>2,267.698</v>
          </cell>
          <cell r="M43" t="str">
            <v>3,374.005</v>
          </cell>
        </row>
      </sheetData>
      <sheetData sheetId="2">
        <row r="20">
          <cell r="D20">
            <v>511.041</v>
          </cell>
          <cell r="E20">
            <v>773.96600000000001</v>
          </cell>
          <cell r="F20">
            <v>855.01800000000003</v>
          </cell>
          <cell r="G20" t="str">
            <v>1,045.542</v>
          </cell>
          <cell r="H20">
            <v>964.96500000000003</v>
          </cell>
          <cell r="I20">
            <v>826.7</v>
          </cell>
          <cell r="J20" t="str">
            <v>1,144.868</v>
          </cell>
          <cell r="K20" t="str">
            <v>1,516.793</v>
          </cell>
          <cell r="L20" t="str">
            <v>1,701.182</v>
          </cell>
          <cell r="M20" t="str">
            <v>2,838.74</v>
          </cell>
        </row>
        <row r="30">
          <cell r="D30">
            <v>-138.75</v>
          </cell>
          <cell r="E30">
            <v>-865.80799999999999</v>
          </cell>
          <cell r="F30" t="str">
            <v>-1,002.36</v>
          </cell>
          <cell r="G30">
            <v>-562.36400000000003</v>
          </cell>
          <cell r="H30">
            <v>-522.56899999999996</v>
          </cell>
          <cell r="I30">
            <v>-414.11</v>
          </cell>
          <cell r="J30">
            <v>-20.062999999999999</v>
          </cell>
          <cell r="K30">
            <v>-478.26499999999999</v>
          </cell>
          <cell r="L30">
            <v>-31.638999999999999</v>
          </cell>
          <cell r="M30">
            <v>-350.26799999999997</v>
          </cell>
        </row>
      </sheetData>
      <sheetData sheetId="3">
        <row r="17">
          <cell r="D17" t="str">
            <v>8.8x</v>
          </cell>
          <cell r="E17" t="str">
            <v>9.1x</v>
          </cell>
          <cell r="F17" t="str">
            <v>9.1x</v>
          </cell>
          <cell r="G17" t="str">
            <v>11.2x</v>
          </cell>
          <cell r="H17" t="str">
            <v>11.2x</v>
          </cell>
          <cell r="I17" t="str">
            <v>13.3x</v>
          </cell>
          <cell r="J17" t="str">
            <v>18.3x</v>
          </cell>
          <cell r="K17" t="str">
            <v>13.3x</v>
          </cell>
          <cell r="L17" t="str">
            <v>7.5x</v>
          </cell>
          <cell r="M17" t="str">
            <v>11.5x</v>
          </cell>
        </row>
        <row r="18">
          <cell r="D18" t="str">
            <v>17.2x</v>
          </cell>
          <cell r="E18" t="str">
            <v>-41.2x</v>
          </cell>
          <cell r="F18" t="str">
            <v>45.7x</v>
          </cell>
          <cell r="G18" t="str">
            <v>36.8x</v>
          </cell>
          <cell r="H18" t="str">
            <v>24.2x</v>
          </cell>
          <cell r="I18" t="str">
            <v>42.4x</v>
          </cell>
          <cell r="J18" t="str">
            <v>62.9x</v>
          </cell>
          <cell r="K18" t="str">
            <v>16.2x</v>
          </cell>
          <cell r="L18" t="str">
            <v>12.2x</v>
          </cell>
          <cell r="M18" t="str">
            <v>20.2x</v>
          </cell>
        </row>
        <row r="20">
          <cell r="D20" t="str">
            <v>-22.3x</v>
          </cell>
          <cell r="E20" t="str">
            <v>24.7x</v>
          </cell>
          <cell r="F20" t="str">
            <v>31.9x</v>
          </cell>
          <cell r="G20" t="str">
            <v>21.1x</v>
          </cell>
          <cell r="H20" t="str">
            <v>180.5x</v>
          </cell>
          <cell r="I20" t="str">
            <v>-20.6x</v>
          </cell>
          <cell r="J20" t="str">
            <v>-49.4x</v>
          </cell>
          <cell r="K20" t="str">
            <v>81.4x</v>
          </cell>
          <cell r="L20" t="str">
            <v>36.1x</v>
          </cell>
          <cell r="M20" t="str">
            <v>87.5x</v>
          </cell>
        </row>
        <row r="21">
          <cell r="D21" t="str">
            <v>1.2x</v>
          </cell>
          <cell r="E21" t="str">
            <v>1.2x</v>
          </cell>
          <cell r="F21" t="str">
            <v>1.2x</v>
          </cell>
          <cell r="G21" t="str">
            <v>1.7x</v>
          </cell>
          <cell r="H21" t="str">
            <v>1.8x</v>
          </cell>
          <cell r="I21" t="str">
            <v>1.6x</v>
          </cell>
          <cell r="J21" t="str">
            <v>2.5x</v>
          </cell>
          <cell r="K21" t="str">
            <v>2.6x</v>
          </cell>
          <cell r="L21" t="str">
            <v>1.9x</v>
          </cell>
          <cell r="M21" t="str">
            <v>1.6x</v>
          </cell>
        </row>
        <row r="22">
          <cell r="D22" t="str">
            <v>3.2x</v>
          </cell>
          <cell r="E22" t="str">
            <v>3.5x</v>
          </cell>
          <cell r="F22" t="str">
            <v>3.3x</v>
          </cell>
          <cell r="G22" t="str">
            <v>4.7x</v>
          </cell>
          <cell r="H22" t="str">
            <v>5.1x</v>
          </cell>
          <cell r="I22" t="str">
            <v>4.8x</v>
          </cell>
          <cell r="J22" t="str">
            <v>7.1x</v>
          </cell>
          <cell r="K22" t="str">
            <v>6.2x</v>
          </cell>
          <cell r="L22" t="str">
            <v>3.7x</v>
          </cell>
          <cell r="M22" t="str">
            <v>5.0x</v>
          </cell>
        </row>
        <row r="24">
          <cell r="D24" t="str">
            <v>25.9x</v>
          </cell>
          <cell r="E24" t="str">
            <v>-7.9x</v>
          </cell>
          <cell r="F24" t="str">
            <v>303.4x</v>
          </cell>
          <cell r="G24" t="str">
            <v>117.0x</v>
          </cell>
          <cell r="H24" t="str">
            <v>40.3x</v>
          </cell>
          <cell r="I24" t="str">
            <v>90.4x</v>
          </cell>
          <cell r="J24" t="str">
            <v>-58.4x</v>
          </cell>
          <cell r="K24" t="str">
            <v>26.8x</v>
          </cell>
          <cell r="L24" t="str">
            <v>19.5x</v>
          </cell>
          <cell r="M24" t="str">
            <v>42.2x</v>
          </cell>
        </row>
        <row r="25">
          <cell r="D25" t="str">
            <v>1.3x</v>
          </cell>
          <cell r="E25" t="str">
            <v>1.3x</v>
          </cell>
          <cell r="F25" t="str">
            <v>1.4x</v>
          </cell>
          <cell r="G25" t="str">
            <v>2.1x</v>
          </cell>
          <cell r="H25" t="str">
            <v>2.2x</v>
          </cell>
          <cell r="I25" t="str">
            <v>1.9x</v>
          </cell>
          <cell r="J25" t="str">
            <v>3.1x</v>
          </cell>
          <cell r="K25" t="str">
            <v>3.1x</v>
          </cell>
          <cell r="L25" t="str">
            <v>2.2x</v>
          </cell>
          <cell r="M25" t="str">
            <v>1.7x</v>
          </cell>
        </row>
        <row r="29">
          <cell r="D29">
            <v>4.8</v>
          </cell>
          <cell r="E29">
            <v>5.3</v>
          </cell>
          <cell r="F29">
            <v>5.3</v>
          </cell>
          <cell r="G29">
            <v>5.9</v>
          </cell>
          <cell r="H29">
            <v>6.2</v>
          </cell>
          <cell r="I29">
            <v>5</v>
          </cell>
          <cell r="J29">
            <v>5.4</v>
          </cell>
          <cell r="K29">
            <v>5.9</v>
          </cell>
          <cell r="L29">
            <v>5.8</v>
          </cell>
          <cell r="M29">
            <v>6.4</v>
          </cell>
        </row>
        <row r="30">
          <cell r="D30">
            <v>3</v>
          </cell>
          <cell r="E30">
            <v>5</v>
          </cell>
          <cell r="F30">
            <v>6</v>
          </cell>
          <cell r="G30">
            <v>8</v>
          </cell>
          <cell r="H30">
            <v>6</v>
          </cell>
          <cell r="I30">
            <v>2</v>
          </cell>
          <cell r="J30">
            <v>7</v>
          </cell>
          <cell r="K30">
            <v>7</v>
          </cell>
          <cell r="L30">
            <v>6</v>
          </cell>
          <cell r="M30">
            <v>6</v>
          </cell>
        </row>
        <row r="31">
          <cell r="D31">
            <v>0.46739999999999998</v>
          </cell>
          <cell r="E31">
            <v>0.37059999999999998</v>
          </cell>
          <cell r="F31">
            <v>0.44400000000000001</v>
          </cell>
          <cell r="G31">
            <v>0.53710000000000002</v>
          </cell>
          <cell r="H31">
            <v>0.55320000000000003</v>
          </cell>
          <cell r="I31">
            <v>0.60060000000000002</v>
          </cell>
          <cell r="J31">
            <v>0.90890000000000004</v>
          </cell>
          <cell r="K31">
            <v>1.7814000000000001</v>
          </cell>
          <cell r="L31">
            <v>1.7703</v>
          </cell>
          <cell r="M31">
            <v>2.1663000000000001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I4" sqref="I4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37</v>
      </c>
      <c r="E15" s="3" t="s">
        <v>37</v>
      </c>
      <c r="F15" s="3" t="s">
        <v>37</v>
      </c>
      <c r="G15" s="3" t="s">
        <v>37</v>
      </c>
      <c r="H15" s="3" t="s">
        <v>37</v>
      </c>
      <c r="I15" s="3" t="s">
        <v>37</v>
      </c>
      <c r="J15" s="3" t="s">
        <v>37</v>
      </c>
      <c r="K15" s="3" t="s">
        <v>37</v>
      </c>
      <c r="L15" s="3" t="s">
        <v>37</v>
      </c>
      <c r="M15" s="3" t="s">
        <v>37</v>
      </c>
    </row>
    <row r="16" spans="3:13" ht="12.75" x14ac:dyDescent="0.2">
      <c r="C16" s="3" t="s">
        <v>50</v>
      </c>
      <c r="D16" s="3">
        <v>885.08399999999995</v>
      </c>
      <c r="E16" s="3" t="s">
        <v>51</v>
      </c>
      <c r="F16" s="3" t="s">
        <v>52</v>
      </c>
      <c r="G16" s="3" t="s">
        <v>53</v>
      </c>
      <c r="H16" s="3">
        <v>990.63599999999997</v>
      </c>
      <c r="I16" s="3" t="s">
        <v>54</v>
      </c>
      <c r="J16" s="3" t="s">
        <v>55</v>
      </c>
      <c r="K16" s="3">
        <v>720.19</v>
      </c>
      <c r="L16" s="3" t="s">
        <v>56</v>
      </c>
      <c r="M16" s="3" t="s">
        <v>57</v>
      </c>
    </row>
    <row r="17" spans="3:13" ht="12.75" x14ac:dyDescent="0.2">
      <c r="C17" s="3" t="s">
        <v>58</v>
      </c>
      <c r="D17" s="3" t="s">
        <v>59</v>
      </c>
      <c r="E17" s="3">
        <v>110.994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60</v>
      </c>
      <c r="L17" s="3" t="s">
        <v>61</v>
      </c>
      <c r="M17" s="3" t="s">
        <v>62</v>
      </c>
    </row>
    <row r="18" spans="3:13" ht="12.75" x14ac:dyDescent="0.2">
      <c r="C18" s="3" t="s">
        <v>63</v>
      </c>
      <c r="D18" s="3" t="s">
        <v>64</v>
      </c>
      <c r="E18" s="3" t="s">
        <v>65</v>
      </c>
      <c r="F18" s="3" t="s">
        <v>66</v>
      </c>
      <c r="G18" s="3" t="s">
        <v>67</v>
      </c>
      <c r="H18" s="3" t="s">
        <v>68</v>
      </c>
      <c r="I18" s="3" t="s">
        <v>69</v>
      </c>
      <c r="J18" s="3" t="s">
        <v>70</v>
      </c>
      <c r="K18" s="3" t="s">
        <v>71</v>
      </c>
      <c r="L18" s="3" t="s">
        <v>72</v>
      </c>
      <c r="M18" s="3" t="s">
        <v>73</v>
      </c>
    </row>
    <row r="19" spans="3:13" ht="12.75" x14ac:dyDescent="0.2"/>
    <row r="20" spans="3:13" ht="12.75" x14ac:dyDescent="0.2">
      <c r="C20" s="3" t="s">
        <v>74</v>
      </c>
      <c r="D20" s="3" t="s">
        <v>75</v>
      </c>
      <c r="E20" s="3" t="s">
        <v>76</v>
      </c>
      <c r="F20" s="3" t="s">
        <v>77</v>
      </c>
      <c r="G20" s="3" t="s">
        <v>78</v>
      </c>
      <c r="H20" s="3" t="s">
        <v>79</v>
      </c>
      <c r="I20" s="3" t="s">
        <v>80</v>
      </c>
      <c r="J20" s="3" t="s">
        <v>81</v>
      </c>
      <c r="K20" s="3" t="s">
        <v>82</v>
      </c>
      <c r="L20" s="3" t="s">
        <v>83</v>
      </c>
      <c r="M20" s="3" t="s">
        <v>84</v>
      </c>
    </row>
    <row r="21" spans="3:13" ht="12.75" x14ac:dyDescent="0.2">
      <c r="C21" s="3" t="s">
        <v>85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86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87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>
        <v>219.762</v>
      </c>
      <c r="J23" s="3">
        <v>219.44499999999999</v>
      </c>
      <c r="K23" s="3">
        <v>208.67699999999999</v>
      </c>
      <c r="L23" s="3" t="s">
        <v>37</v>
      </c>
      <c r="M23" s="3" t="s">
        <v>37</v>
      </c>
    </row>
    <row r="24" spans="3:13" ht="12.75" x14ac:dyDescent="0.2">
      <c r="C24" s="3" t="s">
        <v>88</v>
      </c>
      <c r="D24" s="3" t="s">
        <v>37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89</v>
      </c>
    </row>
    <row r="25" spans="3:13" ht="12.75" x14ac:dyDescent="0.2">
      <c r="C25" s="3" t="s">
        <v>90</v>
      </c>
      <c r="D25" s="3" t="s">
        <v>91</v>
      </c>
      <c r="E25" s="3" t="s">
        <v>92</v>
      </c>
      <c r="F25" s="3" t="s">
        <v>93</v>
      </c>
      <c r="G25" s="3" t="s">
        <v>94</v>
      </c>
      <c r="H25" s="3" t="s">
        <v>95</v>
      </c>
      <c r="I25" s="3" t="s">
        <v>96</v>
      </c>
      <c r="J25" s="3" t="s">
        <v>97</v>
      </c>
      <c r="K25" s="3" t="s">
        <v>98</v>
      </c>
      <c r="L25" s="3" t="s">
        <v>99</v>
      </c>
      <c r="M25" s="3" t="s">
        <v>100</v>
      </c>
    </row>
    <row r="26" spans="3:13" ht="12.75" x14ac:dyDescent="0.2">
      <c r="C26" s="3" t="s">
        <v>101</v>
      </c>
      <c r="D26" s="3" t="s">
        <v>102</v>
      </c>
      <c r="E26" s="3" t="s">
        <v>103</v>
      </c>
      <c r="F26" s="3" t="s">
        <v>104</v>
      </c>
      <c r="G26" s="3" t="s">
        <v>105</v>
      </c>
      <c r="H26" s="3" t="s">
        <v>106</v>
      </c>
      <c r="I26" s="3" t="s">
        <v>107</v>
      </c>
      <c r="J26" s="3" t="s">
        <v>108</v>
      </c>
      <c r="K26" s="3" t="s">
        <v>109</v>
      </c>
      <c r="L26" s="3" t="s">
        <v>110</v>
      </c>
      <c r="M26" s="3" t="s">
        <v>111</v>
      </c>
    </row>
    <row r="27" spans="3:13" ht="12.75" x14ac:dyDescent="0.2">
      <c r="C27" s="3" t="s">
        <v>112</v>
      </c>
      <c r="D27" s="3" t="s">
        <v>113</v>
      </c>
      <c r="E27" s="3" t="s">
        <v>114</v>
      </c>
      <c r="F27" s="3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120</v>
      </c>
      <c r="L27" s="3" t="s">
        <v>121</v>
      </c>
      <c r="M27" s="3" t="s">
        <v>122</v>
      </c>
    </row>
    <row r="28" spans="3:13" ht="12.75" x14ac:dyDescent="0.2"/>
    <row r="29" spans="3:13" ht="12.75" x14ac:dyDescent="0.2">
      <c r="C29" s="3" t="s">
        <v>123</v>
      </c>
      <c r="D29" s="3" t="s">
        <v>124</v>
      </c>
      <c r="E29" s="3" t="s">
        <v>125</v>
      </c>
      <c r="F29" s="3" t="s">
        <v>126</v>
      </c>
      <c r="G29" s="3" t="s">
        <v>127</v>
      </c>
      <c r="H29" s="3" t="s">
        <v>128</v>
      </c>
      <c r="I29" s="3" t="s">
        <v>129</v>
      </c>
      <c r="J29" s="3" t="s">
        <v>130</v>
      </c>
      <c r="K29" s="3" t="s">
        <v>131</v>
      </c>
      <c r="L29" s="3" t="s">
        <v>132</v>
      </c>
      <c r="M29" s="3" t="s">
        <v>133</v>
      </c>
    </row>
    <row r="30" spans="3:13" ht="12.75" x14ac:dyDescent="0.2">
      <c r="C30" s="3" t="s">
        <v>134</v>
      </c>
      <c r="D30" s="3" t="s">
        <v>135</v>
      </c>
      <c r="E30" s="3" t="s">
        <v>136</v>
      </c>
      <c r="F30" s="3" t="s">
        <v>137</v>
      </c>
      <c r="G30" s="3" t="s">
        <v>138</v>
      </c>
      <c r="H30" s="3" t="s">
        <v>139</v>
      </c>
      <c r="I30" s="3" t="s">
        <v>140</v>
      </c>
      <c r="J30" s="3" t="s">
        <v>141</v>
      </c>
      <c r="K30" s="3" t="s">
        <v>142</v>
      </c>
      <c r="L30" s="3">
        <v>555.12900000000002</v>
      </c>
      <c r="M30" s="3" t="s">
        <v>143</v>
      </c>
    </row>
    <row r="31" spans="3:13" ht="12.75" x14ac:dyDescent="0.2">
      <c r="C31" s="3" t="s">
        <v>144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145</v>
      </c>
      <c r="D32" s="3" t="s">
        <v>146</v>
      </c>
      <c r="E32" s="3" t="s">
        <v>147</v>
      </c>
      <c r="F32" s="3" t="s">
        <v>148</v>
      </c>
      <c r="G32" s="3" t="s">
        <v>149</v>
      </c>
      <c r="H32" s="3" t="s">
        <v>150</v>
      </c>
      <c r="I32" s="3" t="s">
        <v>151</v>
      </c>
      <c r="J32" s="3" t="s">
        <v>152</v>
      </c>
      <c r="K32" s="3" t="s">
        <v>153</v>
      </c>
      <c r="L32" s="3" t="s">
        <v>154</v>
      </c>
      <c r="M32" s="3" t="s">
        <v>155</v>
      </c>
    </row>
    <row r="33" spans="3:13" ht="12.75" x14ac:dyDescent="0.2">
      <c r="C33" s="3" t="s">
        <v>156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>
        <v>327.21899999999999</v>
      </c>
      <c r="K33" s="3">
        <v>237.94300000000001</v>
      </c>
      <c r="L33" s="3">
        <v>378.09399999999999</v>
      </c>
      <c r="M33" s="3">
        <v>571.36699999999996</v>
      </c>
    </row>
    <row r="34" spans="3:13" ht="12.75" x14ac:dyDescent="0.2">
      <c r="C34" s="3" t="s">
        <v>157</v>
      </c>
      <c r="D34" s="3" t="s">
        <v>158</v>
      </c>
      <c r="E34" s="3" t="s">
        <v>159</v>
      </c>
      <c r="F34" s="3" t="s">
        <v>160</v>
      </c>
      <c r="G34" s="3" t="s">
        <v>161</v>
      </c>
      <c r="H34" s="3" t="s">
        <v>162</v>
      </c>
      <c r="I34" s="3" t="s">
        <v>163</v>
      </c>
      <c r="J34" s="3" t="s">
        <v>164</v>
      </c>
      <c r="K34" s="3" t="s">
        <v>165</v>
      </c>
      <c r="L34" s="3" t="s">
        <v>166</v>
      </c>
      <c r="M34" s="3" t="s">
        <v>167</v>
      </c>
    </row>
    <row r="35" spans="3:13" ht="12.75" x14ac:dyDescent="0.2">
      <c r="C35" s="3" t="s">
        <v>168</v>
      </c>
      <c r="D35" s="3" t="s">
        <v>169</v>
      </c>
      <c r="E35" s="3" t="s">
        <v>170</v>
      </c>
      <c r="F35" s="3" t="s">
        <v>171</v>
      </c>
      <c r="G35" s="3" t="s">
        <v>172</v>
      </c>
      <c r="H35" s="3" t="s">
        <v>173</v>
      </c>
      <c r="I35" s="3" t="s">
        <v>174</v>
      </c>
      <c r="J35" s="3" t="s">
        <v>175</v>
      </c>
      <c r="K35" s="3" t="s">
        <v>176</v>
      </c>
      <c r="L35" s="3" t="s">
        <v>177</v>
      </c>
      <c r="M35" s="3" t="s">
        <v>178</v>
      </c>
    </row>
    <row r="36" spans="3:13" ht="12.75" x14ac:dyDescent="0.2"/>
    <row r="37" spans="3:13" ht="12.75" x14ac:dyDescent="0.2">
      <c r="C37" s="3" t="s">
        <v>179</v>
      </c>
      <c r="D37" s="3" t="s">
        <v>180</v>
      </c>
      <c r="E37" s="3" t="s">
        <v>181</v>
      </c>
      <c r="F37" s="3" t="s">
        <v>182</v>
      </c>
      <c r="G37" s="3" t="s">
        <v>183</v>
      </c>
      <c r="H37" s="3" t="s">
        <v>184</v>
      </c>
      <c r="I37" s="3" t="s">
        <v>185</v>
      </c>
      <c r="J37" s="3" t="s">
        <v>186</v>
      </c>
      <c r="K37" s="3" t="s">
        <v>187</v>
      </c>
      <c r="L37" s="3" t="s">
        <v>188</v>
      </c>
      <c r="M37" s="3" t="s">
        <v>189</v>
      </c>
    </row>
    <row r="38" spans="3:13" ht="12.75" x14ac:dyDescent="0.2">
      <c r="C38" s="3" t="s">
        <v>190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>
        <v>816.75</v>
      </c>
      <c r="K38" s="3">
        <v>640.02700000000004</v>
      </c>
      <c r="L38" s="3" t="s">
        <v>191</v>
      </c>
      <c r="M38" s="3" t="s">
        <v>192</v>
      </c>
    </row>
    <row r="39" spans="3:13" ht="12.75" x14ac:dyDescent="0.2">
      <c r="C39" s="3" t="s">
        <v>193</v>
      </c>
      <c r="D39" s="3" t="s">
        <v>194</v>
      </c>
      <c r="E39" s="3" t="s">
        <v>195</v>
      </c>
      <c r="F39" s="3" t="s">
        <v>196</v>
      </c>
      <c r="G39" s="3" t="s">
        <v>197</v>
      </c>
      <c r="H39" s="3" t="s">
        <v>198</v>
      </c>
      <c r="I39" s="3" t="s">
        <v>199</v>
      </c>
      <c r="J39" s="3" t="s">
        <v>200</v>
      </c>
      <c r="K39" s="3" t="s">
        <v>201</v>
      </c>
      <c r="L39" s="3" t="s">
        <v>202</v>
      </c>
      <c r="M39" s="3" t="s">
        <v>203</v>
      </c>
    </row>
    <row r="40" spans="3:13" ht="12.75" x14ac:dyDescent="0.2">
      <c r="C40" s="3" t="s">
        <v>204</v>
      </c>
      <c r="D40" s="3" t="s">
        <v>205</v>
      </c>
      <c r="E40" s="3" t="s">
        <v>206</v>
      </c>
      <c r="F40" s="3" t="s">
        <v>207</v>
      </c>
      <c r="G40" s="3" t="s">
        <v>208</v>
      </c>
      <c r="H40" s="3" t="s">
        <v>209</v>
      </c>
      <c r="I40" s="3" t="s">
        <v>210</v>
      </c>
      <c r="J40" s="3" t="s">
        <v>211</v>
      </c>
      <c r="K40" s="3" t="s">
        <v>212</v>
      </c>
      <c r="L40" s="3" t="s">
        <v>213</v>
      </c>
      <c r="M40" s="3" t="s">
        <v>214</v>
      </c>
    </row>
    <row r="41" spans="3:13" ht="12.75" x14ac:dyDescent="0.2"/>
    <row r="42" spans="3:13" ht="12.75" x14ac:dyDescent="0.2">
      <c r="C42" s="3" t="s">
        <v>215</v>
      </c>
      <c r="D42" s="3" t="s">
        <v>216</v>
      </c>
      <c r="E42" s="3" t="s">
        <v>217</v>
      </c>
      <c r="F42" s="3" t="s">
        <v>218</v>
      </c>
      <c r="G42" s="3" t="s">
        <v>219</v>
      </c>
      <c r="H42" s="3" t="s">
        <v>220</v>
      </c>
      <c r="I42" s="3" t="s">
        <v>221</v>
      </c>
      <c r="J42" s="3" t="s">
        <v>222</v>
      </c>
      <c r="K42" s="3" t="s">
        <v>223</v>
      </c>
      <c r="L42" s="3" t="s">
        <v>224</v>
      </c>
      <c r="M42" s="3" t="s">
        <v>225</v>
      </c>
    </row>
    <row r="43" spans="3:13" ht="12.75" x14ac:dyDescent="0.2">
      <c r="C43" s="3" t="s">
        <v>226</v>
      </c>
      <c r="D43" s="3" t="s">
        <v>227</v>
      </c>
      <c r="E43" s="3" t="s">
        <v>228</v>
      </c>
      <c r="F43" s="3" t="s">
        <v>229</v>
      </c>
      <c r="G43" s="3" t="s">
        <v>230</v>
      </c>
      <c r="H43" s="3" t="s">
        <v>231</v>
      </c>
      <c r="I43" s="3" t="s">
        <v>232</v>
      </c>
      <c r="J43" s="3" t="s">
        <v>233</v>
      </c>
      <c r="K43" s="3" t="s">
        <v>234</v>
      </c>
      <c r="L43" s="3" t="s">
        <v>235</v>
      </c>
      <c r="M43" s="3" t="s">
        <v>236</v>
      </c>
    </row>
    <row r="44" spans="3:13" ht="12.75" x14ac:dyDescent="0.2">
      <c r="C44" s="3" t="s">
        <v>237</v>
      </c>
      <c r="D44" s="3" t="s">
        <v>238</v>
      </c>
      <c r="E44" s="3" t="s">
        <v>239</v>
      </c>
      <c r="F44" s="3" t="s">
        <v>240</v>
      </c>
      <c r="G44" s="3" t="s">
        <v>241</v>
      </c>
      <c r="H44" s="3" t="s">
        <v>242</v>
      </c>
      <c r="I44" s="3" t="s">
        <v>243</v>
      </c>
      <c r="J44" s="3" t="s">
        <v>244</v>
      </c>
      <c r="K44" s="3" t="s">
        <v>245</v>
      </c>
      <c r="L44" s="3" t="s">
        <v>246</v>
      </c>
      <c r="M44" s="3" t="s">
        <v>247</v>
      </c>
    </row>
    <row r="45" spans="3:13" ht="12.75" x14ac:dyDescent="0.2">
      <c r="C45" s="3" t="s">
        <v>248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249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250</v>
      </c>
      <c r="D47" s="3" t="s">
        <v>251</v>
      </c>
      <c r="E47" s="3" t="s">
        <v>252</v>
      </c>
      <c r="F47" s="3" t="s">
        <v>253</v>
      </c>
      <c r="G47" s="3" t="s">
        <v>254</v>
      </c>
      <c r="H47" s="3" t="s">
        <v>255</v>
      </c>
      <c r="I47" s="3" t="s">
        <v>256</v>
      </c>
      <c r="J47" s="3" t="s">
        <v>257</v>
      </c>
      <c r="K47" s="3" t="s">
        <v>258</v>
      </c>
      <c r="L47" s="3" t="s">
        <v>259</v>
      </c>
      <c r="M47" s="3" t="s">
        <v>260</v>
      </c>
    </row>
    <row r="48" spans="3:13" ht="12.75" x14ac:dyDescent="0.2">
      <c r="C48" s="3" t="s">
        <v>261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262</v>
      </c>
      <c r="D49" s="3">
        <v>164.626</v>
      </c>
      <c r="E49" s="3">
        <v>99.379000000000005</v>
      </c>
      <c r="F49" s="3">
        <v>-289.23500000000001</v>
      </c>
      <c r="G49" s="3">
        <v>-337.54700000000003</v>
      </c>
      <c r="H49" s="3">
        <v>-522.67200000000003</v>
      </c>
      <c r="I49" s="3">
        <v>-483.20299999999997</v>
      </c>
      <c r="J49" s="3" t="s">
        <v>263</v>
      </c>
      <c r="K49" s="3" t="s">
        <v>264</v>
      </c>
      <c r="L49" s="3" t="s">
        <v>265</v>
      </c>
      <c r="M49" s="3">
        <v>724.36300000000006</v>
      </c>
    </row>
    <row r="50" spans="3:13" ht="12.75" x14ac:dyDescent="0.2">
      <c r="C50" s="3" t="s">
        <v>266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267</v>
      </c>
      <c r="D51" s="3" t="s">
        <v>268</v>
      </c>
      <c r="E51" s="3" t="s">
        <v>269</v>
      </c>
      <c r="F51" s="3" t="s">
        <v>270</v>
      </c>
      <c r="G51" s="3" t="s">
        <v>271</v>
      </c>
      <c r="H51" s="3" t="s">
        <v>272</v>
      </c>
      <c r="I51" s="3" t="s">
        <v>273</v>
      </c>
      <c r="J51" s="3" t="s">
        <v>274</v>
      </c>
      <c r="K51" s="3" t="s">
        <v>275</v>
      </c>
      <c r="L51" s="3" t="s">
        <v>276</v>
      </c>
      <c r="M51" s="3" t="s">
        <v>277</v>
      </c>
    </row>
    <row r="52" spans="3:13" ht="12.75" x14ac:dyDescent="0.2"/>
    <row r="53" spans="3:13" ht="12.75" x14ac:dyDescent="0.2">
      <c r="C53" s="3" t="s">
        <v>278</v>
      </c>
      <c r="D53" s="3" t="s">
        <v>113</v>
      </c>
      <c r="E53" s="3" t="s">
        <v>114</v>
      </c>
      <c r="F53" s="3" t="s">
        <v>115</v>
      </c>
      <c r="G53" s="3" t="s">
        <v>116</v>
      </c>
      <c r="H53" s="3" t="s">
        <v>117</v>
      </c>
      <c r="I53" s="3" t="s">
        <v>118</v>
      </c>
      <c r="J53" s="3" t="s">
        <v>119</v>
      </c>
      <c r="K53" s="3" t="s">
        <v>120</v>
      </c>
      <c r="L53" s="3" t="s">
        <v>121</v>
      </c>
      <c r="M53" s="3" t="s">
        <v>122</v>
      </c>
    </row>
    <row r="54" spans="3:13" ht="12.75" x14ac:dyDescent="0.2"/>
    <row r="55" spans="3:13" ht="12.75" x14ac:dyDescent="0.2">
      <c r="C55" s="3" t="s">
        <v>279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280</v>
      </c>
      <c r="D56" s="3" t="s">
        <v>281</v>
      </c>
      <c r="E56" s="3" t="s">
        <v>282</v>
      </c>
      <c r="F56" s="3" t="s">
        <v>283</v>
      </c>
      <c r="G56" s="3" t="s">
        <v>284</v>
      </c>
      <c r="H56" s="3" t="s">
        <v>285</v>
      </c>
      <c r="I56" s="3" t="s">
        <v>286</v>
      </c>
      <c r="J56" s="3" t="s">
        <v>287</v>
      </c>
      <c r="K56" s="3" t="s">
        <v>288</v>
      </c>
      <c r="L56" s="3" t="s">
        <v>289</v>
      </c>
      <c r="M56" s="3" t="s">
        <v>290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9DF1-9061-4C5E-85FA-16BA3C830A7A}">
  <dimension ref="A3:BJ22"/>
  <sheetViews>
    <sheetView showGridLines="0" tabSelected="1" topLeftCell="Z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780</v>
      </c>
      <c r="C3" s="37"/>
      <c r="D3" s="37"/>
      <c r="E3" s="37"/>
      <c r="F3" s="37"/>
      <c r="H3" s="37" t="s">
        <v>781</v>
      </c>
      <c r="I3" s="37"/>
      <c r="J3" s="37"/>
      <c r="K3" s="37"/>
      <c r="L3" s="37"/>
      <c r="N3" s="38" t="s">
        <v>782</v>
      </c>
      <c r="O3" s="38"/>
      <c r="P3" s="38"/>
      <c r="Q3" s="38"/>
      <c r="R3" s="38"/>
      <c r="S3" s="38"/>
      <c r="T3" s="38"/>
      <c r="V3" s="37" t="s">
        <v>783</v>
      </c>
      <c r="W3" s="37"/>
      <c r="X3" s="37"/>
      <c r="Y3" s="37"/>
      <c r="AA3" s="37" t="s">
        <v>784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785</v>
      </c>
      <c r="C4" s="9" t="s">
        <v>786</v>
      </c>
      <c r="D4" s="8" t="s">
        <v>787</v>
      </c>
      <c r="E4" s="9" t="s">
        <v>788</v>
      </c>
      <c r="F4" s="8" t="s">
        <v>789</v>
      </c>
      <c r="H4" s="10" t="s">
        <v>790</v>
      </c>
      <c r="I4" s="11" t="s">
        <v>791</v>
      </c>
      <c r="J4" s="10" t="s">
        <v>792</v>
      </c>
      <c r="K4" s="11" t="s">
        <v>793</v>
      </c>
      <c r="L4" s="10" t="s">
        <v>794</v>
      </c>
      <c r="N4" s="12" t="s">
        <v>795</v>
      </c>
      <c r="O4" s="13" t="s">
        <v>796</v>
      </c>
      <c r="P4" s="12" t="s">
        <v>797</v>
      </c>
      <c r="Q4" s="13" t="s">
        <v>798</v>
      </c>
      <c r="R4" s="12" t="s">
        <v>799</v>
      </c>
      <c r="S4" s="13" t="s">
        <v>800</v>
      </c>
      <c r="T4" s="12" t="s">
        <v>801</v>
      </c>
      <c r="V4" s="13" t="s">
        <v>802</v>
      </c>
      <c r="W4" s="12" t="s">
        <v>803</v>
      </c>
      <c r="X4" s="13" t="s">
        <v>804</v>
      </c>
      <c r="Y4" s="12" t="s">
        <v>805</v>
      </c>
      <c r="AA4" s="14" t="s">
        <v>468</v>
      </c>
      <c r="AB4" s="15" t="s">
        <v>689</v>
      </c>
      <c r="AC4" s="14" t="s">
        <v>699</v>
      </c>
      <c r="AD4" s="15" t="s">
        <v>721</v>
      </c>
      <c r="AE4" s="14" t="s">
        <v>732</v>
      </c>
      <c r="AF4" s="15" t="s">
        <v>739</v>
      </c>
      <c r="AG4" s="14" t="s">
        <v>746</v>
      </c>
      <c r="AH4" s="15" t="s">
        <v>757</v>
      </c>
      <c r="AI4" s="14" t="s">
        <v>777</v>
      </c>
      <c r="AJ4" s="16"/>
      <c r="AK4" s="15" t="s">
        <v>775</v>
      </c>
      <c r="AL4" s="14" t="s">
        <v>776</v>
      </c>
    </row>
    <row r="5" spans="1:62" ht="63" x14ac:dyDescent="0.2">
      <c r="A5" s="17" t="s">
        <v>806</v>
      </c>
      <c r="B5" s="12" t="s">
        <v>807</v>
      </c>
      <c r="C5" s="18" t="s">
        <v>808</v>
      </c>
      <c r="D5" s="19" t="s">
        <v>809</v>
      </c>
      <c r="E5" s="13" t="s">
        <v>810</v>
      </c>
      <c r="F5" s="12" t="s">
        <v>807</v>
      </c>
      <c r="H5" s="13" t="s">
        <v>811</v>
      </c>
      <c r="I5" s="12" t="s">
        <v>812</v>
      </c>
      <c r="J5" s="13" t="s">
        <v>813</v>
      </c>
      <c r="K5" s="12" t="s">
        <v>814</v>
      </c>
      <c r="L5" s="13" t="s">
        <v>815</v>
      </c>
      <c r="N5" s="12" t="s">
        <v>816</v>
      </c>
      <c r="O5" s="13" t="s">
        <v>817</v>
      </c>
      <c r="P5" s="12" t="s">
        <v>818</v>
      </c>
      <c r="Q5" s="13" t="s">
        <v>819</v>
      </c>
      <c r="R5" s="12" t="s">
        <v>820</v>
      </c>
      <c r="S5" s="13" t="s">
        <v>821</v>
      </c>
      <c r="T5" s="12" t="s">
        <v>822</v>
      </c>
      <c r="V5" s="13" t="s">
        <v>823</v>
      </c>
      <c r="W5" s="12" t="s">
        <v>824</v>
      </c>
      <c r="X5" s="13" t="s">
        <v>825</v>
      </c>
      <c r="Y5" s="12" t="s">
        <v>826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[1]sheet!D18/[1]sheet!D35</f>
        <v>3.7920782339237245</v>
      </c>
      <c r="C7" s="25">
        <f>([1]sheet!D18-[1]sheet!D15)/[1]sheet!D35</f>
        <v>2.152805662748114</v>
      </c>
      <c r="D7" s="25">
        <f>[1]sheet!D12/[1]sheet!D35</f>
        <v>0.6607806400550893</v>
      </c>
      <c r="E7" s="25">
        <f>[1]sheet2!D20/[1]sheet!D35</f>
        <v>2.2851361805068033</v>
      </c>
      <c r="F7" s="25">
        <f>[1]sheet!D18/[1]sheet!D35</f>
        <v>3.7920782339237245</v>
      </c>
      <c r="G7" s="23"/>
      <c r="H7" s="26">
        <f>[1]sheet1!D33/[1]sheet!D51</f>
        <v>-0.25270613811601039</v>
      </c>
      <c r="I7" s="26">
        <f>[1]sheet1!D33/[1]sheet1!D12</f>
        <v>-0.41912997816241399</v>
      </c>
      <c r="J7" s="26">
        <f>[1]sheet1!D12/[1]sheet!D27</f>
        <v>0.35772423055699137</v>
      </c>
      <c r="K7" s="26">
        <f>[1]sheet1!D30/[1]sheet!D27</f>
        <v>-0.14993294894151812</v>
      </c>
      <c r="L7" s="26">
        <f>[1]sheet1!D38</f>
        <v>-4.22</v>
      </c>
      <c r="M7" s="23"/>
      <c r="N7" s="26">
        <f>[1]sheet!D40/[1]sheet!D27</f>
        <v>0.40669030837321285</v>
      </c>
      <c r="O7" s="26">
        <f>[1]sheet!D51/[1]sheet!D27</f>
        <v>0.59330948610630141</v>
      </c>
      <c r="P7" s="26">
        <f>[1]sheet!D40/[1]sheet!D51</f>
        <v>0.68546065400401757</v>
      </c>
      <c r="Q7" s="25">
        <f>[1]sheet1!D24/[1]sheet1!D26</f>
        <v>14.424052092759178</v>
      </c>
      <c r="R7" s="25">
        <f>ABS([1]sheet2!D20/([1]sheet1!D26+[1]sheet2!D30))</f>
        <v>2.619232129403263</v>
      </c>
      <c r="S7" s="25">
        <f>[1]sheet!D40/[1]sheet1!D43</f>
        <v>3.0701255461225299</v>
      </c>
      <c r="T7" s="25">
        <f>[1]sheet2!D20/[1]sheet!D40</f>
        <v>0.25825398935027805</v>
      </c>
      <c r="V7" s="25">
        <f>ABS([1]sheet1!D15/[1]sheet!D15)</f>
        <v>2.5005073622075167</v>
      </c>
      <c r="W7" s="25">
        <f>[1]sheet1!D12/[1]sheet!D14</f>
        <v>24.344755724016391</v>
      </c>
      <c r="X7" s="25">
        <f>[1]sheet1!D12/[1]sheet!D27</f>
        <v>0.35772423055699137</v>
      </c>
      <c r="Y7" s="25">
        <f>[1]sheet1!D12/([1]sheet!D18-[1]sheet!D35)</f>
        <v>2.7875457230162133</v>
      </c>
      <c r="AA7" s="11">
        <f>[1]sheet1!D43</f>
        <v>644.54399999999998</v>
      </c>
      <c r="AB7" s="11" t="str">
        <f>[1]sheet3!D17</f>
        <v>8.8x</v>
      </c>
      <c r="AC7" s="11" t="str">
        <f>[1]sheet3!D18</f>
        <v>17.2x</v>
      </c>
      <c r="AD7" s="11" t="str">
        <f>[1]sheet3!D20</f>
        <v>-22.3x</v>
      </c>
      <c r="AE7" s="11" t="str">
        <f>[1]sheet3!D21</f>
        <v>1.2x</v>
      </c>
      <c r="AF7" s="11" t="str">
        <f>[1]sheet3!D22</f>
        <v>3.2x</v>
      </c>
      <c r="AG7" s="11" t="str">
        <f>[1]sheet3!D24</f>
        <v>25.9x</v>
      </c>
      <c r="AH7" s="11" t="str">
        <f>[1]sheet3!D25</f>
        <v>1.3x</v>
      </c>
      <c r="AI7" s="11">
        <f>[1]sheet3!D31</f>
        <v>0.46739999999999998</v>
      </c>
      <c r="AK7" s="11">
        <f>[1]sheet3!D29</f>
        <v>4.8</v>
      </c>
      <c r="AL7" s="11">
        <f>[1]sheet3!D30</f>
        <v>3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[1]sheet!E18/[1]sheet!E35</f>
        <v>2.7318962001179425</v>
      </c>
      <c r="C8" s="28">
        <f>([1]sheet!E18-[1]sheet!E15)/[1]sheet!E35</f>
        <v>1.3881194909243946</v>
      </c>
      <c r="D8" s="28">
        <f>[1]sheet!E12/[1]sheet!E35</f>
        <v>0.53411892459207189</v>
      </c>
      <c r="E8" s="28">
        <f>[1]sheet2!E20/[1]sheet!E35</f>
        <v>2.0106512042355424</v>
      </c>
      <c r="F8" s="28">
        <f>[1]sheet!E18/[1]sheet!E35</f>
        <v>2.7318962001179425</v>
      </c>
      <c r="G8" s="23"/>
      <c r="H8" s="29">
        <f>[1]sheet1!E33/[1]sheet!E51</f>
        <v>2.03933019724102E-2</v>
      </c>
      <c r="I8" s="29">
        <f>[1]sheet1!E33/[1]sheet1!E12</f>
        <v>4.3742841170032791E-2</v>
      </c>
      <c r="J8" s="29">
        <f>[1]sheet1!E12/[1]sheet!E27</f>
        <v>0.27855707509161648</v>
      </c>
      <c r="K8" s="29">
        <f>[1]sheet1!E30/[1]sheet!E27</f>
        <v>1.2184877892521475E-2</v>
      </c>
      <c r="L8" s="29">
        <f>[1]sheet1!E38</f>
        <v>0.49</v>
      </c>
      <c r="M8" s="23"/>
      <c r="N8" s="29">
        <f>[1]sheet!E40/[1]sheet!E27</f>
        <v>0.40250588604992854</v>
      </c>
      <c r="O8" s="29">
        <f>[1]sheet!E51/[1]sheet!E27</f>
        <v>0.59749411395007146</v>
      </c>
      <c r="P8" s="29">
        <f>[1]sheet!E40/[1]sheet!E51</f>
        <v>0.67365665477260794</v>
      </c>
      <c r="Q8" s="28">
        <f>[1]sheet1!E24/[1]sheet1!E26</f>
        <v>-3.9731509006257548</v>
      </c>
      <c r="R8" s="28">
        <f>ABS([1]sheet2!E20/([1]sheet1!E26+[1]sheet2!E30))</f>
        <v>0.82382469432525895</v>
      </c>
      <c r="S8" s="28">
        <f>[1]sheet!E40/[1]sheet1!E43</f>
        <v>3.7785555527777874</v>
      </c>
      <c r="T8" s="28">
        <f>[1]sheet2!E20/[1]sheet!E40</f>
        <v>0.2438457743199586</v>
      </c>
      <c r="U8" s="6"/>
      <c r="V8" s="28">
        <f>ABS([1]sheet1!E15/[1]sheet!E15)</f>
        <v>2.2387465588171609</v>
      </c>
      <c r="W8" s="28">
        <f>[1]sheet1!E12/[1]sheet!E14</f>
        <v>31.763256452895671</v>
      </c>
      <c r="X8" s="28">
        <f>[1]sheet1!E12/[1]sheet!E27</f>
        <v>0.27855707509161648</v>
      </c>
      <c r="Y8" s="28">
        <f>[1]sheet1!E12/([1]sheet!E18-[1]sheet!E35)</f>
        <v>3.2948951795807186</v>
      </c>
      <c r="Z8" s="6"/>
      <c r="AA8" s="30">
        <f>[1]sheet1!E43</f>
        <v>840.00300000000004</v>
      </c>
      <c r="AB8" s="30" t="str">
        <f>[1]sheet3!E17</f>
        <v>9.1x</v>
      </c>
      <c r="AC8" s="30" t="str">
        <f>[1]sheet3!E18</f>
        <v>-41.2x</v>
      </c>
      <c r="AD8" s="30" t="str">
        <f>[1]sheet3!E20</f>
        <v>24.7x</v>
      </c>
      <c r="AE8" s="30" t="str">
        <f>[1]sheet3!E21</f>
        <v>1.2x</v>
      </c>
      <c r="AF8" s="30" t="str">
        <f>[1]sheet3!E22</f>
        <v>3.5x</v>
      </c>
      <c r="AG8" s="30" t="str">
        <f>[1]sheet3!E24</f>
        <v>-7.9x</v>
      </c>
      <c r="AH8" s="30" t="str">
        <f>[1]sheet3!E25</f>
        <v>1.3x</v>
      </c>
      <c r="AI8" s="30">
        <f>[1]sheet3!E31</f>
        <v>0.37059999999999998</v>
      </c>
      <c r="AK8" s="30">
        <f>[1]sheet3!E29</f>
        <v>5.3</v>
      </c>
      <c r="AL8" s="30">
        <f>[1]sheet3!E30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[1]sheet!F18/[1]sheet!F35</f>
        <v>2.6624906589300625</v>
      </c>
      <c r="C9" s="25">
        <f>([1]sheet!F18-[1]sheet!F15)/[1]sheet!F35</f>
        <v>1.1795290018531757</v>
      </c>
      <c r="D9" s="25">
        <f>[1]sheet!F12/[1]sheet!F35</f>
        <v>0.39852763915591433</v>
      </c>
      <c r="E9" s="25">
        <f>[1]sheet2!F20/[1]sheet!F35</f>
        <v>1.9781505722634425</v>
      </c>
      <c r="F9" s="25">
        <f>[1]sheet!F18/[1]sheet!F35</f>
        <v>2.6624906589300625</v>
      </c>
      <c r="G9" s="23"/>
      <c r="H9" s="26">
        <f>[1]sheet1!F33/[1]sheet!F51</f>
        <v>5.9363872972311585E-3</v>
      </c>
      <c r="I9" s="26">
        <f>[1]sheet1!F33/[1]sheet1!F12</f>
        <v>1.2381536308052972E-2</v>
      </c>
      <c r="J9" s="26">
        <f>[1]sheet1!F12/[1]sheet!F27</f>
        <v>0.29707890158926464</v>
      </c>
      <c r="K9" s="26">
        <f>[1]sheet1!F30/[1]sheet!F27</f>
        <v>3.6782932063839755E-3</v>
      </c>
      <c r="L9" s="26">
        <f>[1]sheet1!F38</f>
        <v>0.16</v>
      </c>
      <c r="M9" s="23"/>
      <c r="N9" s="26">
        <f>[1]sheet!F40/[1]sheet!F27</f>
        <v>0.38038176041939525</v>
      </c>
      <c r="O9" s="26">
        <f>[1]sheet!F51/[1]sheet!F27</f>
        <v>0.61961813173806901</v>
      </c>
      <c r="P9" s="26">
        <f>[1]sheet!F40/[1]sheet!F51</f>
        <v>0.61389707778950853</v>
      </c>
      <c r="Q9" s="25">
        <f>[1]sheet1!F24/[1]sheet1!F26</f>
        <v>-2.2325431382035155</v>
      </c>
      <c r="R9" s="25">
        <f>ABS([1]sheet2!F20/([1]sheet1!F26+[1]sheet2!F30))</f>
        <v>0.78057103731598765</v>
      </c>
      <c r="S9" s="25">
        <f>[1]sheet!F40/[1]sheet1!F43</f>
        <v>3.3203232593275938</v>
      </c>
      <c r="T9" s="25">
        <f>[1]sheet2!F20/[1]sheet!F40</f>
        <v>0.24240728329245101</v>
      </c>
      <c r="V9" s="25">
        <f>ABS([1]sheet1!F15/[1]sheet!F15)</f>
        <v>2.1358166063945636</v>
      </c>
      <c r="W9" s="25">
        <f>[1]sheet1!F12/[1]sheet!F14</f>
        <v>257.38082780528822</v>
      </c>
      <c r="X9" s="25">
        <f>[1]sheet1!F12/[1]sheet!F27</f>
        <v>0.29707890158926464</v>
      </c>
      <c r="Y9" s="25">
        <f>[1]sheet1!F12/([1]sheet!F18-[1]sheet!F35)</f>
        <v>3.8335982075760531</v>
      </c>
      <c r="AA9" s="11" t="str">
        <f>[1]sheet1!F43</f>
        <v>1,062.305</v>
      </c>
      <c r="AB9" s="11" t="str">
        <f>[1]sheet3!F17</f>
        <v>9.1x</v>
      </c>
      <c r="AC9" s="11" t="str">
        <f>[1]sheet3!F18</f>
        <v>45.7x</v>
      </c>
      <c r="AD9" s="11" t="str">
        <f>[1]sheet3!F20</f>
        <v>31.9x</v>
      </c>
      <c r="AE9" s="11" t="str">
        <f>[1]sheet3!F21</f>
        <v>1.2x</v>
      </c>
      <c r="AF9" s="11" t="str">
        <f>[1]sheet3!F22</f>
        <v>3.3x</v>
      </c>
      <c r="AG9" s="11" t="str">
        <f>[1]sheet3!F24</f>
        <v>303.4x</v>
      </c>
      <c r="AH9" s="11" t="str">
        <f>[1]sheet3!F25</f>
        <v>1.4x</v>
      </c>
      <c r="AI9" s="11">
        <f>[1]sheet3!F31</f>
        <v>0.44400000000000001</v>
      </c>
      <c r="AK9" s="11">
        <f>[1]sheet3!F29</f>
        <v>5.3</v>
      </c>
      <c r="AL9" s="11">
        <f>[1]sheet3!F30</f>
        <v>6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[1]sheet!G18/[1]sheet!G35</f>
        <v>2.9039550108289038</v>
      </c>
      <c r="C10" s="28">
        <f>([1]sheet!G18-[1]sheet!G15)/[1]sheet!G35</f>
        <v>1.8565258206058564</v>
      </c>
      <c r="D10" s="28">
        <f>[1]sheet!G12/[1]sheet!G35</f>
        <v>1.2746603662138216</v>
      </c>
      <c r="E10" s="28">
        <f>[1]sheet2!G20/[1]sheet!G35</f>
        <v>1.8379989030461565</v>
      </c>
      <c r="F10" s="28">
        <f>[1]sheet!G18/[1]sheet!G35</f>
        <v>2.9039550108289038</v>
      </c>
      <c r="G10" s="23"/>
      <c r="H10" s="29">
        <f>[1]sheet1!G33/[1]sheet!G51</f>
        <v>3.5353341122145998E-2</v>
      </c>
      <c r="I10" s="29">
        <f>[1]sheet1!G33/[1]sheet1!G12</f>
        <v>7.4278165586479247E-2</v>
      </c>
      <c r="J10" s="29">
        <f>[1]sheet1!G12/[1]sheet!G27</f>
        <v>0.30082258225220093</v>
      </c>
      <c r="K10" s="29">
        <f>[1]sheet1!G30/[1]sheet!G27</f>
        <v>2.2344549576681253E-2</v>
      </c>
      <c r="L10" s="29">
        <f>[1]sheet1!G38</f>
        <v>0.95</v>
      </c>
      <c r="M10" s="23"/>
      <c r="N10" s="29">
        <f>[1]sheet!G40/[1]sheet!G27</f>
        <v>0.3679649824473249</v>
      </c>
      <c r="O10" s="29">
        <f>[1]sheet!G51/[1]sheet!G27</f>
        <v>0.63203501755267499</v>
      </c>
      <c r="P10" s="29">
        <f>[1]sheet!G40/[1]sheet!G51</f>
        <v>0.58219081574330334</v>
      </c>
      <c r="Q10" s="28">
        <f>[1]sheet1!G24/[1]sheet1!G26</f>
        <v>-5.1035287421741611</v>
      </c>
      <c r="R10" s="28">
        <f>ABS([1]sheet2!G20/([1]sheet1!G26+[1]sheet2!G30))</f>
        <v>1.6079967518386251</v>
      </c>
      <c r="S10" s="28">
        <f>[1]sheet!G40/[1]sheet1!G43</f>
        <v>2.7567578386847114</v>
      </c>
      <c r="T10" s="28">
        <f>[1]sheet2!G20/[1]sheet!G40</f>
        <v>0.29769583285285361</v>
      </c>
      <c r="U10" s="6"/>
      <c r="V10" s="28">
        <f>ABS([1]sheet1!G15/[1]sheet!G15)</f>
        <v>2.3107054384822465</v>
      </c>
      <c r="W10" s="28">
        <f>[1]sheet1!G12/[1]sheet!G14</f>
        <v>261.23746701846966</v>
      </c>
      <c r="X10" s="28">
        <f>[1]sheet1!G12/[1]sheet!G27</f>
        <v>0.30082258225220093</v>
      </c>
      <c r="Y10" s="28">
        <f>[1]sheet1!G12/([1]sheet!G18-[1]sheet!G35)</f>
        <v>2.6510612052322071</v>
      </c>
      <c r="Z10" s="6"/>
      <c r="AA10" s="30" t="str">
        <f>[1]sheet1!G43</f>
        <v>1,274.002</v>
      </c>
      <c r="AB10" s="30" t="str">
        <f>[1]sheet3!G17</f>
        <v>11.2x</v>
      </c>
      <c r="AC10" s="30" t="str">
        <f>[1]sheet3!G18</f>
        <v>36.8x</v>
      </c>
      <c r="AD10" s="30" t="str">
        <f>[1]sheet3!G20</f>
        <v>21.1x</v>
      </c>
      <c r="AE10" s="30" t="str">
        <f>[1]sheet3!G21</f>
        <v>1.7x</v>
      </c>
      <c r="AF10" s="30" t="str">
        <f>[1]sheet3!G22</f>
        <v>4.7x</v>
      </c>
      <c r="AG10" s="30" t="str">
        <f>[1]sheet3!G24</f>
        <v>117.0x</v>
      </c>
      <c r="AH10" s="30" t="str">
        <f>[1]sheet3!G25</f>
        <v>2.1x</v>
      </c>
      <c r="AI10" s="30">
        <f>[1]sheet3!G31</f>
        <v>0.53710000000000002</v>
      </c>
      <c r="AK10" s="30">
        <f>[1]sheet3!G29</f>
        <v>5.9</v>
      </c>
      <c r="AL10" s="30">
        <f>[1]sheet3!G30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[1]sheet!H18/[1]sheet!H35</f>
        <v>4.3782012790819582</v>
      </c>
      <c r="C11" s="25">
        <f>([1]sheet!H18-[1]sheet!H15)/[1]sheet!H35</f>
        <v>2.877467379597594</v>
      </c>
      <c r="D11" s="25">
        <f>[1]sheet!H12/[1]sheet!H35</f>
        <v>1.8961627541246104</v>
      </c>
      <c r="E11" s="25">
        <f>[1]sheet2!H20/[1]sheet!H35</f>
        <v>2.2993094673033485</v>
      </c>
      <c r="F11" s="25">
        <f>[1]sheet!H18/[1]sheet!H35</f>
        <v>4.3782012790819582</v>
      </c>
      <c r="G11" s="23"/>
      <c r="H11" s="26">
        <f>[1]sheet1!H33/[1]sheet!H51</f>
        <v>4.8675029440574419E-2</v>
      </c>
      <c r="I11" s="26">
        <f>[1]sheet1!H33/[1]sheet1!H12</f>
        <v>0.10737293567129501</v>
      </c>
      <c r="J11" s="26">
        <f>[1]sheet1!H12/[1]sheet!H27</f>
        <v>0.28511536822114047</v>
      </c>
      <c r="K11" s="26">
        <f>[1]sheet1!H30/[1]sheet!H27</f>
        <v>3.0613674090906106E-2</v>
      </c>
      <c r="L11" s="26">
        <f>[1]sheet1!H38</f>
        <v>1.31</v>
      </c>
      <c r="M11" s="23"/>
      <c r="N11" s="26">
        <f>[1]sheet!H40/[1]sheet!H27</f>
        <v>0.37105997792397372</v>
      </c>
      <c r="O11" s="26">
        <f>[1]sheet!H51/[1]sheet!H27</f>
        <v>0.62894002207602628</v>
      </c>
      <c r="P11" s="26">
        <f>[1]sheet!H40/[1]sheet!H51</f>
        <v>0.58997673053014899</v>
      </c>
      <c r="Q11" s="25">
        <f>[1]sheet1!H24/[1]sheet1!H26</f>
        <v>-6.8984318822943749</v>
      </c>
      <c r="R11" s="25">
        <f>ABS([1]sheet2!H20/([1]sheet1!H26+[1]sheet2!H30))</f>
        <v>1.6221034317557175</v>
      </c>
      <c r="S11" s="25">
        <f>[1]sheet!H40/[1]sheet1!H43</f>
        <v>3.0976761816640717</v>
      </c>
      <c r="T11" s="25">
        <f>[1]sheet2!H20/[1]sheet!H40</f>
        <v>0.26298720146122628</v>
      </c>
      <c r="V11" s="25">
        <f>ABS([1]sheet1!H15/[1]sheet!H15)</f>
        <v>2.1065713804852799</v>
      </c>
      <c r="W11" s="25">
        <f>[1]sheet1!H12/[1]sheet!H14</f>
        <v>186.88711388041892</v>
      </c>
      <c r="X11" s="25">
        <f>[1]sheet1!H12/[1]sheet!H27</f>
        <v>0.28511536822114047</v>
      </c>
      <c r="Y11" s="25">
        <f>[1]sheet1!H12/([1]sheet!H18-[1]sheet!H35)</f>
        <v>1.9886291659319344</v>
      </c>
      <c r="AA11" s="11" t="str">
        <f>[1]sheet1!H43</f>
        <v>1,184.516</v>
      </c>
      <c r="AB11" s="11" t="str">
        <f>[1]sheet3!H17</f>
        <v>11.2x</v>
      </c>
      <c r="AC11" s="11" t="str">
        <f>[1]sheet3!H18</f>
        <v>24.2x</v>
      </c>
      <c r="AD11" s="11" t="str">
        <f>[1]sheet3!H20</f>
        <v>180.5x</v>
      </c>
      <c r="AE11" s="11" t="str">
        <f>[1]sheet3!H21</f>
        <v>1.8x</v>
      </c>
      <c r="AF11" s="11" t="str">
        <f>[1]sheet3!H22</f>
        <v>5.1x</v>
      </c>
      <c r="AG11" s="11" t="str">
        <f>[1]sheet3!H24</f>
        <v>40.3x</v>
      </c>
      <c r="AH11" s="11" t="str">
        <f>[1]sheet3!H25</f>
        <v>2.2x</v>
      </c>
      <c r="AI11" s="11">
        <f>[1]sheet3!H31</f>
        <v>0.55320000000000003</v>
      </c>
      <c r="AK11" s="11">
        <f>[1]sheet3!H29</f>
        <v>6.2</v>
      </c>
      <c r="AL11" s="11">
        <f>[1]sheet3!H30</f>
        <v>6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[1]sheet!I18/[1]sheet!I35</f>
        <v>2.9670896749099565</v>
      </c>
      <c r="C12" s="28">
        <f>([1]sheet!I18-[1]sheet!I15)/[1]sheet!I35</f>
        <v>1.5999541926866394</v>
      </c>
      <c r="D12" s="28">
        <f>[1]sheet!I12/[1]sheet!I35</f>
        <v>0.835043000095263</v>
      </c>
      <c r="E12" s="28">
        <f>[1]sheet2!I20/[1]sheet!I35</f>
        <v>1.6756153077501517</v>
      </c>
      <c r="F12" s="28">
        <f>[1]sheet!I18/[1]sheet!I35</f>
        <v>2.9670896749099565</v>
      </c>
      <c r="G12" s="23"/>
      <c r="H12" s="29">
        <f>[1]sheet1!I33/[1]sheet!I51</f>
        <v>-7.1802179312232567E-2</v>
      </c>
      <c r="I12" s="29">
        <f>[1]sheet1!I33/[1]sheet1!I12</f>
        <v>-0.14909529440753896</v>
      </c>
      <c r="J12" s="29">
        <f>[1]sheet1!I12/[1]sheet!I27</f>
        <v>0.27903538155797375</v>
      </c>
      <c r="K12" s="29">
        <f>[1]sheet1!I30/[1]sheet!I27</f>
        <v>-4.1602862363506056E-2</v>
      </c>
      <c r="L12" s="29">
        <f>[1]sheet1!I38</f>
        <v>-1.91</v>
      </c>
      <c r="M12" s="23"/>
      <c r="N12" s="29">
        <f>[1]sheet!I40/[1]sheet!I27</f>
        <v>0.42059044083883401</v>
      </c>
      <c r="O12" s="29">
        <f>[1]sheet!I51/[1]sheet!I27</f>
        <v>0.57940946586865494</v>
      </c>
      <c r="P12" s="29">
        <f>[1]sheet!I40/[1]sheet!I51</f>
        <v>0.72589501141180302</v>
      </c>
      <c r="Q12" s="28">
        <f>[1]sheet1!I24/[1]sheet1!I26</f>
        <v>2.5291282000099806</v>
      </c>
      <c r="R12" s="28">
        <f>ABS([1]sheet2!I20/([1]sheet1!I26+[1]sheet2!I30))</f>
        <v>1.6074119442743118</v>
      </c>
      <c r="S12" s="28">
        <f>[1]sheet!I40/[1]sheet1!I43</f>
        <v>4.3646022017130024</v>
      </c>
      <c r="T12" s="28">
        <f>[1]sheet2!I20/[1]sheet!I40</f>
        <v>0.18337297135193817</v>
      </c>
      <c r="U12" s="6"/>
      <c r="V12" s="28">
        <f>ABS([1]sheet1!I15/[1]sheet!I15)</f>
        <v>2.3158049236106479</v>
      </c>
      <c r="W12" s="28">
        <f>[1]sheet1!I12/[1]sheet!I14</f>
        <v>217.92153005464482</v>
      </c>
      <c r="X12" s="28">
        <f>[1]sheet1!I12/[1]sheet!I27</f>
        <v>0.27903538155797375</v>
      </c>
      <c r="Y12" s="28">
        <f>[1]sheet1!I12/([1]sheet!I18-[1]sheet!I35)</f>
        <v>3.0818728393980455</v>
      </c>
      <c r="Z12" s="6"/>
      <c r="AA12" s="30" t="str">
        <f>[1]sheet1!I43</f>
        <v>1,032.923</v>
      </c>
      <c r="AB12" s="30" t="str">
        <f>[1]sheet3!I17</f>
        <v>13.3x</v>
      </c>
      <c r="AC12" s="30" t="str">
        <f>[1]sheet3!I18</f>
        <v>42.4x</v>
      </c>
      <c r="AD12" s="30" t="str">
        <f>[1]sheet3!I20</f>
        <v>-20.6x</v>
      </c>
      <c r="AE12" s="30" t="str">
        <f>[1]sheet3!I21</f>
        <v>1.6x</v>
      </c>
      <c r="AF12" s="30" t="str">
        <f>[1]sheet3!I22</f>
        <v>4.8x</v>
      </c>
      <c r="AG12" s="30" t="str">
        <f>[1]sheet3!I24</f>
        <v>90.4x</v>
      </c>
      <c r="AH12" s="30" t="str">
        <f>[1]sheet3!I25</f>
        <v>1.9x</v>
      </c>
      <c r="AI12" s="30">
        <f>[1]sheet3!I31</f>
        <v>0.60060000000000002</v>
      </c>
      <c r="AK12" s="30">
        <f>[1]sheet3!I29</f>
        <v>5</v>
      </c>
      <c r="AL12" s="30">
        <f>[1]sheet3!I30</f>
        <v>2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[1]sheet!J18/[1]sheet!J35</f>
        <v>1.4211841637558358</v>
      </c>
      <c r="C13" s="25">
        <f>([1]sheet!J18-[1]sheet!J15)/[1]sheet!J35</f>
        <v>0.67332533723606425</v>
      </c>
      <c r="D13" s="25">
        <f>[1]sheet!J12/[1]sheet!J35</f>
        <v>0.41500936297979069</v>
      </c>
      <c r="E13" s="25">
        <f>[1]sheet2!J20/[1]sheet!J35</f>
        <v>1.1367312775155436</v>
      </c>
      <c r="F13" s="25">
        <f>[1]sheet!J18/[1]sheet!J35</f>
        <v>1.4211841637558358</v>
      </c>
      <c r="G13" s="23"/>
      <c r="H13" s="26">
        <f>[1]sheet1!J33/[1]sheet!J51</f>
        <v>9.2568608987155812E-2</v>
      </c>
      <c r="I13" s="26">
        <f>[1]sheet1!J33/[1]sheet1!J12</f>
        <v>0.18965382060456995</v>
      </c>
      <c r="J13" s="26">
        <f>[1]sheet1!J12/[1]sheet!J27</f>
        <v>0.28383667242647315</v>
      </c>
      <c r="K13" s="26">
        <f>[1]sheet1!J30/[1]sheet!J27</f>
        <v>5.3830709353368415E-2</v>
      </c>
      <c r="L13" s="26">
        <f>[1]sheet1!J38</f>
        <v>2.59</v>
      </c>
      <c r="M13" s="23"/>
      <c r="N13" s="26">
        <f>[1]sheet!J40/[1]sheet!J27</f>
        <v>0.41847771137149109</v>
      </c>
      <c r="O13" s="26">
        <f>[1]sheet!J51/[1]sheet!J27</f>
        <v>0.58152228862850897</v>
      </c>
      <c r="P13" s="26">
        <f>[1]sheet!J40/[1]sheet!J51</f>
        <v>0.71962454329729941</v>
      </c>
      <c r="Q13" s="25">
        <f>[1]sheet1!J24/[1]sheet1!J26</f>
        <v>-9.5091855833799048</v>
      </c>
      <c r="R13" s="25">
        <f>ABS([1]sheet2!J20/([1]sheet1!J26+[1]sheet2!J30))</f>
        <v>8.6213834962423004</v>
      </c>
      <c r="S13" s="25">
        <f>[1]sheet!J40/[1]sheet1!J43</f>
        <v>3.5703949665074206</v>
      </c>
      <c r="T13" s="25">
        <f>[1]sheet2!J20/[1]sheet!J40</f>
        <v>0.23969626876546163</v>
      </c>
      <c r="V13" s="25">
        <f>ABS([1]sheet1!J15/[1]sheet!J15)</f>
        <v>2.1282082600914483</v>
      </c>
      <c r="W13" s="25">
        <f>[1]sheet1!J12/[1]sheet!J14</f>
        <v>299.87892252152176</v>
      </c>
      <c r="X13" s="25">
        <f>[1]sheet1!J12/[1]sheet!J27</f>
        <v>0.28383667242647315</v>
      </c>
      <c r="Y13" s="25">
        <f>[1]sheet1!J12/([1]sheet!J18-[1]sheet!J35)</f>
        <v>7.6369628405536094</v>
      </c>
      <c r="AA13" s="11" t="str">
        <f>[1]sheet1!J43</f>
        <v>1,337.759</v>
      </c>
      <c r="AB13" s="11" t="str">
        <f>[1]sheet3!J17</f>
        <v>18.3x</v>
      </c>
      <c r="AC13" s="11" t="str">
        <f>[1]sheet3!J18</f>
        <v>62.9x</v>
      </c>
      <c r="AD13" s="11" t="str">
        <f>[1]sheet3!J20</f>
        <v>-49.4x</v>
      </c>
      <c r="AE13" s="11" t="str">
        <f>[1]sheet3!J21</f>
        <v>2.5x</v>
      </c>
      <c r="AF13" s="11" t="str">
        <f>[1]sheet3!J22</f>
        <v>7.1x</v>
      </c>
      <c r="AG13" s="11" t="str">
        <f>[1]sheet3!J24</f>
        <v>-58.4x</v>
      </c>
      <c r="AH13" s="11" t="str">
        <f>[1]sheet3!J25</f>
        <v>3.1x</v>
      </c>
      <c r="AI13" s="11">
        <f>[1]sheet3!J31</f>
        <v>0.90890000000000004</v>
      </c>
      <c r="AK13" s="11">
        <f>[1]sheet3!J29</f>
        <v>5.4</v>
      </c>
      <c r="AL13" s="11">
        <f>[1]sheet3!J30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[1]sheet!K18/[1]sheet!K35</f>
        <v>2.4184481791692574</v>
      </c>
      <c r="C14" s="28">
        <f>([1]sheet!K18-[1]sheet!K15)/[1]sheet!K35</f>
        <v>1.1958825573314802</v>
      </c>
      <c r="D14" s="28">
        <f>[1]sheet!K12/[1]sheet!K35</f>
        <v>0.78054783414408158</v>
      </c>
      <c r="E14" s="28">
        <f>[1]sheet2!K20/[1]sheet!K35</f>
        <v>2.3115360935347402</v>
      </c>
      <c r="F14" s="28">
        <f>[1]sheet!K18/[1]sheet!K35</f>
        <v>2.4184481791692574</v>
      </c>
      <c r="G14" s="23"/>
      <c r="H14" s="29">
        <f>[1]sheet1!K33/[1]sheet!K51</f>
        <v>9.0020734476730341E-2</v>
      </c>
      <c r="I14" s="29">
        <f>[1]sheet1!K33/[1]sheet1!K12</f>
        <v>0.16303013425000465</v>
      </c>
      <c r="J14" s="29">
        <f>[1]sheet1!K12/[1]sheet!K27</f>
        <v>0.32638513285140347</v>
      </c>
      <c r="K14" s="29">
        <f>[1]sheet1!K30/[1]sheet!K27</f>
        <v>5.3210612025969911E-2</v>
      </c>
      <c r="L14" s="29">
        <f>[1]sheet1!K38</f>
        <v>2.7</v>
      </c>
      <c r="M14" s="23"/>
      <c r="N14" s="29">
        <f>[1]sheet!K40/[1]sheet!K27</f>
        <v>0.40890715527627214</v>
      </c>
      <c r="O14" s="29">
        <f>[1]sheet!K51/[1]sheet!K27</f>
        <v>0.59109284472372792</v>
      </c>
      <c r="P14" s="29">
        <f>[1]sheet!K40/[1]sheet!K51</f>
        <v>0.69178160237651343</v>
      </c>
      <c r="Q14" s="28">
        <f>[1]sheet1!K24/[1]sheet1!K26</f>
        <v>-10.399776714820552</v>
      </c>
      <c r="R14" s="28">
        <f>ABS([1]sheet2!K20/([1]sheet1!K26+[1]sheet2!K30))</f>
        <v>2.6054214590977174</v>
      </c>
      <c r="S14" s="28">
        <f>[1]sheet!K40/[1]sheet1!K43</f>
        <v>2.5042339833984602</v>
      </c>
      <c r="T14" s="28">
        <f>[1]sheet2!K20/[1]sheet!K40</f>
        <v>0.30320257195647116</v>
      </c>
      <c r="U14" s="6"/>
      <c r="V14" s="28">
        <f>ABS([1]sheet1!K15/[1]sheet!K15)</f>
        <v>2.2215853847036007</v>
      </c>
      <c r="W14" s="28">
        <f>[1]sheet1!K12/[1]sheet!K14</f>
        <v>264.43695364238414</v>
      </c>
      <c r="X14" s="28">
        <f>[1]sheet1!K12/[1]sheet!K27</f>
        <v>0.32638513285140347</v>
      </c>
      <c r="Y14" s="28">
        <f>[1]sheet1!K12/([1]sheet!K18-[1]sheet!K35)</f>
        <v>4.2900265695993509</v>
      </c>
      <c r="Z14" s="6"/>
      <c r="AA14" s="30" t="str">
        <f>[1]sheet1!K43</f>
        <v>1,997.646</v>
      </c>
      <c r="AB14" s="30" t="str">
        <f>[1]sheet3!K17</f>
        <v>13.3x</v>
      </c>
      <c r="AC14" s="30" t="str">
        <f>[1]sheet3!K18</f>
        <v>16.2x</v>
      </c>
      <c r="AD14" s="30" t="str">
        <f>[1]sheet3!K20</f>
        <v>81.4x</v>
      </c>
      <c r="AE14" s="30" t="str">
        <f>[1]sheet3!K21</f>
        <v>2.6x</v>
      </c>
      <c r="AF14" s="30" t="str">
        <f>[1]sheet3!K22</f>
        <v>6.2x</v>
      </c>
      <c r="AG14" s="30" t="str">
        <f>[1]sheet3!K24</f>
        <v>26.8x</v>
      </c>
      <c r="AH14" s="30" t="str">
        <f>[1]sheet3!K25</f>
        <v>3.1x</v>
      </c>
      <c r="AI14" s="30">
        <f>[1]sheet3!K31</f>
        <v>1.7814000000000001</v>
      </c>
      <c r="AK14" s="30">
        <f>[1]sheet3!K29</f>
        <v>5.9</v>
      </c>
      <c r="AL14" s="30">
        <f>[1]sheet3!K30</f>
        <v>7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[1]sheet!L18/[1]sheet!L35</f>
        <v>1.709591159876886</v>
      </c>
      <c r="C15" s="25">
        <f>([1]sheet!L18-[1]sheet!L15)/[1]sheet!L35</f>
        <v>0.55583779266817879</v>
      </c>
      <c r="D15" s="25">
        <f>[1]sheet!L12/[1]sheet!L35</f>
        <v>0.24387362651621708</v>
      </c>
      <c r="E15" s="25">
        <f>[1]sheet2!L20/[1]sheet!L35</f>
        <v>1.7659298167304209</v>
      </c>
      <c r="F15" s="25">
        <f>[1]sheet!L18/[1]sheet!L35</f>
        <v>1.709591159876886</v>
      </c>
      <c r="G15" s="23"/>
      <c r="H15" s="26">
        <f>[1]sheet1!L33/[1]sheet!L51</f>
        <v>9.3661038976444885E-2</v>
      </c>
      <c r="I15" s="26">
        <f>[1]sheet1!L33/[1]sheet1!L12</f>
        <v>0.14521943155652769</v>
      </c>
      <c r="J15" s="26">
        <f>[1]sheet1!L12/[1]sheet!L27</f>
        <v>0.37877751314543612</v>
      </c>
      <c r="K15" s="26">
        <f>[1]sheet1!L30/[1]sheet!L27</f>
        <v>5.5005855145375426E-2</v>
      </c>
      <c r="L15" s="26">
        <f>[1]sheet1!L38</f>
        <v>2.92</v>
      </c>
      <c r="M15" s="23"/>
      <c r="N15" s="26">
        <f>[1]sheet!L40/[1]sheet!L27</f>
        <v>0.41271359204963531</v>
      </c>
      <c r="O15" s="26">
        <f>[1]sheet!L51/[1]sheet!L27</f>
        <v>0.5872864079503648</v>
      </c>
      <c r="P15" s="26">
        <f>[1]sheet!L40/[1]sheet!L51</f>
        <v>0.70274671176199999</v>
      </c>
      <c r="Q15" s="25">
        <f>[1]sheet1!L24/[1]sheet1!L26</f>
        <v>-13.271810718856322</v>
      </c>
      <c r="R15" s="25">
        <f>ABS([1]sheet2!L20/([1]sheet1!L26+[1]sheet2!L30))</f>
        <v>13.316493150684932</v>
      </c>
      <c r="S15" s="25">
        <f>[1]sheet!L40/[1]sheet1!L43</f>
        <v>2.3511340575332342</v>
      </c>
      <c r="T15" s="25">
        <f>[1]sheet2!L20/[1]sheet!L40</f>
        <v>0.31907161406705825</v>
      </c>
      <c r="V15" s="25">
        <f>ABS([1]sheet1!L15/[1]sheet!L15)</f>
        <v>1.9846785868202916</v>
      </c>
      <c r="W15" s="25">
        <f>[1]sheet1!L12/[1]sheet!L14</f>
        <v>285.6875875758991</v>
      </c>
      <c r="X15" s="25">
        <f>[1]sheet1!L12/[1]sheet!L27</f>
        <v>0.37877751314543612</v>
      </c>
      <c r="Y15" s="25">
        <f>[1]sheet1!L12/([1]sheet!L18-[1]sheet!L35)</f>
        <v>7.1583427690345145</v>
      </c>
      <c r="AA15" s="11" t="str">
        <f>[1]sheet1!L43</f>
        <v>2,267.698</v>
      </c>
      <c r="AB15" s="11" t="str">
        <f>[1]sheet3!L17</f>
        <v>7.5x</v>
      </c>
      <c r="AC15" s="11" t="str">
        <f>[1]sheet3!L18</f>
        <v>12.2x</v>
      </c>
      <c r="AD15" s="11" t="str">
        <f>[1]sheet3!L20</f>
        <v>36.1x</v>
      </c>
      <c r="AE15" s="11" t="str">
        <f>[1]sheet3!L21</f>
        <v>1.9x</v>
      </c>
      <c r="AF15" s="11" t="str">
        <f>[1]sheet3!L22</f>
        <v>3.7x</v>
      </c>
      <c r="AG15" s="11" t="str">
        <f>[1]sheet3!L24</f>
        <v>19.5x</v>
      </c>
      <c r="AH15" s="11" t="str">
        <f>[1]sheet3!L25</f>
        <v>2.2x</v>
      </c>
      <c r="AI15" s="11">
        <f>[1]sheet3!L31</f>
        <v>1.7703</v>
      </c>
      <c r="AK15" s="11">
        <f>[1]sheet3!L29</f>
        <v>5.8</v>
      </c>
      <c r="AL15" s="11">
        <f>[1]sheet3!L30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[1]sheet!M18/[1]sheet!M35</f>
        <v>2.3034747715013486</v>
      </c>
      <c r="C16" s="28">
        <f>([1]sheet!M18-[1]sheet!M15)/[1]sheet!M35</f>
        <v>1.0259527020277694</v>
      </c>
      <c r="D16" s="28">
        <f>[1]sheet!M12/[1]sheet!M35</f>
        <v>0.69591027994206378</v>
      </c>
      <c r="E16" s="28">
        <f>[1]sheet2!M20/[1]sheet!M35</f>
        <v>2.2153287633603038</v>
      </c>
      <c r="F16" s="28">
        <f>[1]sheet!M18/[1]sheet!M35</f>
        <v>2.3034747715013486</v>
      </c>
      <c r="G16" s="23"/>
      <c r="H16" s="29">
        <f>[1]sheet1!M33/[1]sheet!M51</f>
        <v>4.1268089100080133E-2</v>
      </c>
      <c r="I16" s="29">
        <f>[1]sheet1!M33/[1]sheet1!M12</f>
        <v>0.11674453632369283</v>
      </c>
      <c r="J16" s="29">
        <f>[1]sheet1!M12/[1]sheet!M27</f>
        <v>0.24435874677133976</v>
      </c>
      <c r="K16" s="29">
        <f>[1]sheet1!M30/[1]sheet!M27</f>
        <v>2.8527548588458733E-2</v>
      </c>
      <c r="L16" s="29">
        <f>[1]sheet1!M38</f>
        <v>2.0699999999999998</v>
      </c>
      <c r="M16" s="23"/>
      <c r="N16" s="29">
        <f>[1]sheet!M40/[1]sheet!M27</f>
        <v>0.30872620442211518</v>
      </c>
      <c r="O16" s="29">
        <f>[1]sheet!M51/[1]sheet!M27</f>
        <v>0.69127379557788482</v>
      </c>
      <c r="P16" s="29">
        <f>[1]sheet!M40/[1]sheet!M51</f>
        <v>0.44660481331283364</v>
      </c>
      <c r="Q16" s="28">
        <f>[1]sheet1!M24/[1]sheet1!M26</f>
        <v>-21.43083645612089</v>
      </c>
      <c r="R16" s="28">
        <f>ABS([1]sheet2!M20/([1]sheet1!M26+[1]sheet2!M30))</f>
        <v>6.6921900011080018</v>
      </c>
      <c r="S16" s="28">
        <f>[1]sheet!M40/[1]sheet1!M43</f>
        <v>2.9107324974325759</v>
      </c>
      <c r="T16" s="28">
        <f>[1]sheet2!M20/[1]sheet!M40</f>
        <v>0.28905307964930854</v>
      </c>
      <c r="U16" s="6"/>
      <c r="V16" s="28">
        <f>ABS([1]sheet1!M15/[1]sheet!M15)</f>
        <v>2.1344932001732406</v>
      </c>
      <c r="W16" s="28">
        <f>[1]sheet1!M12/[1]sheet!M14</f>
        <v>669.18440082644634</v>
      </c>
      <c r="X16" s="28">
        <f>[1]sheet1!M12/[1]sheet!M27</f>
        <v>0.24435874677133976</v>
      </c>
      <c r="Y16" s="28">
        <f>[1]sheet1!M12/([1]sheet!M18-[1]sheet!M35)</f>
        <v>4.6538496769709088</v>
      </c>
      <c r="Z16" s="6"/>
      <c r="AA16" s="30" t="str">
        <f>[1]sheet1!M43</f>
        <v>3,374.005</v>
      </c>
      <c r="AB16" s="30" t="str">
        <f>[1]sheet3!M17</f>
        <v>11.5x</v>
      </c>
      <c r="AC16" s="30" t="str">
        <f>[1]sheet3!M18</f>
        <v>20.2x</v>
      </c>
      <c r="AD16" s="30" t="str">
        <f>[1]sheet3!M20</f>
        <v>87.5x</v>
      </c>
      <c r="AE16" s="30" t="str">
        <f>[1]sheet3!M21</f>
        <v>1.6x</v>
      </c>
      <c r="AF16" s="30" t="str">
        <f>[1]sheet3!M22</f>
        <v>5.0x</v>
      </c>
      <c r="AG16" s="30" t="str">
        <f>[1]sheet3!M24</f>
        <v>42.2x</v>
      </c>
      <c r="AH16" s="30" t="str">
        <f>[1]sheet3!M25</f>
        <v>1.7x</v>
      </c>
      <c r="AI16" s="30">
        <f>[1]sheet3!M31</f>
        <v>2.1663000000000001</v>
      </c>
      <c r="AK16" s="30">
        <f>[1]sheet3!M29</f>
        <v>6.4</v>
      </c>
      <c r="AL16" s="30">
        <f>[1]sheet3!M30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88E-356E-4F7A-A749-84E5FB3BFF10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291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292</v>
      </c>
      <c r="D12" s="3" t="s">
        <v>293</v>
      </c>
      <c r="E12" s="3" t="s">
        <v>294</v>
      </c>
      <c r="F12" s="3" t="s">
        <v>295</v>
      </c>
      <c r="G12" s="3" t="s">
        <v>296</v>
      </c>
      <c r="H12" s="3" t="s">
        <v>297</v>
      </c>
      <c r="I12" s="3" t="s">
        <v>298</v>
      </c>
      <c r="J12" s="3" t="s">
        <v>299</v>
      </c>
      <c r="K12" s="3" t="s">
        <v>300</v>
      </c>
      <c r="L12" s="3" t="s">
        <v>301</v>
      </c>
      <c r="M12" s="3" t="s">
        <v>302</v>
      </c>
    </row>
    <row r="13" spans="3:13" x14ac:dyDescent="0.2">
      <c r="C13" s="3" t="s">
        <v>303</v>
      </c>
      <c r="D13" s="3" t="s">
        <v>304</v>
      </c>
      <c r="E13" s="3" t="s">
        <v>305</v>
      </c>
      <c r="F13" s="3" t="s">
        <v>306</v>
      </c>
      <c r="G13" s="3" t="s">
        <v>307</v>
      </c>
      <c r="H13" s="3" t="s">
        <v>308</v>
      </c>
      <c r="I13" s="3" t="s">
        <v>309</v>
      </c>
      <c r="J13" s="3" t="s">
        <v>310</v>
      </c>
      <c r="K13" s="3" t="s">
        <v>311</v>
      </c>
      <c r="L13" s="3" t="s">
        <v>312</v>
      </c>
      <c r="M13" s="3" t="s">
        <v>313</v>
      </c>
    </row>
    <row r="15" spans="3:13" x14ac:dyDescent="0.2">
      <c r="C15" s="3" t="s">
        <v>314</v>
      </c>
      <c r="D15" s="3" t="s">
        <v>315</v>
      </c>
      <c r="E15" s="3" t="s">
        <v>316</v>
      </c>
      <c r="F15" s="3" t="s">
        <v>317</v>
      </c>
      <c r="G15" s="3" t="s">
        <v>318</v>
      </c>
      <c r="H15" s="3" t="s">
        <v>319</v>
      </c>
      <c r="I15" s="3" t="s">
        <v>320</v>
      </c>
      <c r="J15" s="3" t="s">
        <v>321</v>
      </c>
      <c r="K15" s="3" t="s">
        <v>322</v>
      </c>
      <c r="L15" s="3" t="s">
        <v>323</v>
      </c>
      <c r="M15" s="3" t="s">
        <v>324</v>
      </c>
    </row>
    <row r="16" spans="3:13" x14ac:dyDescent="0.2">
      <c r="C16" s="3" t="s">
        <v>325</v>
      </c>
      <c r="D16" s="3" t="s">
        <v>326</v>
      </c>
      <c r="E16" s="3" t="s">
        <v>327</v>
      </c>
      <c r="F16" s="3" t="s">
        <v>328</v>
      </c>
      <c r="G16" s="3" t="s">
        <v>329</v>
      </c>
      <c r="H16" s="3" t="s">
        <v>330</v>
      </c>
      <c r="I16" s="3" t="s">
        <v>331</v>
      </c>
      <c r="J16" s="3" t="s">
        <v>332</v>
      </c>
      <c r="K16" s="3" t="s">
        <v>333</v>
      </c>
      <c r="L16" s="3" t="s">
        <v>334</v>
      </c>
      <c r="M16" s="3" t="s">
        <v>335</v>
      </c>
    </row>
    <row r="17" spans="3:13" x14ac:dyDescent="0.2">
      <c r="C17" s="3" t="s">
        <v>336</v>
      </c>
      <c r="D17" s="3" t="s">
        <v>337</v>
      </c>
      <c r="E17" s="3" t="s">
        <v>338</v>
      </c>
      <c r="F17" s="3" t="s">
        <v>337</v>
      </c>
      <c r="G17" s="3" t="s">
        <v>339</v>
      </c>
      <c r="H17" s="3" t="s">
        <v>340</v>
      </c>
      <c r="I17" s="3" t="s">
        <v>341</v>
      </c>
      <c r="J17" s="3" t="s">
        <v>341</v>
      </c>
      <c r="K17" s="3" t="s">
        <v>342</v>
      </c>
      <c r="L17" s="3" t="s">
        <v>343</v>
      </c>
      <c r="M17" s="3" t="s">
        <v>344</v>
      </c>
    </row>
    <row r="19" spans="3:13" x14ac:dyDescent="0.2">
      <c r="C19" s="3" t="s">
        <v>345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346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347</v>
      </c>
      <c r="D21" s="3" t="s">
        <v>348</v>
      </c>
      <c r="E21" s="3" t="s">
        <v>349</v>
      </c>
      <c r="F21" s="3" t="s">
        <v>350</v>
      </c>
      <c r="G21" s="3" t="s">
        <v>351</v>
      </c>
      <c r="H21" s="3" t="s">
        <v>352</v>
      </c>
      <c r="I21" s="3" t="s">
        <v>353</v>
      </c>
      <c r="J21" s="3" t="s">
        <v>354</v>
      </c>
      <c r="K21" s="3" t="s">
        <v>355</v>
      </c>
      <c r="L21" s="3" t="s">
        <v>356</v>
      </c>
      <c r="M21" s="3" t="s">
        <v>357</v>
      </c>
    </row>
    <row r="22" spans="3:13" x14ac:dyDescent="0.2">
      <c r="C22" s="3" t="s">
        <v>358</v>
      </c>
      <c r="D22" s="3" t="s">
        <v>359</v>
      </c>
      <c r="E22" s="3" t="s">
        <v>360</v>
      </c>
      <c r="F22" s="3" t="s">
        <v>361</v>
      </c>
      <c r="G22" s="3" t="s">
        <v>362</v>
      </c>
      <c r="H22" s="3" t="s">
        <v>363</v>
      </c>
      <c r="I22" s="3" t="s">
        <v>364</v>
      </c>
      <c r="J22" s="3" t="s">
        <v>365</v>
      </c>
      <c r="K22" s="3" t="s">
        <v>366</v>
      </c>
      <c r="L22" s="3" t="s">
        <v>367</v>
      </c>
      <c r="M22" s="3" t="s">
        <v>368</v>
      </c>
    </row>
    <row r="23" spans="3:13" x14ac:dyDescent="0.2">
      <c r="C23" s="3" t="s">
        <v>369</v>
      </c>
      <c r="D23" s="3" t="s">
        <v>370</v>
      </c>
      <c r="E23" s="3" t="s">
        <v>371</v>
      </c>
      <c r="F23" s="3" t="s">
        <v>372</v>
      </c>
      <c r="G23" s="3" t="s">
        <v>373</v>
      </c>
      <c r="H23" s="3" t="s">
        <v>374</v>
      </c>
      <c r="I23" s="3" t="s">
        <v>375</v>
      </c>
      <c r="J23" s="3" t="s">
        <v>376</v>
      </c>
      <c r="K23" s="3" t="s">
        <v>377</v>
      </c>
      <c r="L23" s="3" t="s">
        <v>378</v>
      </c>
      <c r="M23" s="3" t="s">
        <v>379</v>
      </c>
    </row>
    <row r="24" spans="3:13" x14ac:dyDescent="0.2">
      <c r="C24" s="3" t="s">
        <v>380</v>
      </c>
      <c r="D24" s="3" t="s">
        <v>381</v>
      </c>
      <c r="E24" s="3" t="s">
        <v>382</v>
      </c>
      <c r="F24" s="3" t="s">
        <v>383</v>
      </c>
      <c r="G24" s="3" t="s">
        <v>384</v>
      </c>
      <c r="H24" s="3" t="s">
        <v>385</v>
      </c>
      <c r="I24" s="3" t="s">
        <v>386</v>
      </c>
      <c r="J24" s="3" t="s">
        <v>387</v>
      </c>
      <c r="K24" s="3" t="s">
        <v>388</v>
      </c>
      <c r="L24" s="3" t="s">
        <v>389</v>
      </c>
      <c r="M24" s="3" t="s">
        <v>390</v>
      </c>
    </row>
    <row r="26" spans="3:13" x14ac:dyDescent="0.2">
      <c r="C26" s="3" t="s">
        <v>391</v>
      </c>
      <c r="D26" s="3" t="s">
        <v>392</v>
      </c>
      <c r="E26" s="3" t="s">
        <v>393</v>
      </c>
      <c r="F26" s="3" t="s">
        <v>394</v>
      </c>
      <c r="G26" s="3" t="s">
        <v>395</v>
      </c>
      <c r="H26" s="3" t="s">
        <v>396</v>
      </c>
      <c r="I26" s="3" t="s">
        <v>397</v>
      </c>
      <c r="J26" s="3" t="s">
        <v>398</v>
      </c>
      <c r="K26" s="3" t="s">
        <v>399</v>
      </c>
      <c r="L26" s="3" t="s">
        <v>400</v>
      </c>
      <c r="M26" s="3" t="s">
        <v>401</v>
      </c>
    </row>
    <row r="27" spans="3:13" x14ac:dyDescent="0.2">
      <c r="C27" s="3" t="s">
        <v>402</v>
      </c>
      <c r="D27" s="3" t="s">
        <v>403</v>
      </c>
      <c r="E27" s="3" t="s">
        <v>404</v>
      </c>
      <c r="F27" s="3" t="s">
        <v>405</v>
      </c>
      <c r="G27" s="3" t="s">
        <v>406</v>
      </c>
      <c r="H27" s="3" t="s">
        <v>407</v>
      </c>
      <c r="I27" s="3" t="s">
        <v>408</v>
      </c>
      <c r="J27" s="3" t="s">
        <v>409</v>
      </c>
      <c r="K27" s="3" t="s">
        <v>410</v>
      </c>
      <c r="L27" s="3" t="s">
        <v>411</v>
      </c>
      <c r="M27" s="3" t="s">
        <v>412</v>
      </c>
    </row>
    <row r="28" spans="3:13" x14ac:dyDescent="0.2">
      <c r="C28" s="3" t="s">
        <v>413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414</v>
      </c>
      <c r="D29" s="3" t="s">
        <v>415</v>
      </c>
      <c r="E29" s="3" t="s">
        <v>416</v>
      </c>
      <c r="F29" s="3" t="s">
        <v>417</v>
      </c>
      <c r="G29" s="3" t="s">
        <v>418</v>
      </c>
      <c r="H29" s="3" t="s">
        <v>419</v>
      </c>
      <c r="I29" s="3" t="s">
        <v>420</v>
      </c>
      <c r="J29" s="3" t="s">
        <v>421</v>
      </c>
      <c r="K29" s="3" t="s">
        <v>422</v>
      </c>
      <c r="L29" s="3" t="s">
        <v>423</v>
      </c>
      <c r="M29" s="3" t="s">
        <v>424</v>
      </c>
    </row>
    <row r="30" spans="3:13" x14ac:dyDescent="0.2">
      <c r="C30" s="3" t="s">
        <v>425</v>
      </c>
      <c r="D30" s="3" t="s">
        <v>426</v>
      </c>
      <c r="E30" s="3" t="s">
        <v>427</v>
      </c>
      <c r="F30" s="3" t="s">
        <v>428</v>
      </c>
      <c r="G30" s="3" t="s">
        <v>429</v>
      </c>
      <c r="H30" s="3" t="s">
        <v>430</v>
      </c>
      <c r="I30" s="3" t="s">
        <v>431</v>
      </c>
      <c r="J30" s="3" t="s">
        <v>432</v>
      </c>
      <c r="K30" s="3" t="s">
        <v>433</v>
      </c>
      <c r="L30" s="3">
        <v>685.375</v>
      </c>
      <c r="M30" s="3" t="s">
        <v>434</v>
      </c>
    </row>
    <row r="32" spans="3:13" x14ac:dyDescent="0.2">
      <c r="C32" s="3" t="s">
        <v>435</v>
      </c>
      <c r="D32" s="3">
        <v>246.714</v>
      </c>
      <c r="E32" s="3">
        <v>80.078999999999994</v>
      </c>
      <c r="F32" s="3">
        <v>408.30099999999999</v>
      </c>
      <c r="G32" s="3">
        <v>57.622</v>
      </c>
      <c r="H32" s="3">
        <v>-12.457000000000001</v>
      </c>
      <c r="I32" s="3">
        <v>-84.629000000000005</v>
      </c>
      <c r="J32" s="3" t="s">
        <v>436</v>
      </c>
      <c r="K32" s="3">
        <v>-39.445</v>
      </c>
      <c r="L32" s="3">
        <v>-51.845999999999997</v>
      </c>
      <c r="M32" s="3">
        <v>89.361000000000004</v>
      </c>
    </row>
    <row r="33" spans="3:13" x14ac:dyDescent="0.2">
      <c r="C33" s="3" t="s">
        <v>437</v>
      </c>
      <c r="D33" s="3" t="s">
        <v>438</v>
      </c>
      <c r="E33" s="3" t="s">
        <v>439</v>
      </c>
      <c r="F33" s="3" t="s">
        <v>440</v>
      </c>
      <c r="G33" s="3" t="s">
        <v>441</v>
      </c>
      <c r="H33" s="3" t="s">
        <v>442</v>
      </c>
      <c r="I33" s="3" t="s">
        <v>443</v>
      </c>
      <c r="J33" s="3" t="s">
        <v>444</v>
      </c>
      <c r="K33" s="3" t="s">
        <v>445</v>
      </c>
      <c r="L33" s="3">
        <v>633.53</v>
      </c>
      <c r="M33" s="3" t="s">
        <v>446</v>
      </c>
    </row>
    <row r="35" spans="3:13" x14ac:dyDescent="0.2">
      <c r="C35" s="3" t="s">
        <v>447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448</v>
      </c>
      <c r="D36" s="3" t="s">
        <v>438</v>
      </c>
      <c r="E36" s="3" t="s">
        <v>439</v>
      </c>
      <c r="F36" s="3" t="s">
        <v>440</v>
      </c>
      <c r="G36" s="3" t="s">
        <v>441</v>
      </c>
      <c r="H36" s="3" t="s">
        <v>442</v>
      </c>
      <c r="I36" s="3" t="s">
        <v>443</v>
      </c>
      <c r="J36" s="3" t="s">
        <v>444</v>
      </c>
      <c r="K36" s="3" t="s">
        <v>445</v>
      </c>
      <c r="L36" s="3">
        <v>633.53</v>
      </c>
      <c r="M36" s="3" t="s">
        <v>446</v>
      </c>
    </row>
    <row r="38" spans="3:13" x14ac:dyDescent="0.2">
      <c r="C38" s="3" t="s">
        <v>449</v>
      </c>
      <c r="D38" s="3">
        <v>-360.02</v>
      </c>
      <c r="E38" s="3">
        <v>-154.04</v>
      </c>
      <c r="F38" s="3">
        <v>-5.24</v>
      </c>
      <c r="G38" s="3">
        <v>-0.37</v>
      </c>
      <c r="H38" s="3">
        <v>0.13</v>
      </c>
      <c r="I38" s="3">
        <v>1.5</v>
      </c>
      <c r="J38" s="3">
        <v>1.2</v>
      </c>
      <c r="K38" s="3">
        <v>2.34</v>
      </c>
      <c r="L38" s="3">
        <v>3.4000000000000002E-2</v>
      </c>
      <c r="M38" s="3">
        <v>0.17</v>
      </c>
    </row>
    <row r="39" spans="3:13" x14ac:dyDescent="0.2">
      <c r="C39" s="3" t="s">
        <v>450</v>
      </c>
      <c r="D39" s="3">
        <v>-360.02</v>
      </c>
      <c r="E39" s="3">
        <v>-154.04</v>
      </c>
      <c r="F39" s="3">
        <v>-5.24</v>
      </c>
      <c r="G39" s="3">
        <v>-0.37</v>
      </c>
      <c r="H39" s="3">
        <v>0.13</v>
      </c>
      <c r="I39" s="3">
        <v>1.42</v>
      </c>
      <c r="J39" s="3">
        <v>1.1599999999999999</v>
      </c>
      <c r="K39" s="3">
        <v>2.16</v>
      </c>
      <c r="L39" s="3">
        <v>3.4000000000000002E-2</v>
      </c>
      <c r="M39" s="3">
        <v>0.16</v>
      </c>
    </row>
    <row r="40" spans="3:13" x14ac:dyDescent="0.2">
      <c r="C40" s="3" t="s">
        <v>451</v>
      </c>
      <c r="D40" s="3">
        <v>149.61600000000001</v>
      </c>
      <c r="E40" s="3">
        <v>185.51900000000001</v>
      </c>
      <c r="F40" s="3" t="s">
        <v>452</v>
      </c>
      <c r="G40" s="3" t="s">
        <v>453</v>
      </c>
      <c r="H40" s="3" t="s">
        <v>454</v>
      </c>
      <c r="I40" s="3" t="s">
        <v>455</v>
      </c>
      <c r="J40" s="3" t="s">
        <v>456</v>
      </c>
      <c r="K40" s="3" t="s">
        <v>457</v>
      </c>
      <c r="L40" s="3" t="s">
        <v>458</v>
      </c>
      <c r="M40" s="3" t="s">
        <v>459</v>
      </c>
    </row>
    <row r="41" spans="3:13" x14ac:dyDescent="0.2">
      <c r="C41" s="3" t="s">
        <v>460</v>
      </c>
      <c r="D41" s="3">
        <v>149.61600000000001</v>
      </c>
      <c r="E41" s="3">
        <v>185.51900000000001</v>
      </c>
      <c r="F41" s="3" t="s">
        <v>452</v>
      </c>
      <c r="G41" s="3" t="s">
        <v>461</v>
      </c>
      <c r="H41" s="3" t="s">
        <v>462</v>
      </c>
      <c r="I41" s="3" t="s">
        <v>463</v>
      </c>
      <c r="J41" s="3" t="s">
        <v>464</v>
      </c>
      <c r="K41" s="3" t="s">
        <v>465</v>
      </c>
      <c r="L41" s="3" t="s">
        <v>466</v>
      </c>
      <c r="M41" s="3" t="s">
        <v>467</v>
      </c>
    </row>
    <row r="43" spans="3:13" x14ac:dyDescent="0.2">
      <c r="C43" s="3" t="s">
        <v>468</v>
      </c>
      <c r="D43" s="3" t="s">
        <v>469</v>
      </c>
      <c r="E43" s="3" t="s">
        <v>470</v>
      </c>
      <c r="F43" s="3" t="s">
        <v>471</v>
      </c>
      <c r="G43" s="3" t="s">
        <v>472</v>
      </c>
      <c r="H43" s="3" t="s">
        <v>473</v>
      </c>
      <c r="I43" s="3" t="s">
        <v>474</v>
      </c>
      <c r="J43" s="3" t="s">
        <v>475</v>
      </c>
      <c r="K43" s="3" t="s">
        <v>476</v>
      </c>
      <c r="L43" s="3" t="s">
        <v>477</v>
      </c>
      <c r="M43" s="3" t="s">
        <v>478</v>
      </c>
    </row>
    <row r="44" spans="3:13" x14ac:dyDescent="0.2">
      <c r="C44" s="3" t="s">
        <v>479</v>
      </c>
      <c r="D44" s="3" t="s">
        <v>480</v>
      </c>
      <c r="E44" s="3" t="s">
        <v>481</v>
      </c>
      <c r="F44" s="3" t="s">
        <v>482</v>
      </c>
      <c r="G44" s="3" t="s">
        <v>483</v>
      </c>
      <c r="H44" s="3" t="s">
        <v>484</v>
      </c>
      <c r="I44" s="3" t="s">
        <v>485</v>
      </c>
      <c r="J44" s="3" t="s">
        <v>486</v>
      </c>
      <c r="K44" s="3" t="s">
        <v>487</v>
      </c>
      <c r="L44" s="3" t="s">
        <v>488</v>
      </c>
      <c r="M44" s="3" t="s">
        <v>489</v>
      </c>
    </row>
    <row r="46" spans="3:13" x14ac:dyDescent="0.2">
      <c r="C46" s="3" t="s">
        <v>490</v>
      </c>
      <c r="D46" s="3" t="s">
        <v>293</v>
      </c>
      <c r="E46" s="3" t="s">
        <v>294</v>
      </c>
      <c r="F46" s="3" t="s">
        <v>295</v>
      </c>
      <c r="G46" s="3" t="s">
        <v>296</v>
      </c>
      <c r="H46" s="3" t="s">
        <v>297</v>
      </c>
      <c r="I46" s="3" t="s">
        <v>298</v>
      </c>
      <c r="J46" s="3" t="s">
        <v>299</v>
      </c>
      <c r="K46" s="3" t="s">
        <v>300</v>
      </c>
      <c r="L46" s="3" t="s">
        <v>301</v>
      </c>
      <c r="M46" s="3" t="s">
        <v>302</v>
      </c>
    </row>
    <row r="47" spans="3:13" x14ac:dyDescent="0.2">
      <c r="C47" s="3" t="s">
        <v>491</v>
      </c>
      <c r="D47" s="3" t="s">
        <v>480</v>
      </c>
      <c r="E47" s="3" t="s">
        <v>481</v>
      </c>
      <c r="F47" s="3" t="s">
        <v>492</v>
      </c>
      <c r="G47" s="3" t="s">
        <v>483</v>
      </c>
      <c r="H47" s="3" t="s">
        <v>484</v>
      </c>
      <c r="I47" s="3" t="s">
        <v>493</v>
      </c>
      <c r="J47" s="3" t="s">
        <v>494</v>
      </c>
      <c r="K47" s="3" t="s">
        <v>495</v>
      </c>
      <c r="L47" s="3" t="s">
        <v>496</v>
      </c>
      <c r="M47" s="3" t="s">
        <v>497</v>
      </c>
    </row>
    <row r="48" spans="3:13" x14ac:dyDescent="0.2">
      <c r="C48" s="3" t="s">
        <v>498</v>
      </c>
      <c r="D48" s="3" t="s">
        <v>480</v>
      </c>
      <c r="E48" s="3" t="s">
        <v>481</v>
      </c>
      <c r="F48" s="3" t="s">
        <v>482</v>
      </c>
      <c r="G48" s="3" t="s">
        <v>483</v>
      </c>
      <c r="H48" s="3" t="s">
        <v>484</v>
      </c>
      <c r="I48" s="3" t="s">
        <v>485</v>
      </c>
      <c r="J48" s="3" t="s">
        <v>486</v>
      </c>
      <c r="K48" s="3" t="s">
        <v>487</v>
      </c>
      <c r="L48" s="3" t="s">
        <v>488</v>
      </c>
      <c r="M48" s="3" t="s">
        <v>489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87F5-B971-4953-B071-89829B6DCF82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499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437</v>
      </c>
      <c r="D12" s="3" t="s">
        <v>438</v>
      </c>
      <c r="E12" s="3" t="s">
        <v>439</v>
      </c>
      <c r="F12" s="3" t="s">
        <v>440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>
        <v>633.53</v>
      </c>
      <c r="M12" s="3" t="s">
        <v>446</v>
      </c>
    </row>
    <row r="13" spans="3:13" x14ac:dyDescent="0.2">
      <c r="C13" s="3" t="s">
        <v>500</v>
      </c>
      <c r="D13" s="3" t="s">
        <v>501</v>
      </c>
      <c r="E13" s="3" t="s">
        <v>502</v>
      </c>
      <c r="F13" s="3" t="s">
        <v>503</v>
      </c>
      <c r="G13" s="3" t="s">
        <v>504</v>
      </c>
      <c r="H13" s="3" t="s">
        <v>505</v>
      </c>
      <c r="I13" s="3" t="s">
        <v>506</v>
      </c>
      <c r="J13" s="3" t="s">
        <v>507</v>
      </c>
      <c r="K13" s="3" t="s">
        <v>508</v>
      </c>
      <c r="L13" s="3" t="s">
        <v>509</v>
      </c>
      <c r="M13" s="3" t="s">
        <v>510</v>
      </c>
    </row>
    <row r="14" spans="3:13" x14ac:dyDescent="0.2">
      <c r="C14" s="3" t="s">
        <v>511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512</v>
      </c>
      <c r="D15" s="3" t="s">
        <v>513</v>
      </c>
      <c r="E15" s="3">
        <v>157.904</v>
      </c>
      <c r="F15" s="3" t="s">
        <v>514</v>
      </c>
      <c r="G15" s="3" t="s">
        <v>515</v>
      </c>
      <c r="H15" s="3" t="s">
        <v>516</v>
      </c>
      <c r="I15" s="3" t="s">
        <v>517</v>
      </c>
      <c r="J15" s="3">
        <v>742.73599999999999</v>
      </c>
      <c r="K15" s="3" t="s">
        <v>518</v>
      </c>
      <c r="L15" s="3" t="s">
        <v>519</v>
      </c>
      <c r="M15" s="3">
        <v>518.56299999999999</v>
      </c>
    </row>
    <row r="16" spans="3:13" x14ac:dyDescent="0.2">
      <c r="C16" s="3" t="s">
        <v>520</v>
      </c>
      <c r="D16" s="3" t="s">
        <v>521</v>
      </c>
      <c r="E16" s="3" t="s">
        <v>522</v>
      </c>
      <c r="F16" s="3" t="s">
        <v>523</v>
      </c>
      <c r="G16" s="3" t="s">
        <v>524</v>
      </c>
      <c r="H16" s="3">
        <v>-174.34700000000001</v>
      </c>
      <c r="I16" s="3" t="s">
        <v>525</v>
      </c>
      <c r="J16" s="3">
        <v>-98.685000000000002</v>
      </c>
      <c r="K16" s="3" t="s">
        <v>526</v>
      </c>
      <c r="L16" s="3" t="s">
        <v>527</v>
      </c>
      <c r="M16" s="3">
        <v>-296.51499999999999</v>
      </c>
    </row>
    <row r="17" spans="3:13" x14ac:dyDescent="0.2">
      <c r="C17" s="3" t="s">
        <v>528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529</v>
      </c>
      <c r="D18" s="3">
        <v>-102.94799999999999</v>
      </c>
      <c r="E18" s="3">
        <v>-301.53199999999998</v>
      </c>
      <c r="F18" s="3">
        <v>-709.48699999999997</v>
      </c>
      <c r="G18" s="3">
        <v>-77.506</v>
      </c>
      <c r="H18" s="3">
        <v>165.285</v>
      </c>
      <c r="I18" s="3">
        <v>-304.39100000000002</v>
      </c>
      <c r="J18" s="3">
        <v>364.87599999999998</v>
      </c>
      <c r="K18" s="3">
        <v>-417.35399999999998</v>
      </c>
      <c r="L18" s="3" t="s">
        <v>530</v>
      </c>
      <c r="M18" s="3" t="s">
        <v>531</v>
      </c>
    </row>
    <row r="19" spans="3:13" x14ac:dyDescent="0.2">
      <c r="C19" s="3" t="s">
        <v>532</v>
      </c>
      <c r="D19" s="3" t="s">
        <v>533</v>
      </c>
      <c r="E19" s="3" t="s">
        <v>534</v>
      </c>
      <c r="F19" s="3" t="s">
        <v>535</v>
      </c>
      <c r="G19" s="3" t="s">
        <v>536</v>
      </c>
      <c r="H19" s="3" t="s">
        <v>537</v>
      </c>
      <c r="I19" s="3" t="s">
        <v>538</v>
      </c>
      <c r="J19" s="3" t="s">
        <v>539</v>
      </c>
      <c r="K19" s="3" t="s">
        <v>540</v>
      </c>
      <c r="L19" s="3" t="s">
        <v>541</v>
      </c>
      <c r="M19" s="3" t="s">
        <v>542</v>
      </c>
    </row>
    <row r="20" spans="3:13" x14ac:dyDescent="0.2">
      <c r="C20" s="3" t="s">
        <v>543</v>
      </c>
      <c r="D20" s="3" t="s">
        <v>544</v>
      </c>
      <c r="E20" s="3" t="s">
        <v>545</v>
      </c>
      <c r="F20" s="3" t="s">
        <v>546</v>
      </c>
      <c r="G20" s="3" t="s">
        <v>547</v>
      </c>
      <c r="H20" s="3" t="s">
        <v>548</v>
      </c>
      <c r="I20" s="3" t="s">
        <v>549</v>
      </c>
      <c r="J20" s="3" t="s">
        <v>550</v>
      </c>
      <c r="K20" s="3" t="s">
        <v>551</v>
      </c>
      <c r="L20" s="3" t="s">
        <v>552</v>
      </c>
      <c r="M20" s="3" t="s">
        <v>553</v>
      </c>
    </row>
    <row r="22" spans="3:13" x14ac:dyDescent="0.2">
      <c r="C22" s="3" t="s">
        <v>554</v>
      </c>
      <c r="D22" s="3" t="s">
        <v>555</v>
      </c>
      <c r="E22" s="3" t="s">
        <v>556</v>
      </c>
      <c r="F22" s="3" t="s">
        <v>557</v>
      </c>
      <c r="G22" s="3" t="s">
        <v>558</v>
      </c>
      <c r="H22" s="3" t="s">
        <v>559</v>
      </c>
      <c r="I22" s="3" t="s">
        <v>560</v>
      </c>
      <c r="J22" s="3" t="s">
        <v>561</v>
      </c>
      <c r="K22" s="3" t="s">
        <v>562</v>
      </c>
      <c r="L22" s="3" t="s">
        <v>563</v>
      </c>
      <c r="M22" s="3" t="s">
        <v>564</v>
      </c>
    </row>
    <row r="23" spans="3:13" x14ac:dyDescent="0.2">
      <c r="C23" s="3" t="s">
        <v>565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>
        <v>187.00200000000001</v>
      </c>
      <c r="J23" s="3" t="s">
        <v>3</v>
      </c>
      <c r="K23" s="3" t="s">
        <v>3</v>
      </c>
      <c r="L23" s="3" t="s">
        <v>3</v>
      </c>
      <c r="M23" s="3" t="s">
        <v>566</v>
      </c>
    </row>
    <row r="24" spans="3:13" x14ac:dyDescent="0.2">
      <c r="C24" s="3" t="s">
        <v>567</v>
      </c>
      <c r="D24" s="3" t="s">
        <v>568</v>
      </c>
      <c r="E24" s="3" t="s">
        <v>569</v>
      </c>
      <c r="F24" s="3">
        <v>748.24400000000003</v>
      </c>
      <c r="G24" s="3" t="s">
        <v>570</v>
      </c>
      <c r="H24" s="3" t="s">
        <v>571</v>
      </c>
      <c r="I24" s="3">
        <v>664.745</v>
      </c>
      <c r="J24" s="3" t="s">
        <v>572</v>
      </c>
      <c r="K24" s="3" t="s">
        <v>573</v>
      </c>
      <c r="L24" s="3" t="s">
        <v>574</v>
      </c>
      <c r="M24" s="3" t="s">
        <v>575</v>
      </c>
    </row>
    <row r="25" spans="3:13" x14ac:dyDescent="0.2">
      <c r="C25" s="3" t="s">
        <v>576</v>
      </c>
      <c r="D25" s="3" t="s">
        <v>577</v>
      </c>
      <c r="E25" s="3" t="s">
        <v>578</v>
      </c>
      <c r="F25" s="3" t="s">
        <v>579</v>
      </c>
      <c r="G25" s="3" t="s">
        <v>580</v>
      </c>
      <c r="H25" s="3" t="s">
        <v>581</v>
      </c>
      <c r="I25" s="3" t="s">
        <v>582</v>
      </c>
      <c r="J25" s="3" t="s">
        <v>583</v>
      </c>
      <c r="K25" s="3" t="s">
        <v>584</v>
      </c>
      <c r="L25" s="3" t="s">
        <v>585</v>
      </c>
      <c r="M25" s="3" t="s">
        <v>586</v>
      </c>
    </row>
    <row r="27" spans="3:13" x14ac:dyDescent="0.2">
      <c r="C27" s="3" t="s">
        <v>587</v>
      </c>
      <c r="D27" s="3" t="s">
        <v>3</v>
      </c>
      <c r="E27" s="3" t="s">
        <v>3</v>
      </c>
      <c r="F27" s="3" t="s">
        <v>3</v>
      </c>
      <c r="G27" s="3" t="s">
        <v>588</v>
      </c>
      <c r="H27" s="3" t="s">
        <v>589</v>
      </c>
      <c r="I27" s="3" t="s">
        <v>590</v>
      </c>
      <c r="J27" s="3" t="s">
        <v>591</v>
      </c>
      <c r="K27" s="3" t="s">
        <v>592</v>
      </c>
      <c r="L27" s="3" t="s">
        <v>593</v>
      </c>
      <c r="M27" s="3" t="s">
        <v>594</v>
      </c>
    </row>
    <row r="28" spans="3:13" x14ac:dyDescent="0.2">
      <c r="C28" s="3" t="s">
        <v>595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596</v>
      </c>
      <c r="D29" s="3" t="s">
        <v>597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598</v>
      </c>
      <c r="K29" s="3" t="s">
        <v>3</v>
      </c>
      <c r="L29" s="3" t="s">
        <v>3</v>
      </c>
      <c r="M29" s="3" t="s">
        <v>599</v>
      </c>
    </row>
    <row r="30" spans="3:13" x14ac:dyDescent="0.2">
      <c r="C30" s="3" t="s">
        <v>600</v>
      </c>
      <c r="D30" s="3" t="s">
        <v>601</v>
      </c>
      <c r="E30" s="3" t="s">
        <v>602</v>
      </c>
      <c r="F30" s="3" t="s">
        <v>603</v>
      </c>
      <c r="G30" s="3" t="s">
        <v>604</v>
      </c>
      <c r="H30" s="3" t="s">
        <v>605</v>
      </c>
      <c r="I30" s="3" t="s">
        <v>606</v>
      </c>
      <c r="J30" s="3" t="s">
        <v>607</v>
      </c>
      <c r="K30" s="3" t="s">
        <v>608</v>
      </c>
      <c r="L30" s="3" t="s">
        <v>609</v>
      </c>
      <c r="M30" s="3" t="s">
        <v>610</v>
      </c>
    </row>
    <row r="31" spans="3:13" x14ac:dyDescent="0.2">
      <c r="C31" s="3" t="s">
        <v>611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612</v>
      </c>
      <c r="D32" s="3">
        <v>-320.67500000000001</v>
      </c>
      <c r="E32" s="3">
        <v>0</v>
      </c>
      <c r="F32" s="3" t="s">
        <v>613</v>
      </c>
      <c r="G32" s="3">
        <v>0</v>
      </c>
      <c r="H32" s="3">
        <v>0</v>
      </c>
      <c r="I32" s="3">
        <v>0</v>
      </c>
      <c r="J32" s="3">
        <v>0</v>
      </c>
      <c r="K32" s="3" t="s">
        <v>614</v>
      </c>
      <c r="L32" s="3" t="s">
        <v>615</v>
      </c>
      <c r="M32" s="3" t="s">
        <v>616</v>
      </c>
    </row>
    <row r="33" spans="3:13" x14ac:dyDescent="0.2">
      <c r="C33" s="3" t="s">
        <v>617</v>
      </c>
      <c r="D33" s="3" t="s">
        <v>618</v>
      </c>
      <c r="E33" s="3" t="s">
        <v>602</v>
      </c>
      <c r="F33" s="3" t="s">
        <v>619</v>
      </c>
      <c r="G33" s="3" t="s">
        <v>620</v>
      </c>
      <c r="H33" s="3" t="s">
        <v>621</v>
      </c>
      <c r="I33" s="3" t="s">
        <v>622</v>
      </c>
      <c r="J33" s="3" t="s">
        <v>623</v>
      </c>
      <c r="K33" s="3" t="s">
        <v>624</v>
      </c>
      <c r="L33" s="3" t="s">
        <v>625</v>
      </c>
      <c r="M33" s="3" t="s">
        <v>626</v>
      </c>
    </row>
    <row r="35" spans="3:13" x14ac:dyDescent="0.2">
      <c r="C35" s="3" t="s">
        <v>627</v>
      </c>
      <c r="D35" s="3" t="s">
        <v>628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629</v>
      </c>
      <c r="D36" s="3" t="s">
        <v>3</v>
      </c>
      <c r="E36" s="3" t="s">
        <v>3</v>
      </c>
      <c r="F36" s="3">
        <v>-170.34</v>
      </c>
      <c r="G36" s="3">
        <v>-19.071000000000002</v>
      </c>
      <c r="H36" s="3">
        <v>4.9710000000000001</v>
      </c>
      <c r="I36" s="3">
        <v>6.8250000000000002</v>
      </c>
      <c r="J36" s="3">
        <v>10.388</v>
      </c>
      <c r="K36" s="3">
        <v>3.8170000000000002</v>
      </c>
      <c r="L36" s="3">
        <v>-2.5289999999999999</v>
      </c>
      <c r="M36" s="3">
        <v>10.832000000000001</v>
      </c>
    </row>
    <row r="37" spans="3:13" x14ac:dyDescent="0.2">
      <c r="C37" s="3" t="s">
        <v>630</v>
      </c>
      <c r="D37" s="3" t="s">
        <v>631</v>
      </c>
      <c r="E37" s="3" t="s">
        <v>632</v>
      </c>
      <c r="F37" s="3" t="s">
        <v>633</v>
      </c>
      <c r="G37" s="3" t="s">
        <v>634</v>
      </c>
      <c r="H37" s="3" t="s">
        <v>635</v>
      </c>
      <c r="I37" s="3" t="s">
        <v>636</v>
      </c>
      <c r="J37" s="3" t="s">
        <v>637</v>
      </c>
      <c r="K37" s="3" t="s">
        <v>638</v>
      </c>
      <c r="L37" s="3" t="s">
        <v>639</v>
      </c>
      <c r="M37" s="3" t="s">
        <v>640</v>
      </c>
    </row>
    <row r="38" spans="3:13" x14ac:dyDescent="0.2">
      <c r="C38" s="3" t="s">
        <v>641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642</v>
      </c>
      <c r="D40" s="3" t="s">
        <v>643</v>
      </c>
      <c r="E40" s="3" t="s">
        <v>644</v>
      </c>
      <c r="F40" s="3" t="s">
        <v>645</v>
      </c>
      <c r="G40" s="3">
        <v>-257.13499999999999</v>
      </c>
      <c r="H40" s="3" t="s">
        <v>646</v>
      </c>
      <c r="I40" s="3" t="s">
        <v>647</v>
      </c>
      <c r="J40" s="3" t="s">
        <v>648</v>
      </c>
      <c r="K40" s="3" t="s">
        <v>649</v>
      </c>
      <c r="L40" s="3" t="s">
        <v>650</v>
      </c>
      <c r="M40" s="3" t="s">
        <v>651</v>
      </c>
    </row>
    <row r="41" spans="3:13" x14ac:dyDescent="0.2">
      <c r="C41" s="3" t="s">
        <v>652</v>
      </c>
      <c r="D41" s="3" t="s">
        <v>653</v>
      </c>
      <c r="E41" s="3" t="s">
        <v>654</v>
      </c>
      <c r="F41" s="3" t="s">
        <v>655</v>
      </c>
      <c r="G41" s="3" t="s">
        <v>656</v>
      </c>
      <c r="H41" s="3" t="s">
        <v>657</v>
      </c>
      <c r="I41" s="3" t="s">
        <v>658</v>
      </c>
      <c r="J41" s="3" t="s">
        <v>659</v>
      </c>
      <c r="K41" s="3" t="s">
        <v>660</v>
      </c>
      <c r="L41" s="3" t="s">
        <v>661</v>
      </c>
      <c r="M41" s="3" t="s">
        <v>662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2289-03A2-49E5-87A3-5637D510F736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663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664</v>
      </c>
      <c r="D12" s="3">
        <v>170</v>
      </c>
      <c r="E12" s="3">
        <v>10</v>
      </c>
      <c r="F12" s="3">
        <v>8.0500000000000007</v>
      </c>
      <c r="G12" s="3">
        <v>15.29</v>
      </c>
      <c r="H12" s="3">
        <v>17.39</v>
      </c>
      <c r="I12" s="3">
        <v>10.3</v>
      </c>
      <c r="J12" s="3">
        <v>12.25</v>
      </c>
      <c r="K12" s="3">
        <v>17.71</v>
      </c>
      <c r="L12" s="3">
        <v>16.86</v>
      </c>
      <c r="M12" s="3">
        <v>14.07</v>
      </c>
    </row>
    <row r="13" spans="3:13" ht="12.75" x14ac:dyDescent="0.2">
      <c r="C13" s="3" t="s">
        <v>665</v>
      </c>
      <c r="D13" s="3" t="s">
        <v>666</v>
      </c>
      <c r="E13" s="3" t="s">
        <v>667</v>
      </c>
      <c r="F13" s="3" t="s">
        <v>668</v>
      </c>
      <c r="G13" s="3" t="s">
        <v>669</v>
      </c>
      <c r="H13" s="3" t="s">
        <v>670</v>
      </c>
      <c r="I13" s="3" t="s">
        <v>671</v>
      </c>
      <c r="J13" s="3" t="s">
        <v>672</v>
      </c>
      <c r="K13" s="3" t="s">
        <v>673</v>
      </c>
      <c r="L13" s="3" t="s">
        <v>674</v>
      </c>
      <c r="M13" s="3" t="s">
        <v>675</v>
      </c>
    </row>
    <row r="14" spans="3:13" ht="12.75" x14ac:dyDescent="0.2"/>
    <row r="15" spans="3:13" ht="12.75" x14ac:dyDescent="0.2">
      <c r="C15" s="3" t="s">
        <v>676</v>
      </c>
      <c r="D15" s="3" t="s">
        <v>677</v>
      </c>
      <c r="E15" s="3" t="s">
        <v>678</v>
      </c>
      <c r="F15" s="3" t="s">
        <v>679</v>
      </c>
      <c r="G15" s="3" t="s">
        <v>680</v>
      </c>
      <c r="H15" s="3" t="s">
        <v>681</v>
      </c>
      <c r="I15" s="3" t="s">
        <v>682</v>
      </c>
      <c r="J15" s="3" t="s">
        <v>683</v>
      </c>
      <c r="K15" s="3" t="s">
        <v>684</v>
      </c>
      <c r="L15" s="3" t="s">
        <v>685</v>
      </c>
      <c r="M15" s="3" t="s">
        <v>686</v>
      </c>
    </row>
    <row r="16" spans="3:13" ht="12.75" x14ac:dyDescent="0.2">
      <c r="C16" s="3" t="s">
        <v>687</v>
      </c>
      <c r="D16" s="3" t="s">
        <v>677</v>
      </c>
      <c r="E16" s="3" t="s">
        <v>678</v>
      </c>
      <c r="F16" s="3" t="s">
        <v>679</v>
      </c>
      <c r="G16" s="3" t="s">
        <v>680</v>
      </c>
      <c r="H16" s="3" t="s">
        <v>681</v>
      </c>
      <c r="I16" s="3" t="s">
        <v>682</v>
      </c>
      <c r="J16" s="3" t="s">
        <v>683</v>
      </c>
      <c r="K16" s="3" t="s">
        <v>684</v>
      </c>
      <c r="L16" s="3" t="s">
        <v>685</v>
      </c>
      <c r="M16" s="3" t="s">
        <v>688</v>
      </c>
    </row>
    <row r="17" spans="3:13" ht="12.75" x14ac:dyDescent="0.2">
      <c r="C17" s="3" t="s">
        <v>689</v>
      </c>
      <c r="D17" s="3" t="s">
        <v>690</v>
      </c>
      <c r="E17" s="3" t="s">
        <v>691</v>
      </c>
      <c r="F17" s="3" t="s">
        <v>692</v>
      </c>
      <c r="G17" s="3" t="s">
        <v>693</v>
      </c>
      <c r="H17" s="3" t="s">
        <v>691</v>
      </c>
      <c r="I17" s="3" t="s">
        <v>694</v>
      </c>
      <c r="J17" s="3" t="s">
        <v>695</v>
      </c>
      <c r="K17" s="3" t="s">
        <v>696</v>
      </c>
      <c r="L17" s="3" t="s">
        <v>697</v>
      </c>
      <c r="M17" s="3" t="s">
        <v>698</v>
      </c>
    </row>
    <row r="18" spans="3:13" ht="12.75" x14ac:dyDescent="0.2">
      <c r="C18" s="3" t="s">
        <v>699</v>
      </c>
      <c r="D18" s="3" t="s">
        <v>700</v>
      </c>
      <c r="E18" s="3" t="s">
        <v>701</v>
      </c>
      <c r="F18" s="3" t="s">
        <v>702</v>
      </c>
      <c r="G18" s="3" t="s">
        <v>703</v>
      </c>
      <c r="H18" s="3" t="s">
        <v>704</v>
      </c>
      <c r="I18" s="3" t="s">
        <v>705</v>
      </c>
      <c r="J18" s="3" t="s">
        <v>706</v>
      </c>
      <c r="K18" s="3" t="s">
        <v>707</v>
      </c>
      <c r="L18" s="3" t="s">
        <v>708</v>
      </c>
      <c r="M18" s="3" t="s">
        <v>709</v>
      </c>
    </row>
    <row r="19" spans="3:13" ht="12.75" x14ac:dyDescent="0.2">
      <c r="C19" s="3" t="s">
        <v>710</v>
      </c>
      <c r="D19" s="3" t="s">
        <v>711</v>
      </c>
      <c r="E19" s="3" t="s">
        <v>712</v>
      </c>
      <c r="F19" s="3" t="s">
        <v>713</v>
      </c>
      <c r="G19" s="3" t="s">
        <v>714</v>
      </c>
      <c r="H19" s="3" t="s">
        <v>715</v>
      </c>
      <c r="I19" s="3" t="s">
        <v>716</v>
      </c>
      <c r="J19" s="3" t="s">
        <v>717</v>
      </c>
      <c r="K19" s="3" t="s">
        <v>718</v>
      </c>
      <c r="L19" s="3" t="s">
        <v>719</v>
      </c>
      <c r="M19" s="3" t="s">
        <v>720</v>
      </c>
    </row>
    <row r="20" spans="3:13" ht="12.75" x14ac:dyDescent="0.2">
      <c r="C20" s="3" t="s">
        <v>721</v>
      </c>
      <c r="D20" s="3" t="s">
        <v>722</v>
      </c>
      <c r="E20" s="3" t="s">
        <v>723</v>
      </c>
      <c r="F20" s="3" t="s">
        <v>724</v>
      </c>
      <c r="G20" s="3" t="s">
        <v>725</v>
      </c>
      <c r="H20" s="3" t="s">
        <v>726</v>
      </c>
      <c r="I20" s="3" t="s">
        <v>727</v>
      </c>
      <c r="J20" s="3" t="s">
        <v>728</v>
      </c>
      <c r="K20" s="3" t="s">
        <v>729</v>
      </c>
      <c r="L20" s="3" t="s">
        <v>730</v>
      </c>
      <c r="M20" s="3" t="s">
        <v>731</v>
      </c>
    </row>
    <row r="21" spans="3:13" ht="12.75" x14ac:dyDescent="0.2">
      <c r="C21" s="3" t="s">
        <v>732</v>
      </c>
      <c r="D21" s="3" t="s">
        <v>733</v>
      </c>
      <c r="E21" s="3" t="s">
        <v>733</v>
      </c>
      <c r="F21" s="3" t="s">
        <v>734</v>
      </c>
      <c r="G21" s="3" t="s">
        <v>735</v>
      </c>
      <c r="H21" s="3" t="s">
        <v>736</v>
      </c>
      <c r="I21" s="3" t="s">
        <v>737</v>
      </c>
      <c r="J21" s="3" t="s">
        <v>735</v>
      </c>
      <c r="K21" s="3" t="s">
        <v>738</v>
      </c>
      <c r="L21" s="3" t="s">
        <v>735</v>
      </c>
      <c r="M21" s="3" t="s">
        <v>735</v>
      </c>
    </row>
    <row r="22" spans="3:13" ht="12.75" x14ac:dyDescent="0.2">
      <c r="C22" s="3" t="s">
        <v>739</v>
      </c>
      <c r="D22" s="3" t="s">
        <v>740</v>
      </c>
      <c r="E22" s="3" t="s">
        <v>741</v>
      </c>
      <c r="F22" s="3" t="s">
        <v>694</v>
      </c>
      <c r="G22" s="3" t="s">
        <v>696</v>
      </c>
      <c r="H22" s="3" t="s">
        <v>742</v>
      </c>
      <c r="I22" s="3" t="s">
        <v>743</v>
      </c>
      <c r="J22" s="3" t="s">
        <v>694</v>
      </c>
      <c r="K22" s="3" t="s">
        <v>744</v>
      </c>
      <c r="L22" s="3" t="s">
        <v>745</v>
      </c>
      <c r="M22" s="3" t="s">
        <v>742</v>
      </c>
    </row>
    <row r="23" spans="3:13" ht="12.75" x14ac:dyDescent="0.2"/>
    <row r="24" spans="3:13" ht="12.75" x14ac:dyDescent="0.2">
      <c r="C24" s="3" t="s">
        <v>746</v>
      </c>
      <c r="D24" s="3" t="s">
        <v>747</v>
      </c>
      <c r="E24" s="3" t="s">
        <v>748</v>
      </c>
      <c r="F24" s="3" t="s">
        <v>749</v>
      </c>
      <c r="G24" s="3" t="s">
        <v>750</v>
      </c>
      <c r="H24" s="3" t="s">
        <v>751</v>
      </c>
      <c r="I24" s="3" t="s">
        <v>752</v>
      </c>
      <c r="J24" s="3" t="s">
        <v>753</v>
      </c>
      <c r="K24" s="3" t="s">
        <v>754</v>
      </c>
      <c r="L24" s="3" t="s">
        <v>755</v>
      </c>
      <c r="M24" s="3" t="s">
        <v>756</v>
      </c>
    </row>
    <row r="25" spans="3:13" ht="12.75" x14ac:dyDescent="0.2">
      <c r="C25" s="3" t="s">
        <v>757</v>
      </c>
      <c r="D25" s="3" t="s">
        <v>758</v>
      </c>
      <c r="E25" s="3" t="s">
        <v>759</v>
      </c>
      <c r="F25" s="3" t="s">
        <v>760</v>
      </c>
      <c r="G25" s="3" t="s">
        <v>738</v>
      </c>
      <c r="H25" s="3" t="s">
        <v>761</v>
      </c>
      <c r="I25" s="3" t="s">
        <v>733</v>
      </c>
      <c r="J25" s="3" t="s">
        <v>735</v>
      </c>
      <c r="K25" s="3" t="s">
        <v>761</v>
      </c>
      <c r="L25" s="3" t="s">
        <v>736</v>
      </c>
      <c r="M25" s="3" t="s">
        <v>735</v>
      </c>
    </row>
    <row r="26" spans="3:13" ht="12.75" x14ac:dyDescent="0.2">
      <c r="C26" s="3" t="s">
        <v>762</v>
      </c>
      <c r="D26" s="3" t="s">
        <v>763</v>
      </c>
      <c r="E26" s="3" t="s">
        <v>758</v>
      </c>
      <c r="F26" s="3" t="s">
        <v>764</v>
      </c>
      <c r="G26" s="3" t="s">
        <v>765</v>
      </c>
      <c r="H26" s="3" t="s">
        <v>740</v>
      </c>
      <c r="I26" s="3" t="s">
        <v>766</v>
      </c>
      <c r="J26" s="3" t="s">
        <v>767</v>
      </c>
      <c r="K26" s="3" t="s">
        <v>744</v>
      </c>
      <c r="L26" s="3" t="s">
        <v>740</v>
      </c>
      <c r="M26" s="3" t="s">
        <v>768</v>
      </c>
    </row>
    <row r="27" spans="3:13" ht="12.75" x14ac:dyDescent="0.2">
      <c r="C27" s="3" t="s">
        <v>769</v>
      </c>
      <c r="D27" s="3" t="s">
        <v>737</v>
      </c>
      <c r="E27" s="3" t="s">
        <v>759</v>
      </c>
      <c r="F27" s="3" t="s">
        <v>770</v>
      </c>
      <c r="G27" s="3" t="s">
        <v>743</v>
      </c>
      <c r="H27" s="3" t="s">
        <v>771</v>
      </c>
      <c r="I27" s="3" t="s">
        <v>770</v>
      </c>
      <c r="J27" s="3" t="s">
        <v>772</v>
      </c>
      <c r="K27" s="3" t="s">
        <v>773</v>
      </c>
      <c r="L27" s="3" t="s">
        <v>694</v>
      </c>
      <c r="M27" s="3" t="s">
        <v>774</v>
      </c>
    </row>
    <row r="28" spans="3:13" ht="12.75" x14ac:dyDescent="0.2"/>
    <row r="29" spans="3:13" ht="12.75" x14ac:dyDescent="0.2">
      <c r="C29" s="3" t="s">
        <v>775</v>
      </c>
      <c r="D29" s="3">
        <v>1.5</v>
      </c>
      <c r="E29" s="3">
        <v>-2.1</v>
      </c>
      <c r="F29" s="3">
        <v>2</v>
      </c>
      <c r="G29" s="3">
        <v>1.9</v>
      </c>
      <c r="H29" s="3">
        <v>1.6</v>
      </c>
      <c r="I29" s="3">
        <v>1.7</v>
      </c>
      <c r="J29" s="3">
        <v>1.8</v>
      </c>
      <c r="K29" s="3">
        <v>2.6</v>
      </c>
      <c r="L29" s="3">
        <v>2.9</v>
      </c>
      <c r="M29" s="3">
        <v>2</v>
      </c>
    </row>
    <row r="30" spans="3:13" ht="12.75" x14ac:dyDescent="0.2">
      <c r="C30" s="3" t="s">
        <v>776</v>
      </c>
      <c r="D30" s="3">
        <v>6</v>
      </c>
      <c r="E30" s="3">
        <v>4</v>
      </c>
      <c r="F30" s="3">
        <v>6</v>
      </c>
      <c r="G30" s="3">
        <v>6</v>
      </c>
      <c r="H30" s="3">
        <v>8</v>
      </c>
      <c r="I30" s="3">
        <v>7</v>
      </c>
      <c r="J30" s="3">
        <v>6</v>
      </c>
      <c r="K30" s="3">
        <v>6</v>
      </c>
      <c r="L30" s="3">
        <v>5</v>
      </c>
      <c r="M30" s="3">
        <v>4</v>
      </c>
    </row>
    <row r="31" spans="3:13" ht="12.75" x14ac:dyDescent="0.2">
      <c r="C31" s="3" t="s">
        <v>777</v>
      </c>
      <c r="D31" s="3" t="s">
        <v>3</v>
      </c>
      <c r="E31" s="3" t="s">
        <v>3</v>
      </c>
      <c r="F31" s="3" t="s">
        <v>3</v>
      </c>
      <c r="G31" s="3">
        <v>0.59079999999999999</v>
      </c>
      <c r="H31" s="3">
        <v>0.75429999999999997</v>
      </c>
      <c r="I31" s="3">
        <v>0.81899999999999995</v>
      </c>
      <c r="J31" s="3">
        <v>0.77910000000000001</v>
      </c>
      <c r="K31" s="3">
        <v>0.76349999999999996</v>
      </c>
      <c r="L31" s="3">
        <v>0.75870000000000004</v>
      </c>
      <c r="M31" s="3">
        <v>0.81240000000000001</v>
      </c>
    </row>
    <row r="32" spans="3:13" ht="12.75" x14ac:dyDescent="0.2">
      <c r="C32" s="3" t="s">
        <v>778</v>
      </c>
      <c r="D32" s="3" t="s">
        <v>779</v>
      </c>
      <c r="E32" s="3" t="s">
        <v>779</v>
      </c>
      <c r="F32" s="3" t="s">
        <v>779</v>
      </c>
      <c r="G32" s="3" t="s">
        <v>779</v>
      </c>
      <c r="H32" s="3" t="s">
        <v>779</v>
      </c>
      <c r="I32" s="3" t="s">
        <v>779</v>
      </c>
      <c r="J32" s="3" t="s">
        <v>779</v>
      </c>
      <c r="K32" s="3" t="s">
        <v>779</v>
      </c>
      <c r="L32" s="3" t="s">
        <v>779</v>
      </c>
      <c r="M32" s="3" t="s">
        <v>779</v>
      </c>
    </row>
  </sheetData>
  <mergeCells count="2">
    <mergeCell ref="C2:E2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Sheet4</vt:lpstr>
      <vt:lpstr>Sheet1</vt:lpstr>
      <vt:lpstr>Sheet2</vt:lpstr>
      <vt:lpstr>Sheet3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2023-05-01T20:19:33Z</dcterms:created>
  <dcterms:modified xsi:type="dcterms:W3CDTF">2023-05-10T17:49:17Z</dcterms:modified>
  <cp:category/>
  <dc:identifier/>
  <cp:version/>
</cp:coreProperties>
</file>