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7" documentId="8_{B6C53D47-13D9-4ED0-8E7D-89E3EEB004AD}" xr6:coauthVersionLast="47" xr6:coauthVersionMax="47" xr10:uidLastSave="{CCED0E7D-5FCE-4F8D-A298-5E40E6498590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<sst xmlns="http://schemas.openxmlformats.org/spreadsheetml/2006/main" count="620" uniqueCount="329">
  <si>
    <t>First Majestic Silver Corp.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</si>
  <si>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</si>
  <si>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</si>
  <si>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</si>
  <si>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</si>
  <si>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</si>
  <si>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</si>
  <si>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</si>
  <si>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</si>
  <si>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</si>
  <si>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</si>
  <si>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</si>
  <si>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</si>
  <si>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</si>
  <si>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</si>
  <si>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</si>
  <si>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</si>
  <si>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</si>
  <si>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</si>
  <si>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</si>
  <si>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</si>
  <si>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</si>
  <si>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</si>
  <si>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</si>
  <si>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</si>
  <si>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</si>
  <si>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</si>
  <si>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</si>
  <si>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</si>
  <si>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</si>
  <si>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</si>
  <si>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</si>
  <si>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</si>
  <si>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</si>
  <si>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1,930.927</t>
  </si>
  <si>
    <t>2,083.875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</si>
  <si>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</si>
  <si>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</si>
  <si>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</si>
  <si>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</si>
  <si>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</si>
  <si>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</si>
  <si>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</si>
  <si>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1,095.693</t>
  </si>
  <si>
    <t>1,151.032</t>
  </si>
  <si>
    <t>1,264.122</t>
  </si>
  <si>
    <t>1,315.308</t>
  </si>
  <si>
    <t>1,574.641</t>
  </si>
  <si>
    <t>2,687.112</t>
  </si>
  <si>
    <t>2,856.847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</si>
  <si>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</si>
  <si>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</si>
  <si>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</si>
  <si>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</si>
  <si>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</si>
  <si>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</si>
  <si>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</si>
  <si>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</si>
  <si>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</si>
  <si>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</si>
  <si>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</si>
  <si>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</si>
  <si>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1,129.687</t>
  </si>
  <si>
    <t>1,211.727</t>
  </si>
  <si>
    <t>1,383.297</t>
  </si>
  <si>
    <t>2,098.843</t>
  </si>
  <si>
    <t>2,411.764</t>
  </si>
  <si>
    <t>Additional Paid In Capital</t>
  </si>
  <si>
    <t>Retained Earnings</t>
  </si>
  <si>
    <t>Treasury Stock</t>
  </si>
  <si>
    <t>Other Common Equity Adj</t>
  </si>
  <si>
    <t>Common Equity</t>
  </si>
  <si>
    <t>1,081.857</t>
  </si>
  <si>
    <t>1,784.215</t>
  </si>
  <si>
    <t>1,910.827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</si>
  <si>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</si>
  <si>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</si>
  <si>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</si>
  <si>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</si>
  <si>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</si>
  <si>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</si>
  <si>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</si>
  <si>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</si>
  <si>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</si>
  <si>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</si>
  <si>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1.7%</t>
  </si>
  <si>
    <t>-2.3%</t>
  </si>
  <si>
    <t>-10.6%</t>
  </si>
  <si>
    <t>26.7%</t>
  </si>
  <si>
    <t>-9.3%</t>
  </si>
  <si>
    <t>19.3%</t>
  </si>
  <si>
    <t>20.9%</t>
  </si>
  <si>
    <t>0.0%</t>
  </si>
  <si>
    <t>60.5%</t>
  </si>
  <si>
    <t>6.9%</t>
  </si>
  <si>
    <t>Cost of Revenues</t>
  </si>
  <si>
    <t>Gross Profit</t>
  </si>
  <si>
    <t>Gross Profit Margin</t>
  </si>
  <si>
    <t>54.0%</t>
  </si>
  <si>
    <t>36.9%</t>
  </si>
  <si>
    <t>38.2%</t>
  </si>
  <si>
    <t>46.3%</t>
  </si>
  <si>
    <t>26.5%</t>
  </si>
  <si>
    <t>35.0%</t>
  </si>
  <si>
    <t>39.9%</t>
  </si>
  <si>
    <t>35.3%</t>
  </si>
  <si>
    <t>22.5%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</si>
  <si>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</si>
  <si>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</si>
  <si>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</si>
  <si>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</si>
  <si>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</si>
  <si>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</si>
  <si>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</si>
  <si>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</si>
  <si>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</si>
  <si>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</si>
  <si>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</si>
  <si>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</si>
  <si>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</si>
  <si>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</si>
  <si>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</si>
  <si>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</si>
  <si>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</si>
  <si>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</si>
  <si>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</si>
  <si>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</si>
  <si>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</si>
  <si>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</si>
  <si>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</si>
  <si>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</si>
  <si>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</si>
  <si>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</si>
  <si>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</si>
  <si>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</si>
  <si>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</si>
  <si>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</si>
  <si>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</si>
  <si>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</si>
  <si>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</si>
  <si>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</si>
  <si>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</si>
  <si>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</si>
  <si>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</si>
  <si>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</si>
  <si>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</si>
  <si>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</si>
  <si>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</si>
  <si>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</si>
  <si>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</si>
  <si>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</si>
  <si>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</si>
  <si>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</si>
  <si>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</si>
  <si>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</si>
  <si>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</si>
  <si>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</si>
  <si>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</si>
  <si>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</si>
  <si>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</si>
  <si>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1,220.569</t>
  </si>
  <si>
    <t>1,687.145</t>
  </si>
  <si>
    <t>1,405.417</t>
  </si>
  <si>
    <t>1,554.694</t>
  </si>
  <si>
    <t>3,262.337</t>
  </si>
  <si>
    <t>3,786.408</t>
  </si>
  <si>
    <t>3,610.731</t>
  </si>
  <si>
    <t>2,994.398</t>
  </si>
  <si>
    <t>Total Enterprise Value (TEV)</t>
  </si>
  <si>
    <t>1,223.788</t>
  </si>
  <si>
    <t>1,579.632</t>
  </si>
  <si>
    <t>1,293.762</t>
  </si>
  <si>
    <t>1,649.421</t>
  </si>
  <si>
    <t>3,313.01</t>
  </si>
  <si>
    <t>3,657.509</t>
  </si>
  <si>
    <t>3,619.863</t>
  </si>
  <si>
    <t>3,124.292</t>
  </si>
  <si>
    <t>Enterprise Value (EV)</t>
  </si>
  <si>
    <t>2,716.603</t>
  </si>
  <si>
    <t>EV/EBITDA</t>
  </si>
  <si>
    <t>9.9x</t>
  </si>
  <si>
    <t>10.1x</t>
  </si>
  <si>
    <t>8.9x</t>
  </si>
  <si>
    <t>11.1x</t>
  </si>
  <si>
    <t>13.7x</t>
  </si>
  <si>
    <t>21.1x</t>
  </si>
  <si>
    <t>33.9x</t>
  </si>
  <si>
    <t>29.3x</t>
  </si>
  <si>
    <t>20.9x</t>
  </si>
  <si>
    <t>23.9x</t>
  </si>
  <si>
    <t>EV / EBIT</t>
  </si>
  <si>
    <t>15.0x</t>
  </si>
  <si>
    <t>251.1x</t>
  </si>
  <si>
    <t>-6.0x</t>
  </si>
  <si>
    <t>-32.9x</t>
  </si>
  <si>
    <t>-446.3x</t>
  </si>
  <si>
    <t>-11.6x</t>
  </si>
  <si>
    <t>-20.6x</t>
  </si>
  <si>
    <t>181.0x</t>
  </si>
  <si>
    <t>61.8x</t>
  </si>
  <si>
    <t>-38.9x</t>
  </si>
  <si>
    <t>EV / LTM EBITDA - CAPEX</t>
  </si>
  <si>
    <t>-12.3x</t>
  </si>
  <si>
    <t>-12.4x</t>
  </si>
  <si>
    <t>-49.8x</t>
  </si>
  <si>
    <t>21.9x</t>
  </si>
  <si>
    <t>-252.0x</t>
  </si>
  <si>
    <t>-26.8x</t>
  </si>
  <si>
    <t>-64.5x</t>
  </si>
  <si>
    <t>-235.5x</t>
  </si>
  <si>
    <t>-101.2x</t>
  </si>
  <si>
    <t>-15.0x</t>
  </si>
  <si>
    <t>EV / Free Cash Flow</t>
  </si>
  <si>
    <t>-9.2x</t>
  </si>
  <si>
    <t>-17.2x</t>
  </si>
  <si>
    <t>17.2x</t>
  </si>
  <si>
    <t>43.8x</t>
  </si>
  <si>
    <t>98.2x</t>
  </si>
  <si>
    <t>-19.1x</t>
  </si>
  <si>
    <t>256.3x</t>
  </si>
  <si>
    <t>-1,025.9x</t>
  </si>
  <si>
    <t>-36.0x</t>
  </si>
  <si>
    <t>-11.0x</t>
  </si>
  <si>
    <t>EV / Invested Capital</t>
  </si>
  <si>
    <t>1.6x</t>
  </si>
  <si>
    <t>1.0x</t>
  </si>
  <si>
    <t>0.9x</t>
  </si>
  <si>
    <t>1.7x</t>
  </si>
  <si>
    <t>1.5x</t>
  </si>
  <si>
    <t>1.3x</t>
  </si>
  <si>
    <t>3.1x</t>
  </si>
  <si>
    <t>2.9x</t>
  </si>
  <si>
    <t>1.8x</t>
  </si>
  <si>
    <t>1.2x</t>
  </si>
  <si>
    <t>EV / Revenue</t>
  </si>
  <si>
    <t>4.4x</t>
  </si>
  <si>
    <t>2.8x</t>
  </si>
  <si>
    <t>2.3x</t>
  </si>
  <si>
    <t>4.2x</t>
  </si>
  <si>
    <t>4.0x</t>
  </si>
  <si>
    <t>7.5x</t>
  </si>
  <si>
    <t>8.4x</t>
  </si>
  <si>
    <t>5.8x</t>
  </si>
  <si>
    <t>3.2x</t>
  </si>
  <si>
    <t>P/E Ratio</t>
  </si>
  <si>
    <t>17.6x</t>
  </si>
  <si>
    <t>-7.6x</t>
  </si>
  <si>
    <t>-7.2x</t>
  </si>
  <si>
    <t>-13.1x</t>
  </si>
  <si>
    <t>241.7x</t>
  </si>
  <si>
    <t>-11.9x</t>
  </si>
  <si>
    <t>-15.2x</t>
  </si>
  <si>
    <t>-57.9x</t>
  </si>
  <si>
    <t>85.0x</t>
  </si>
  <si>
    <t>-17.0x</t>
  </si>
  <si>
    <t>Price/Book</t>
  </si>
  <si>
    <t>2.0x</t>
  </si>
  <si>
    <t>3.8x</t>
  </si>
  <si>
    <t>3.7x</t>
  </si>
  <si>
    <t>2.1x</t>
  </si>
  <si>
    <t>1.4x</t>
  </si>
  <si>
    <t>Price / Operating Cash Flow</t>
  </si>
  <si>
    <t>7.3x</t>
  </si>
  <si>
    <t>7.6x</t>
  </si>
  <si>
    <t>6.3x</t>
  </si>
  <si>
    <t>15.5x</t>
  </si>
  <si>
    <t>12.8x</t>
  </si>
  <si>
    <t>31.2x</t>
  </si>
  <si>
    <t>33.8x</t>
  </si>
  <si>
    <t>129.1x</t>
  </si>
  <si>
    <t>102.4x</t>
  </si>
  <si>
    <t>Price / LTM Sales</t>
  </si>
  <si>
    <t>2.5x</t>
  </si>
  <si>
    <t>2.2x</t>
  </si>
  <si>
    <t>4.5x</t>
  </si>
  <si>
    <t>4.3x</t>
  </si>
  <si>
    <t>7.4x</t>
  </si>
  <si>
    <t>8.7x</t>
  </si>
  <si>
    <t>Altman Z-Score</t>
  </si>
  <si>
    <t>Piotroski Score</t>
  </si>
  <si>
    <t>Dividend Per Share</t>
  </si>
  <si>
    <t>Dividend Yield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</si>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</sst>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D720DC2-6F60-A481-77AC-4364F9EA293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M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58.18</v>
      </c>
      <c r="E12" s="3">
        <v>46.722000000000001</v>
      </c>
      <c r="F12" s="3">
        <v>70.786000000000001</v>
      </c>
      <c r="G12" s="3">
        <v>173.29</v>
      </c>
      <c r="H12" s="3">
        <v>148.52600000000001</v>
      </c>
      <c r="I12" s="3">
        <v>77.822000000000003</v>
      </c>
      <c r="J12" s="3">
        <v>219.45599999999999</v>
      </c>
      <c r="K12" s="3">
        <v>303.57100000000003</v>
      </c>
      <c r="L12" s="3">
        <v>300.86500000000001</v>
      </c>
      <c r="M12" s="3">
        <v>205.03899999999999</v>
      </c>
    </row>
    <row r="13" spans="3:13" ht="12.75" x14ac:dyDescent="0.2">
      <c r="C13" s="3" t="s">
        <v>26</v>
      </c>
      <c r="D13" s="3">
        <v>0.371</v>
      </c>
      <c r="E13" s="3" t="s">
        <v>27</v>
      </c>
      <c r="F13" s="3" t="s">
        <v>27</v>
      </c>
      <c r="G13" s="3">
        <v>1.93</v>
      </c>
      <c r="H13" s="3">
        <v>1.526</v>
      </c>
      <c r="I13" s="3">
        <v>1.9530000000000001</v>
      </c>
      <c r="J13" s="3">
        <v>1.143</v>
      </c>
      <c r="K13" s="3">
        <v>28.556999999999999</v>
      </c>
      <c r="L13" s="3">
        <v>19.771000000000001</v>
      </c>
      <c r="M13" s="3">
        <v>37.735999999999997</v>
      </c>
    </row>
    <row r="14" spans="3:13" ht="12.75" x14ac:dyDescent="0.2">
      <c r="C14" s="3" t="s">
        <v>28</v>
      </c>
      <c r="D14" s="3">
        <v>9.5340000000000007</v>
      </c>
      <c r="E14" s="3">
        <v>6.2519999999999998</v>
      </c>
      <c r="F14" s="3">
        <v>4.508</v>
      </c>
      <c r="G14" s="3">
        <v>8.5310000000000006</v>
      </c>
      <c r="H14" s="3">
        <v>5.077</v>
      </c>
      <c r="I14" s="3">
        <v>6.3760000000000003</v>
      </c>
      <c r="J14" s="3">
        <v>5.577</v>
      </c>
      <c r="K14" s="3">
        <v>5.4349999999999996</v>
      </c>
      <c r="L14" s="3">
        <v>9.7739999999999991</v>
      </c>
      <c r="M14" s="3">
        <v>11.641</v>
      </c>
    </row>
    <row r="15" spans="3:13" ht="12.75" x14ac:dyDescent="0.2">
      <c r="C15" s="3" t="s">
        <v>29</v>
      </c>
      <c r="D15" s="3">
        <v>28.454999999999998</v>
      </c>
      <c r="E15" s="3">
        <v>20.439</v>
      </c>
      <c r="F15" s="3">
        <v>30.808</v>
      </c>
      <c r="G15" s="3">
        <v>27.196999999999999</v>
      </c>
      <c r="H15" s="3">
        <v>23.707999999999998</v>
      </c>
      <c r="I15" s="3">
        <v>44.317999999999998</v>
      </c>
      <c r="J15" s="3">
        <v>39.625999999999998</v>
      </c>
      <c r="K15" s="3">
        <v>41.369</v>
      </c>
      <c r="L15" s="3">
        <v>76.647000000000006</v>
      </c>
      <c r="M15" s="3">
        <v>87.683000000000007</v>
      </c>
    </row>
    <row r="16" spans="3:13" ht="12.75" x14ac:dyDescent="0.2">
      <c r="C16" s="3" t="s">
        <v>30</v>
      </c>
      <c r="D16" s="3">
        <v>1.871</v>
      </c>
      <c r="E16" s="3">
        <v>1.548</v>
      </c>
      <c r="F16" s="3">
        <v>1.9019999999999999</v>
      </c>
      <c r="G16" s="3">
        <v>0.98699999999999999</v>
      </c>
      <c r="H16" s="3">
        <v>1.8580000000000001</v>
      </c>
      <c r="I16" s="3">
        <v>2.851</v>
      </c>
      <c r="J16" s="3">
        <v>2.64</v>
      </c>
      <c r="K16" s="3">
        <v>3.4670000000000001</v>
      </c>
      <c r="L16" s="3">
        <v>6.7679999999999998</v>
      </c>
      <c r="M16" s="3">
        <v>7.6050000000000004</v>
      </c>
    </row>
    <row r="17" spans="3:13" ht="12.75" x14ac:dyDescent="0.2">
      <c r="C17" s="3" t="s">
        <v>31</v>
      </c>
      <c r="D17" s="3">
        <v>17.952999999999999</v>
      </c>
      <c r="E17" s="3">
        <v>12.301</v>
      </c>
      <c r="F17" s="3">
        <v>37.383000000000003</v>
      </c>
      <c r="G17" s="3">
        <v>30.04</v>
      </c>
      <c r="H17" s="3">
        <v>33.854999999999997</v>
      </c>
      <c r="I17" s="3">
        <v>93.64</v>
      </c>
      <c r="J17" s="3">
        <v>47.064</v>
      </c>
      <c r="K17" s="3">
        <v>70.641000000000005</v>
      </c>
      <c r="L17" s="3">
        <v>88.456000000000003</v>
      </c>
      <c r="M17" s="3">
        <v>151.648</v>
      </c>
    </row>
    <row r="18" spans="3:13" ht="12.75" x14ac:dyDescent="0.2">
      <c r="C18" s="3" t="s">
        <v>32</v>
      </c>
      <c r="D18" s="3">
        <v>116.363</v>
      </c>
      <c r="E18" s="3">
        <v>87.263000000000005</v>
      </c>
      <c r="F18" s="3">
        <v>145.387</v>
      </c>
      <c r="G18" s="3">
        <v>241.97499999999999</v>
      </c>
      <c r="H18" s="3">
        <v>214.55</v>
      </c>
      <c r="I18" s="3">
        <v>226.96100000000001</v>
      </c>
      <c r="J18" s="3">
        <v>315.50599999999997</v>
      </c>
      <c r="K18" s="3">
        <v>453.04</v>
      </c>
      <c r="L18" s="3">
        <v>502.28</v>
      </c>
      <c r="M18" s="3">
        <v>501.35300000000001</v>
      </c>
    </row>
    <row r="19" spans="3:13" ht="12.75" x14ac:dyDescent="0.2"/>
    <row r="20" spans="3:13" ht="12.75" x14ac:dyDescent="0.2">
      <c r="C20" s="3" t="s">
        <v>33</v>
      </c>
      <c r="D20" s="3">
        <v>785.89800000000002</v>
      </c>
      <c r="E20" s="3">
        <v>798.72199999999998</v>
      </c>
      <c r="F20" s="3">
        <v>897.80799999999999</v>
      </c>
      <c r="G20" s="3">
        <v>843.35400000000004</v>
      </c>
      <c r="H20" s="3">
        <v>711.81799999999998</v>
      </c>
      <c r="I20" s="3">
        <v>937.32799999999997</v>
      </c>
      <c r="J20" s="3">
        <v>924.60799999999995</v>
      </c>
      <c r="K20" s="3">
        <v>995.38900000000001</v>
      </c>
      <c r="L20" s="3" t="s">
        <v>34</v>
      </c>
      <c r="M20" s="3" t="s">
        <v>35</v>
      </c>
    </row>
    <row r="21" spans="3:13" ht="12.75" x14ac:dyDescent="0.2">
      <c r="C21" s="3" t="s">
        <v>36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38</v>
      </c>
      <c r="D23" s="3" t="s">
        <v>27</v>
      </c>
      <c r="E23" s="3">
        <v>3.9049999999999998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39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40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41</v>
      </c>
      <c r="D26" s="3">
        <v>6.0060000000000002</v>
      </c>
      <c r="E26" s="3">
        <v>3.3780000000000001</v>
      </c>
      <c r="F26" s="3">
        <v>52.497999999999998</v>
      </c>
      <c r="G26" s="3">
        <v>65.703000000000003</v>
      </c>
      <c r="H26" s="3">
        <v>56.052</v>
      </c>
      <c r="I26" s="3">
        <v>99.832999999999998</v>
      </c>
      <c r="J26" s="3">
        <v>75.194000000000003</v>
      </c>
      <c r="K26" s="3">
        <v>126.21299999999999</v>
      </c>
      <c r="L26" s="3">
        <v>253.905</v>
      </c>
      <c r="M26" s="3">
        <v>271.61900000000003</v>
      </c>
    </row>
    <row r="27" spans="3:13" ht="12.75" x14ac:dyDescent="0.2">
      <c r="C27" s="3" t="s">
        <v>42</v>
      </c>
      <c r="D27" s="3">
        <v>908.26700000000005</v>
      </c>
      <c r="E27" s="3">
        <v>893.26800000000003</v>
      </c>
      <c r="F27" s="3" t="s">
        <v>43</v>
      </c>
      <c r="G27" s="3" t="s">
        <v>44</v>
      </c>
      <c r="H27" s="3">
        <v>982.42</v>
      </c>
      <c r="I27" s="3" t="s">
        <v>45</v>
      </c>
      <c r="J27" s="3" t="s">
        <v>46</v>
      </c>
      <c r="K27" s="3" t="s">
        <v>47</v>
      </c>
      <c r="L27" s="3" t="s">
        <v>48</v>
      </c>
      <c r="M27" s="3" t="s">
        <v>49</v>
      </c>
    </row>
    <row r="28" spans="3:13" ht="12.75" x14ac:dyDescent="0.2"/>
    <row r="29" spans="3:13" ht="12.75" x14ac:dyDescent="0.2">
      <c r="C29" s="3" t="s">
        <v>50</v>
      </c>
      <c r="D29" s="3">
        <v>22.192</v>
      </c>
      <c r="E29" s="3">
        <v>30.05</v>
      </c>
      <c r="F29" s="3">
        <v>39.253</v>
      </c>
      <c r="G29" s="3">
        <v>14.438000000000001</v>
      </c>
      <c r="H29" s="3">
        <v>22.983000000000001</v>
      </c>
      <c r="I29" s="3">
        <v>36.063000000000002</v>
      </c>
      <c r="J29" s="3">
        <v>31.143000000000001</v>
      </c>
      <c r="K29" s="3">
        <v>39.777999999999999</v>
      </c>
      <c r="L29" s="3">
        <v>52.890999999999998</v>
      </c>
      <c r="M29" s="3">
        <v>55.216999999999999</v>
      </c>
    </row>
    <row r="30" spans="3:13" ht="12.75" x14ac:dyDescent="0.2">
      <c r="C30" s="3" t="s">
        <v>51</v>
      </c>
      <c r="D30" s="3">
        <v>14.496</v>
      </c>
      <c r="E30" s="3">
        <v>16.687999999999999</v>
      </c>
      <c r="F30" s="3">
        <v>18.881</v>
      </c>
      <c r="G30" s="3">
        <v>23.420999999999999</v>
      </c>
      <c r="H30" s="3">
        <v>21.731999999999999</v>
      </c>
      <c r="I30" s="3">
        <v>32.436</v>
      </c>
      <c r="J30" s="3">
        <v>45.628</v>
      </c>
      <c r="K30" s="3">
        <v>56.927999999999997</v>
      </c>
      <c r="L30" s="3">
        <v>83.799000000000007</v>
      </c>
      <c r="M30" s="3">
        <v>100.65</v>
      </c>
    </row>
    <row r="31" spans="3:13" ht="12.75" x14ac:dyDescent="0.2">
      <c r="C31" s="3" t="s">
        <v>52</v>
      </c>
      <c r="D31" s="3" t="s">
        <v>27</v>
      </c>
      <c r="E31" s="3" t="s">
        <v>27</v>
      </c>
      <c r="F31" s="3">
        <v>20.812000000000001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53</v>
      </c>
      <c r="D32" s="3">
        <v>18.989000000000001</v>
      </c>
      <c r="E32" s="3">
        <v>30.491</v>
      </c>
      <c r="F32" s="3">
        <v>27.553999999999998</v>
      </c>
      <c r="G32" s="3">
        <v>16.620999999999999</v>
      </c>
      <c r="H32" s="3">
        <v>18.766999999999999</v>
      </c>
      <c r="I32" s="3">
        <v>1.7490000000000001</v>
      </c>
      <c r="J32" s="3">
        <v>1.526</v>
      </c>
      <c r="K32" s="3">
        <v>13.965</v>
      </c>
      <c r="L32" s="3">
        <v>0.158</v>
      </c>
      <c r="M32" s="3">
        <v>0.746</v>
      </c>
    </row>
    <row r="33" spans="3:13" ht="12.75" x14ac:dyDescent="0.2">
      <c r="C33" s="3" t="s">
        <v>54</v>
      </c>
      <c r="D33" s="3">
        <v>16.989999999999998</v>
      </c>
      <c r="E33" s="3">
        <v>13.234</v>
      </c>
      <c r="F33" s="3">
        <v>13.311</v>
      </c>
      <c r="G33" s="3">
        <v>8.1620000000000008</v>
      </c>
      <c r="H33" s="3">
        <v>2.125</v>
      </c>
      <c r="I33" s="3">
        <v>3.964</v>
      </c>
      <c r="J33" s="3">
        <v>8.9860000000000007</v>
      </c>
      <c r="K33" s="3">
        <v>6.8179999999999996</v>
      </c>
      <c r="L33" s="3">
        <v>14.952999999999999</v>
      </c>
      <c r="M33" s="3">
        <v>18.721</v>
      </c>
    </row>
    <row r="34" spans="3:13" ht="12.75" x14ac:dyDescent="0.2">
      <c r="C34" s="3" t="s">
        <v>55</v>
      </c>
      <c r="D34" s="3">
        <v>8.8409999999999993</v>
      </c>
      <c r="E34" s="3">
        <v>0.124</v>
      </c>
      <c r="F34" s="3">
        <v>3.9529999999999998</v>
      </c>
      <c r="G34" s="3">
        <v>3.9239999999999999</v>
      </c>
      <c r="H34" s="3">
        <v>2.7530000000000001</v>
      </c>
      <c r="I34" s="3">
        <v>5.1449999999999996</v>
      </c>
      <c r="J34" s="3">
        <v>6.0190000000000001</v>
      </c>
      <c r="K34" s="3">
        <v>11.821999999999999</v>
      </c>
      <c r="L34" s="3">
        <v>66.736999999999995</v>
      </c>
      <c r="M34" s="3">
        <v>51.316000000000003</v>
      </c>
    </row>
    <row r="35" spans="3:13" ht="12.75" x14ac:dyDescent="0.2">
      <c r="C35" s="3" t="s">
        <v>56</v>
      </c>
      <c r="D35" s="3">
        <v>81.507000000000005</v>
      </c>
      <c r="E35" s="3">
        <v>90.587000000000003</v>
      </c>
      <c r="F35" s="3">
        <v>123.765</v>
      </c>
      <c r="G35" s="3">
        <v>66.566000000000003</v>
      </c>
      <c r="H35" s="3">
        <v>68.36</v>
      </c>
      <c r="I35" s="3">
        <v>79.355999999999995</v>
      </c>
      <c r="J35" s="3">
        <v>93.3</v>
      </c>
      <c r="K35" s="3">
        <v>129.31100000000001</v>
      </c>
      <c r="L35" s="3">
        <v>218.53899999999999</v>
      </c>
      <c r="M35" s="3">
        <v>226.65</v>
      </c>
    </row>
    <row r="36" spans="3:13" ht="12.75" x14ac:dyDescent="0.2"/>
    <row r="37" spans="3:13" ht="12.75" x14ac:dyDescent="0.2">
      <c r="C37" s="3" t="s">
        <v>57</v>
      </c>
      <c r="D37" s="3">
        <v>27.984999999999999</v>
      </c>
      <c r="E37" s="3">
        <v>34.332999999999998</v>
      </c>
      <c r="F37" s="3">
        <v>15.794</v>
      </c>
      <c r="G37" s="3">
        <v>42.378999999999998</v>
      </c>
      <c r="H37" s="3">
        <v>30.219000000000001</v>
      </c>
      <c r="I37" s="3">
        <v>202.33199999999999</v>
      </c>
      <c r="J37" s="3">
        <v>200.80199999999999</v>
      </c>
      <c r="K37" s="3">
        <v>180.34399999999999</v>
      </c>
      <c r="L37" s="3">
        <v>229.01599999999999</v>
      </c>
      <c r="M37" s="3">
        <v>284.07400000000001</v>
      </c>
    </row>
    <row r="38" spans="3:13" ht="12.75" x14ac:dyDescent="0.2">
      <c r="C38" s="3" t="s">
        <v>58</v>
      </c>
      <c r="D38" s="3">
        <v>21.562999999999999</v>
      </c>
      <c r="E38" s="3">
        <v>17.898</v>
      </c>
      <c r="F38" s="3">
        <v>10.208</v>
      </c>
      <c r="G38" s="3">
        <v>2.831</v>
      </c>
      <c r="H38" s="3">
        <v>0.52700000000000002</v>
      </c>
      <c r="I38" s="3">
        <v>4.0170000000000003</v>
      </c>
      <c r="J38" s="3">
        <v>19.498000000000001</v>
      </c>
      <c r="K38" s="3">
        <v>19.361999999999998</v>
      </c>
      <c r="L38" s="3">
        <v>35.451999999999998</v>
      </c>
      <c r="M38" s="3">
        <v>32.164000000000001</v>
      </c>
    </row>
    <row r="39" spans="3:13" ht="12.75" x14ac:dyDescent="0.2">
      <c r="C39" s="3" t="s">
        <v>59</v>
      </c>
      <c r="D39" s="3">
        <v>170.875</v>
      </c>
      <c r="E39" s="3">
        <v>147.637</v>
      </c>
      <c r="F39" s="3">
        <v>190.14</v>
      </c>
      <c r="G39" s="3">
        <v>204.423</v>
      </c>
      <c r="H39" s="3">
        <v>151.02000000000001</v>
      </c>
      <c r="I39" s="3">
        <v>166.83600000000001</v>
      </c>
      <c r="J39" s="3">
        <v>141.69</v>
      </c>
      <c r="K39" s="3">
        <v>163.767</v>
      </c>
      <c r="L39" s="3">
        <v>419.89</v>
      </c>
      <c r="M39" s="3">
        <v>403.13200000000001</v>
      </c>
    </row>
    <row r="40" spans="3:13" ht="12.75" x14ac:dyDescent="0.2">
      <c r="C40" s="3" t="s">
        <v>60</v>
      </c>
      <c r="D40" s="3">
        <v>301.93</v>
      </c>
      <c r="E40" s="3">
        <v>290.45400000000001</v>
      </c>
      <c r="F40" s="3">
        <v>339.90600000000001</v>
      </c>
      <c r="G40" s="3">
        <v>316.19900000000001</v>
      </c>
      <c r="H40" s="3">
        <v>250.125</v>
      </c>
      <c r="I40" s="3">
        <v>452.541</v>
      </c>
      <c r="J40" s="3">
        <v>455.291</v>
      </c>
      <c r="K40" s="3">
        <v>492.78399999999999</v>
      </c>
      <c r="L40" s="3">
        <v>902.89700000000005</v>
      </c>
      <c r="M40" s="3">
        <v>946.02</v>
      </c>
    </row>
    <row r="41" spans="3:13" ht="12.75" x14ac:dyDescent="0.2"/>
    <row r="42" spans="3:13" ht="12.75" x14ac:dyDescent="0.2">
      <c r="C42" s="3" t="s">
        <v>61</v>
      </c>
      <c r="D42" s="3">
        <v>452.25400000000002</v>
      </c>
      <c r="E42" s="3">
        <v>498.65100000000001</v>
      </c>
      <c r="F42" s="3">
        <v>773.48800000000006</v>
      </c>
      <c r="G42" s="3">
        <v>844.05</v>
      </c>
      <c r="H42" s="3">
        <v>800.41800000000001</v>
      </c>
      <c r="I42" s="3" t="s">
        <v>62</v>
      </c>
      <c r="J42" s="3" t="s">
        <v>63</v>
      </c>
      <c r="K42" s="3" t="s">
        <v>64</v>
      </c>
      <c r="L42" s="3" t="s">
        <v>65</v>
      </c>
      <c r="M42" s="3" t="s">
        <v>66</v>
      </c>
    </row>
    <row r="43" spans="3:13" ht="12.75" x14ac:dyDescent="0.2">
      <c r="C43" s="3" t="s">
        <v>67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68</v>
      </c>
      <c r="D44" s="3">
        <v>104.637</v>
      </c>
      <c r="E44" s="3">
        <v>42.390999999999998</v>
      </c>
      <c r="F44" s="3">
        <v>-99.647000000000006</v>
      </c>
      <c r="G44" s="3">
        <v>-84.89</v>
      </c>
      <c r="H44" s="3">
        <v>-146.44999999999999</v>
      </c>
      <c r="I44" s="3">
        <v>-438.26600000000002</v>
      </c>
      <c r="J44" s="3">
        <v>-469.47300000000001</v>
      </c>
      <c r="K44" s="3">
        <v>-431.22300000000001</v>
      </c>
      <c r="L44" s="3">
        <v>-439.74400000000003</v>
      </c>
      <c r="M44" s="3">
        <v>-634.86199999999997</v>
      </c>
    </row>
    <row r="45" spans="3:13" ht="12.75" x14ac:dyDescent="0.2">
      <c r="C45" s="3" t="s">
        <v>69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70</v>
      </c>
      <c r="D46" s="3">
        <v>49.445</v>
      </c>
      <c r="E46" s="3">
        <v>61.771000000000001</v>
      </c>
      <c r="F46" s="3">
        <v>81.945999999999998</v>
      </c>
      <c r="G46" s="3">
        <v>75.673000000000002</v>
      </c>
      <c r="H46" s="3">
        <v>78.326999999999998</v>
      </c>
      <c r="I46" s="3">
        <v>120.15900000000001</v>
      </c>
      <c r="J46" s="3">
        <v>117.76300000000001</v>
      </c>
      <c r="K46" s="3">
        <v>129.78299999999999</v>
      </c>
      <c r="L46" s="3">
        <v>125.116</v>
      </c>
      <c r="M46" s="3">
        <v>133.92500000000001</v>
      </c>
    </row>
    <row r="47" spans="3:13" ht="12.75" x14ac:dyDescent="0.2">
      <c r="C47" s="3" t="s">
        <v>71</v>
      </c>
      <c r="D47" s="3">
        <v>606.33699999999999</v>
      </c>
      <c r="E47" s="3">
        <v>602.81399999999996</v>
      </c>
      <c r="F47" s="3">
        <v>755.78700000000003</v>
      </c>
      <c r="G47" s="3">
        <v>834.83299999999997</v>
      </c>
      <c r="H47" s="3">
        <v>732.29399999999998</v>
      </c>
      <c r="I47" s="3">
        <v>811.58</v>
      </c>
      <c r="J47" s="3">
        <v>860.01700000000005</v>
      </c>
      <c r="K47" s="3" t="s">
        <v>72</v>
      </c>
      <c r="L47" s="3" t="s">
        <v>73</v>
      </c>
      <c r="M47" s="3" t="s">
        <v>74</v>
      </c>
    </row>
    <row r="48" spans="3:13" ht="12.75" x14ac:dyDescent="0.2">
      <c r="C48" s="3" t="s">
        <v>75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76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77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78</v>
      </c>
      <c r="D51" s="3">
        <v>606.33699999999999</v>
      </c>
      <c r="E51" s="3">
        <v>602.81399999999996</v>
      </c>
      <c r="F51" s="3">
        <v>755.78700000000003</v>
      </c>
      <c r="G51" s="3">
        <v>834.83299999999997</v>
      </c>
      <c r="H51" s="3">
        <v>732.29399999999998</v>
      </c>
      <c r="I51" s="3">
        <v>811.58</v>
      </c>
      <c r="J51" s="3">
        <v>860.01700000000005</v>
      </c>
      <c r="K51" s="3" t="s">
        <v>72</v>
      </c>
      <c r="L51" s="3" t="s">
        <v>73</v>
      </c>
      <c r="M51" s="3" t="s">
        <v>74</v>
      </c>
    </row>
    <row r="52" spans="3:13" ht="12.75" x14ac:dyDescent="0.2"/>
    <row r="53" spans="3:13" ht="12.75" x14ac:dyDescent="0.2">
      <c r="C53" s="3" t="s">
        <v>79</v>
      </c>
      <c r="D53" s="3">
        <v>908.26700000000005</v>
      </c>
      <c r="E53" s="3">
        <v>893.26800000000003</v>
      </c>
      <c r="F53" s="3" t="s">
        <v>43</v>
      </c>
      <c r="G53" s="3" t="s">
        <v>44</v>
      </c>
      <c r="H53" s="3">
        <v>982.42</v>
      </c>
      <c r="I53" s="3" t="s">
        <v>45</v>
      </c>
      <c r="J53" s="3" t="s">
        <v>46</v>
      </c>
      <c r="K53" s="3" t="s">
        <v>47</v>
      </c>
      <c r="L53" s="3" t="s">
        <v>48</v>
      </c>
      <c r="M53" s="3" t="s">
        <v>49</v>
      </c>
    </row>
    <row r="54" spans="3:13" ht="12.75" x14ac:dyDescent="0.2"/>
    <row r="55" spans="3:13" ht="12.75" x14ac:dyDescent="0.2">
      <c r="C55" s="3" t="s">
        <v>80</v>
      </c>
      <c r="D55" s="3">
        <v>61.768000000000001</v>
      </c>
      <c r="E55" s="3">
        <v>49.570999999999998</v>
      </c>
      <c r="F55" s="3">
        <v>78.695999999999998</v>
      </c>
      <c r="G55" s="3">
        <v>191.67</v>
      </c>
      <c r="H55" s="3">
        <v>162.76499999999999</v>
      </c>
      <c r="I55" s="3">
        <v>86.584999999999994</v>
      </c>
      <c r="J55" s="3">
        <v>227.904</v>
      </c>
      <c r="K55" s="3">
        <v>349.78399999999999</v>
      </c>
      <c r="L55" s="3">
        <v>334.35700000000003</v>
      </c>
      <c r="M55" s="3">
        <v>251.78899999999999</v>
      </c>
    </row>
    <row r="56" spans="3:13" ht="12.75" x14ac:dyDescent="0.2">
      <c r="C56" s="3" t="s">
        <v>81</v>
      </c>
      <c r="D56" s="3">
        <v>85.525999999999996</v>
      </c>
      <c r="E56" s="3">
        <v>95.956999999999994</v>
      </c>
      <c r="F56" s="3">
        <v>87.679000000000002</v>
      </c>
      <c r="G56" s="3">
        <v>69.992999999999995</v>
      </c>
      <c r="H56" s="3">
        <v>51.637999999999998</v>
      </c>
      <c r="I56" s="3">
        <v>212.06200000000001</v>
      </c>
      <c r="J56" s="3">
        <v>230.81200000000001</v>
      </c>
      <c r="K56" s="3">
        <v>220.489</v>
      </c>
      <c r="L56" s="3">
        <v>279.58</v>
      </c>
      <c r="M56" s="3">
        <v>335.70499999999998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5EB5-2EEE-4409-9AD8-DF9AF4BE0968}">
  <dimension ref="C2:M56"/>
  <sheetViews>
    <sheetView workbookViewId="0">
      <selection sqref="A1:N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4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82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83</v>
      </c>
      <c r="D12" s="3">
        <v>266.98500000000001</v>
      </c>
      <c r="E12" s="3">
        <v>284.27499999999998</v>
      </c>
      <c r="F12" s="3">
        <v>304.47399999999999</v>
      </c>
      <c r="G12" s="3">
        <v>373.40699999999998</v>
      </c>
      <c r="H12" s="3">
        <v>317.17399999999998</v>
      </c>
      <c r="I12" s="3">
        <v>410.762</v>
      </c>
      <c r="J12" s="3">
        <v>472.57799999999997</v>
      </c>
      <c r="K12" s="3">
        <v>463.00299999999999</v>
      </c>
      <c r="L12" s="3">
        <v>738.63300000000004</v>
      </c>
      <c r="M12" s="3">
        <v>845.16399999999999</v>
      </c>
    </row>
    <row r="13" spans="3:13" x14ac:dyDescent="0.2">
      <c r="C13" s="3" t="s">
        <v>84</v>
      </c>
      <c r="D13" s="3" t="s">
        <v>85</v>
      </c>
      <c r="E13" s="3" t="s">
        <v>86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93</v>
      </c>
      <c r="M13" s="3" t="s">
        <v>94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95</v>
      </c>
      <c r="D15" s="3">
        <v>-122.87</v>
      </c>
      <c r="E15" s="3">
        <v>-179.31899999999999</v>
      </c>
      <c r="F15" s="3">
        <v>-188.245</v>
      </c>
      <c r="G15" s="3">
        <v>-200.458</v>
      </c>
      <c r="H15" s="3">
        <v>-200.226</v>
      </c>
      <c r="I15" s="3">
        <v>-302.02999999999997</v>
      </c>
      <c r="J15" s="3">
        <v>-307.06700000000001</v>
      </c>
      <c r="K15" s="3">
        <v>-278.45400000000001</v>
      </c>
      <c r="L15" s="3">
        <v>-478.17099999999999</v>
      </c>
      <c r="M15" s="3">
        <v>-654.79300000000001</v>
      </c>
    </row>
    <row r="16" spans="3:13" x14ac:dyDescent="0.2">
      <c r="C16" s="3" t="s">
        <v>96</v>
      </c>
      <c r="D16" s="3">
        <v>144.114</v>
      </c>
      <c r="E16" s="3">
        <v>104.956</v>
      </c>
      <c r="F16" s="3">
        <v>116.229</v>
      </c>
      <c r="G16" s="3">
        <v>172.95</v>
      </c>
      <c r="H16" s="3">
        <v>116.94799999999999</v>
      </c>
      <c r="I16" s="3">
        <v>108.732</v>
      </c>
      <c r="J16" s="3">
        <v>165.511</v>
      </c>
      <c r="K16" s="3">
        <v>184.54900000000001</v>
      </c>
      <c r="L16" s="3">
        <v>260.46300000000002</v>
      </c>
      <c r="M16" s="3">
        <v>190.37100000000001</v>
      </c>
    </row>
    <row r="17" spans="3:13" x14ac:dyDescent="0.2">
      <c r="C17" s="3" t="s">
        <v>97</v>
      </c>
      <c r="D17" s="3" t="s">
        <v>98</v>
      </c>
      <c r="E17" s="3" t="s">
        <v>99</v>
      </c>
      <c r="F17" s="3" t="s">
        <v>100</v>
      </c>
      <c r="G17" s="3" t="s">
        <v>101</v>
      </c>
      <c r="H17" s="3" t="s">
        <v>99</v>
      </c>
      <c r="I17" s="3" t="s">
        <v>102</v>
      </c>
      <c r="J17" s="3" t="s">
        <v>103</v>
      </c>
      <c r="K17" s="3" t="s">
        <v>104</v>
      </c>
      <c r="L17" s="3" t="s">
        <v>105</v>
      </c>
      <c r="M17" s="3" t="s">
        <v>106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107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108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109</v>
      </c>
      <c r="D21" s="3">
        <v>-26.405000000000001</v>
      </c>
      <c r="E21" s="3">
        <v>-22.457999999999998</v>
      </c>
      <c r="F21" s="3">
        <v>-23.593</v>
      </c>
      <c r="G21" s="3">
        <v>-23.831</v>
      </c>
      <c r="H21" s="3">
        <v>-21.992000000000001</v>
      </c>
      <c r="I21" s="3">
        <v>-29.248999999999999</v>
      </c>
      <c r="J21" s="3">
        <v>-34.799999999999997</v>
      </c>
      <c r="K21" s="3">
        <v>-31.626000000000001</v>
      </c>
      <c r="L21" s="3">
        <v>-34.222000000000001</v>
      </c>
      <c r="M21" s="3">
        <v>-49.246000000000002</v>
      </c>
    </row>
    <row r="22" spans="3:13" x14ac:dyDescent="0.2">
      <c r="C22" s="3" t="s">
        <v>110</v>
      </c>
      <c r="D22" s="3">
        <v>-88.516000000000005</v>
      </c>
      <c r="E22" s="3">
        <v>-169.61199999999999</v>
      </c>
      <c r="F22" s="3">
        <v>-262.87200000000001</v>
      </c>
      <c r="G22" s="3">
        <v>-110.67100000000001</v>
      </c>
      <c r="H22" s="3">
        <v>-189.31</v>
      </c>
      <c r="I22" s="3">
        <v>-429.04599999999999</v>
      </c>
      <c r="J22" s="3">
        <v>-174.00399999999999</v>
      </c>
      <c r="K22" s="3">
        <v>-103.748</v>
      </c>
      <c r="L22" s="3">
        <v>-179.79599999999999</v>
      </c>
      <c r="M22" s="3">
        <v>-209.92699999999999</v>
      </c>
    </row>
    <row r="23" spans="3:13" x14ac:dyDescent="0.2">
      <c r="C23" s="3" t="s">
        <v>111</v>
      </c>
      <c r="D23" s="3">
        <v>-114.92100000000001</v>
      </c>
      <c r="E23" s="3">
        <v>-192.071</v>
      </c>
      <c r="F23" s="3">
        <v>-286.46499999999997</v>
      </c>
      <c r="G23" s="3">
        <v>-134.50200000000001</v>
      </c>
      <c r="H23" s="3">
        <v>-211.30199999999999</v>
      </c>
      <c r="I23" s="3">
        <v>-458.29500000000002</v>
      </c>
      <c r="J23" s="3">
        <v>-208.804</v>
      </c>
      <c r="K23" s="3">
        <v>-135.374</v>
      </c>
      <c r="L23" s="3">
        <v>-214.018</v>
      </c>
      <c r="M23" s="3">
        <v>-259.173</v>
      </c>
    </row>
    <row r="24" spans="3:13" x14ac:dyDescent="0.2">
      <c r="C24" s="3" t="s">
        <v>112</v>
      </c>
      <c r="D24" s="3">
        <v>29.193999999999999</v>
      </c>
      <c r="E24" s="3">
        <v>-87.114999999999995</v>
      </c>
      <c r="F24" s="3">
        <v>-170.23500000000001</v>
      </c>
      <c r="G24" s="3">
        <v>38.448</v>
      </c>
      <c r="H24" s="3">
        <v>-94.355000000000004</v>
      </c>
      <c r="I24" s="3">
        <v>-349.56299999999999</v>
      </c>
      <c r="J24" s="3">
        <v>-43.292999999999999</v>
      </c>
      <c r="K24" s="3">
        <v>49.174999999999997</v>
      </c>
      <c r="L24" s="3">
        <v>46.445</v>
      </c>
      <c r="M24" s="3">
        <v>-68.802000000000007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113</v>
      </c>
      <c r="D26" s="3">
        <v>-1.367</v>
      </c>
      <c r="E26" s="3">
        <v>-6.6159999999999997</v>
      </c>
      <c r="F26" s="3">
        <v>-4.9370000000000003</v>
      </c>
      <c r="G26" s="3">
        <v>-4.218</v>
      </c>
      <c r="H26" s="3">
        <v>-0.313</v>
      </c>
      <c r="I26" s="3">
        <v>-9.4909999999999997</v>
      </c>
      <c r="J26" s="3">
        <v>-7.3789999999999996</v>
      </c>
      <c r="K26" s="3">
        <v>-11.347</v>
      </c>
      <c r="L26" s="3">
        <v>-14.516</v>
      </c>
      <c r="M26" s="3">
        <v>-14.336</v>
      </c>
    </row>
    <row r="27" spans="3:13" x14ac:dyDescent="0.2">
      <c r="C27" s="3" t="s">
        <v>114</v>
      </c>
      <c r="D27" s="3">
        <v>27.826000000000001</v>
      </c>
      <c r="E27" s="3">
        <v>-93.730999999999995</v>
      </c>
      <c r="F27" s="3">
        <v>-175.172</v>
      </c>
      <c r="G27" s="3">
        <v>34.229999999999997</v>
      </c>
      <c r="H27" s="3">
        <v>-94.668000000000006</v>
      </c>
      <c r="I27" s="3">
        <v>-359.05399999999997</v>
      </c>
      <c r="J27" s="3">
        <v>-50.671999999999997</v>
      </c>
      <c r="K27" s="3">
        <v>37.828000000000003</v>
      </c>
      <c r="L27" s="3">
        <v>31.928999999999998</v>
      </c>
      <c r="M27" s="3">
        <v>-83.138000000000005</v>
      </c>
    </row>
    <row r="28" spans="3:13" x14ac:dyDescent="0.2">
      <c r="C28" t="s">
        <v>115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116</v>
      </c>
      <c r="D29" s="3">
        <v>-68.442999999999998</v>
      </c>
      <c r="E29" s="3">
        <v>22.57</v>
      </c>
      <c r="F29" s="3">
        <v>24.736000000000001</v>
      </c>
      <c r="G29" s="3">
        <v>-22.68</v>
      </c>
      <c r="H29" s="3">
        <v>27.695</v>
      </c>
      <c r="I29" s="3">
        <v>80.373999999999995</v>
      </c>
      <c r="J29" s="3">
        <v>-1.883</v>
      </c>
      <c r="K29" s="3">
        <v>-8.4510000000000005</v>
      </c>
      <c r="L29" s="3">
        <v>-38.155000000000001</v>
      </c>
      <c r="M29" s="3">
        <v>-71.585999999999999</v>
      </c>
    </row>
    <row r="30" spans="3:13" x14ac:dyDescent="0.2">
      <c r="C30" s="3" t="s">
        <v>117</v>
      </c>
      <c r="D30" s="3">
        <v>-40.616</v>
      </c>
      <c r="E30" s="3">
        <v>-71.161000000000001</v>
      </c>
      <c r="F30" s="3">
        <v>-150.43600000000001</v>
      </c>
      <c r="G30" s="3">
        <v>11.55</v>
      </c>
      <c r="H30" s="3">
        <v>-66.972999999999999</v>
      </c>
      <c r="I30" s="3">
        <v>-278.68</v>
      </c>
      <c r="J30" s="3">
        <v>-52.555</v>
      </c>
      <c r="K30" s="3">
        <v>29.376000000000001</v>
      </c>
      <c r="L30" s="3">
        <v>-6.2249999999999996</v>
      </c>
      <c r="M30" s="3">
        <v>-154.72399999999999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118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119</v>
      </c>
      <c r="D33" s="3">
        <v>-40.616</v>
      </c>
      <c r="E33" s="3">
        <v>-71.161000000000001</v>
      </c>
      <c r="F33" s="3">
        <v>-150.43600000000001</v>
      </c>
      <c r="G33" s="3">
        <v>11.55</v>
      </c>
      <c r="H33" s="3">
        <v>-66.972999999999999</v>
      </c>
      <c r="I33" s="3">
        <v>-278.68</v>
      </c>
      <c r="J33" s="3">
        <v>-52.555</v>
      </c>
      <c r="K33" s="3">
        <v>29.376000000000001</v>
      </c>
      <c r="L33" s="3">
        <v>-6.2249999999999996</v>
      </c>
      <c r="M33" s="3">
        <v>-154.72399999999999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120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t="s">
        <v>121</v>
      </c>
      <c r="D36">
        <v>-40.616</v>
      </c>
      <c r="E36">
        <v>-71.161000000000001</v>
      </c>
      <c r="F36">
        <v>-150.43600000000001</v>
      </c>
      <c r="G36">
        <v>11.55</v>
      </c>
      <c r="H36">
        <v>-66.972999999999999</v>
      </c>
      <c r="I36">
        <v>-278.68</v>
      </c>
      <c r="J36">
        <v>-52.555</v>
      </c>
      <c r="K36">
        <v>29.376000000000001</v>
      </c>
      <c r="L36">
        <v>-6.2249999999999996</v>
      </c>
      <c r="M36">
        <v>-154.72399999999999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122</v>
      </c>
      <c r="D38" s="3">
        <v>-0.35</v>
      </c>
      <c r="E38" s="3">
        <v>-0.61</v>
      </c>
      <c r="F38" s="3">
        <v>-1.17</v>
      </c>
      <c r="G38" s="3">
        <v>7.1999999999999995E-2</v>
      </c>
      <c r="H38" s="3">
        <v>-0.41</v>
      </c>
      <c r="I38" s="3">
        <v>-1.52</v>
      </c>
      <c r="J38" s="3">
        <v>-0.26</v>
      </c>
      <c r="K38" s="3">
        <v>0.14000000000000001</v>
      </c>
      <c r="L38" s="3">
        <v>-2.5000000000000001E-2</v>
      </c>
      <c r="M38" s="3">
        <v>-0.59</v>
      </c>
    </row>
    <row r="39" spans="3:13" x14ac:dyDescent="0.2">
      <c r="C39" s="3" t="s">
        <v>123</v>
      </c>
      <c r="D39" s="3">
        <v>-0.35</v>
      </c>
      <c r="E39" s="3">
        <v>-0.61</v>
      </c>
      <c r="F39" s="3">
        <v>-1.17</v>
      </c>
      <c r="G39" s="3">
        <v>6.7000000000000004E-2</v>
      </c>
      <c r="H39" s="3">
        <v>-0.41</v>
      </c>
      <c r="I39" s="3">
        <v>-1.52</v>
      </c>
      <c r="J39" s="3">
        <v>-0.26</v>
      </c>
      <c r="K39" s="3">
        <v>0.14000000000000001</v>
      </c>
      <c r="L39" s="3">
        <v>-2.5000000000000001E-2</v>
      </c>
      <c r="M39" s="3">
        <v>-0.59</v>
      </c>
    </row>
    <row r="40" spans="3:13" x14ac:dyDescent="0.2">
      <c r="C40" s="3" t="s">
        <v>124</v>
      </c>
      <c r="D40" s="3">
        <v>116.935</v>
      </c>
      <c r="E40" s="3">
        <v>117.444</v>
      </c>
      <c r="F40" s="3">
        <v>129.11799999999999</v>
      </c>
      <c r="G40" s="3">
        <v>160.874</v>
      </c>
      <c r="H40" s="3">
        <v>165.29400000000001</v>
      </c>
      <c r="I40" s="3">
        <v>183.65</v>
      </c>
      <c r="J40" s="3">
        <v>201.61500000000001</v>
      </c>
      <c r="K40" s="3">
        <v>213.88</v>
      </c>
      <c r="L40" s="3">
        <v>244.75</v>
      </c>
      <c r="M40" s="3">
        <v>263.12200000000001</v>
      </c>
    </row>
    <row r="41" spans="3:13" x14ac:dyDescent="0.2">
      <c r="C41" t="s">
        <v>125</v>
      </c>
      <c r="D41">
        <v>116.935</v>
      </c>
      <c r="E41">
        <v>117.444</v>
      </c>
      <c r="F41">
        <v>129.11799999999999</v>
      </c>
      <c r="G41">
        <v>164.25800000000001</v>
      </c>
      <c r="H41">
        <v>165.29400000000001</v>
      </c>
      <c r="I41">
        <v>183.65</v>
      </c>
      <c r="J41">
        <v>201.61500000000001</v>
      </c>
      <c r="K41">
        <v>215.87899999999999</v>
      </c>
      <c r="L41">
        <v>244.75</v>
      </c>
      <c r="M41">
        <v>263.12200000000001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126</v>
      </c>
      <c r="D43" s="3">
        <v>102.904</v>
      </c>
      <c r="E43" s="3">
        <v>74.828000000000003</v>
      </c>
      <c r="F43" s="3">
        <v>86.888000000000005</v>
      </c>
      <c r="G43" s="3">
        <v>144.226</v>
      </c>
      <c r="H43" s="3">
        <v>85.825000000000003</v>
      </c>
      <c r="I43" s="3">
        <v>70.582999999999998</v>
      </c>
      <c r="J43" s="3">
        <v>119.471</v>
      </c>
      <c r="K43" s="3">
        <v>141.041</v>
      </c>
      <c r="L43" s="3">
        <v>205.41300000000001</v>
      </c>
      <c r="M43" s="3">
        <v>113.541</v>
      </c>
    </row>
    <row r="44" spans="3:13" x14ac:dyDescent="0.2">
      <c r="C44" s="3" t="s">
        <v>127</v>
      </c>
      <c r="D44" s="3">
        <v>51.212000000000003</v>
      </c>
      <c r="E44" s="3">
        <v>-85.924999999999997</v>
      </c>
      <c r="F44" s="3">
        <v>-97.781000000000006</v>
      </c>
      <c r="G44" s="3">
        <v>35.213000000000001</v>
      </c>
      <c r="H44" s="3">
        <v>-68.447999999999993</v>
      </c>
      <c r="I44" s="3">
        <v>-263.85700000000003</v>
      </c>
      <c r="J44" s="3">
        <v>0.88600000000000001</v>
      </c>
      <c r="K44" s="3">
        <v>70.188000000000002</v>
      </c>
      <c r="L44" s="3">
        <v>59.156999999999996</v>
      </c>
      <c r="M44" s="3">
        <v>-69.876999999999995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128</v>
      </c>
      <c r="D46" s="3">
        <v>266.98500000000001</v>
      </c>
      <c r="E46" s="3">
        <v>284.27499999999998</v>
      </c>
      <c r="F46" s="3">
        <v>304.47399999999999</v>
      </c>
      <c r="G46" s="3">
        <v>373.40699999999998</v>
      </c>
      <c r="H46" s="3">
        <v>317.17399999999998</v>
      </c>
      <c r="I46" s="3">
        <v>410.762</v>
      </c>
      <c r="J46" s="3">
        <v>472.57799999999997</v>
      </c>
      <c r="K46" s="3">
        <v>463.00299999999999</v>
      </c>
      <c r="L46" s="3">
        <v>738.63300000000004</v>
      </c>
      <c r="M46" s="3">
        <v>845.16399999999999</v>
      </c>
    </row>
    <row r="47" spans="3:13" x14ac:dyDescent="0.2">
      <c r="C47" s="3" t="s">
        <v>129</v>
      </c>
      <c r="D47" s="3">
        <v>24.103999999999999</v>
      </c>
      <c r="E47" s="3">
        <v>-106.759</v>
      </c>
      <c r="F47" s="3">
        <v>-167.06399999999999</v>
      </c>
      <c r="G47" s="3">
        <v>37.927999999999997</v>
      </c>
      <c r="H47" s="3">
        <v>-89.254999999999995</v>
      </c>
      <c r="I47" s="3">
        <v>-340.24400000000003</v>
      </c>
      <c r="J47" s="3">
        <v>-41.533999999999999</v>
      </c>
      <c r="K47" s="3">
        <v>51.350999999999999</v>
      </c>
      <c r="L47" s="3">
        <v>62.216999999999999</v>
      </c>
      <c r="M47" s="3">
        <v>-53.064999999999998</v>
      </c>
    </row>
    <row r="48" spans="3:13" x14ac:dyDescent="0.2">
      <c r="C48" s="3" t="s">
        <v>130</v>
      </c>
      <c r="D48" s="3">
        <v>51.212000000000003</v>
      </c>
      <c r="E48" s="3">
        <v>-85.924999999999997</v>
      </c>
      <c r="F48" s="3">
        <v>-97.781000000000006</v>
      </c>
      <c r="G48" s="3">
        <v>35.213000000000001</v>
      </c>
      <c r="H48" s="3">
        <v>-68.447999999999993</v>
      </c>
      <c r="I48" s="3">
        <v>-263.85700000000003</v>
      </c>
      <c r="J48" s="3">
        <v>0.88600000000000001</v>
      </c>
      <c r="K48" s="3">
        <v>70.188000000000002</v>
      </c>
      <c r="L48" s="3">
        <v>59.156999999999996</v>
      </c>
      <c r="M48" s="3">
        <v>-69.876999999999995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4494-AAB1-447C-A2C7-A84C6C80E50B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131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119</v>
      </c>
      <c r="D12" s="3">
        <v>-40.616</v>
      </c>
      <c r="E12" s="3">
        <v>-71.161000000000001</v>
      </c>
      <c r="F12" s="3">
        <v>-150.43600000000001</v>
      </c>
      <c r="G12" s="3">
        <v>11.55</v>
      </c>
      <c r="H12" s="3">
        <v>-66.972999999999999</v>
      </c>
      <c r="I12" s="3">
        <v>-278.68</v>
      </c>
      <c r="J12" s="3">
        <v>-52.555</v>
      </c>
      <c r="K12" s="3">
        <v>29.376000000000001</v>
      </c>
      <c r="L12" s="3">
        <v>-6.2249999999999996</v>
      </c>
      <c r="M12" s="3">
        <v>-154.72399999999999</v>
      </c>
    </row>
    <row r="13" spans="3:13" x14ac:dyDescent="0.2">
      <c r="C13" s="3" t="s">
        <v>132</v>
      </c>
      <c r="D13" s="3">
        <v>51.692</v>
      </c>
      <c r="E13" s="3">
        <v>160.75299999999999</v>
      </c>
      <c r="F13" s="3">
        <v>184.66900000000001</v>
      </c>
      <c r="G13" s="3">
        <v>109.01300000000001</v>
      </c>
      <c r="H13" s="3">
        <v>154.27199999999999</v>
      </c>
      <c r="I13" s="3">
        <v>334.44099999999997</v>
      </c>
      <c r="J13" s="3">
        <v>121.14</v>
      </c>
      <c r="K13" s="3">
        <v>74.620999999999995</v>
      </c>
      <c r="L13" s="3">
        <v>153.654</v>
      </c>
      <c r="M13" s="3">
        <v>194.309</v>
      </c>
    </row>
    <row r="14" spans="3:13" x14ac:dyDescent="0.2">
      <c r="C14" s="3" t="s">
        <v>133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134</v>
      </c>
      <c r="D15" s="3">
        <v>15.423</v>
      </c>
      <c r="E15" s="3">
        <v>8.4770000000000003</v>
      </c>
      <c r="F15" s="3">
        <v>6.835</v>
      </c>
      <c r="G15" s="3">
        <v>5.9119999999999999</v>
      </c>
      <c r="H15" s="3">
        <v>10.428000000000001</v>
      </c>
      <c r="I15" s="3">
        <v>10.067</v>
      </c>
      <c r="J15" s="3">
        <v>10.81</v>
      </c>
      <c r="K15" s="3">
        <v>10.504</v>
      </c>
      <c r="L15" s="3">
        <v>15.541</v>
      </c>
      <c r="M15" s="3">
        <v>18.898</v>
      </c>
    </row>
    <row r="16" spans="3:13" x14ac:dyDescent="0.2">
      <c r="C16" s="3" t="s">
        <v>135</v>
      </c>
      <c r="D16" s="3">
        <v>-2.6</v>
      </c>
      <c r="E16" s="3">
        <v>9.7449999999999992</v>
      </c>
      <c r="F16" s="3">
        <v>-2.6669999999999998</v>
      </c>
      <c r="G16" s="3">
        <v>9.8859999999999992</v>
      </c>
      <c r="H16" s="3">
        <v>2.032</v>
      </c>
      <c r="I16" s="3">
        <v>1.052</v>
      </c>
      <c r="J16" s="3">
        <v>1.6930000000000001</v>
      </c>
      <c r="K16" s="3">
        <v>3.1E-2</v>
      </c>
      <c r="L16" s="3">
        <v>-4.282</v>
      </c>
      <c r="M16" s="3">
        <v>-1.1779999999999999</v>
      </c>
    </row>
    <row r="17" spans="3:13" x14ac:dyDescent="0.2">
      <c r="C17" s="3" t="s">
        <v>136</v>
      </c>
      <c r="D17" s="3">
        <v>-3.339</v>
      </c>
      <c r="E17" s="3">
        <v>10.58</v>
      </c>
      <c r="F17" s="3">
        <v>8.9009999999999998</v>
      </c>
      <c r="G17" s="3">
        <v>3.7970000000000002</v>
      </c>
      <c r="H17" s="3">
        <v>3.327</v>
      </c>
      <c r="I17" s="3">
        <v>2.75</v>
      </c>
      <c r="J17" s="3">
        <v>3.673</v>
      </c>
      <c r="K17" s="3">
        <v>-5.4560000000000004</v>
      </c>
      <c r="L17" s="3">
        <v>-11.324999999999999</v>
      </c>
      <c r="M17" s="3">
        <v>-4.6669999999999998</v>
      </c>
    </row>
    <row r="18" spans="3:13" x14ac:dyDescent="0.2">
      <c r="C18" s="3" t="s">
        <v>137</v>
      </c>
      <c r="D18" s="3">
        <v>-0.56799999999999995</v>
      </c>
      <c r="E18" s="3">
        <v>1.603</v>
      </c>
      <c r="F18" s="3">
        <v>0.59399999999999997</v>
      </c>
      <c r="G18" s="3">
        <v>0.85699999999999998</v>
      </c>
      <c r="H18" s="3">
        <v>-7.8550000000000004</v>
      </c>
      <c r="I18" s="3">
        <v>-22.690999999999999</v>
      </c>
      <c r="J18" s="3">
        <v>39.999000000000002</v>
      </c>
      <c r="K18" s="3">
        <v>-35.904000000000003</v>
      </c>
      <c r="L18" s="3">
        <v>-49.41</v>
      </c>
      <c r="M18" s="3">
        <v>5.1520000000000001</v>
      </c>
    </row>
    <row r="19" spans="3:13" x14ac:dyDescent="0.2">
      <c r="C19" t="s">
        <v>138</v>
      </c>
      <c r="D19">
        <v>122.65300000000001</v>
      </c>
      <c r="E19">
        <v>-11.853</v>
      </c>
      <c r="F19">
        <v>29.933</v>
      </c>
      <c r="G19">
        <v>-6.7169999999999996</v>
      </c>
      <c r="H19">
        <v>-6.6609999999999996</v>
      </c>
      <c r="I19">
        <v>-1.5369999999999999</v>
      </c>
      <c r="J19">
        <v>57.061</v>
      </c>
      <c r="K19">
        <v>28.257000000000001</v>
      </c>
      <c r="L19">
        <v>-11.051</v>
      </c>
      <c r="M19">
        <v>-32.082000000000001</v>
      </c>
    </row>
    <row r="20" spans="3:13" x14ac:dyDescent="0.2">
      <c r="C20" s="3" t="s">
        <v>139</v>
      </c>
      <c r="D20" s="3">
        <v>142.64500000000001</v>
      </c>
      <c r="E20" s="3">
        <v>108.14400000000001</v>
      </c>
      <c r="F20" s="3">
        <v>77.828999999999994</v>
      </c>
      <c r="G20" s="3">
        <v>134.298</v>
      </c>
      <c r="H20" s="3">
        <v>88.57</v>
      </c>
      <c r="I20" s="3">
        <v>45.402000000000001</v>
      </c>
      <c r="J20" s="3">
        <v>181.821</v>
      </c>
      <c r="K20" s="3">
        <v>101.428</v>
      </c>
      <c r="L20" s="3">
        <v>86.902000000000001</v>
      </c>
      <c r="M20" s="3">
        <v>25.709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140</v>
      </c>
      <c r="D22" s="3">
        <v>-189.88800000000001</v>
      </c>
      <c r="E22" s="3">
        <v>-120.759</v>
      </c>
      <c r="F22" s="3">
        <v>-78.998999999999995</v>
      </c>
      <c r="G22" s="3">
        <v>-83.873000000000005</v>
      </c>
      <c r="H22" s="3">
        <v>-94.933000000000007</v>
      </c>
      <c r="I22" s="3">
        <v>-151.93299999999999</v>
      </c>
      <c r="J22" s="3">
        <v>-154.011</v>
      </c>
      <c r="K22" s="3">
        <v>-142.47200000000001</v>
      </c>
      <c r="L22" s="3">
        <v>-238.95400000000001</v>
      </c>
      <c r="M22" s="3">
        <v>-294.72800000000001</v>
      </c>
    </row>
    <row r="23" spans="3:13" x14ac:dyDescent="0.2">
      <c r="C23" s="3" t="s">
        <v>141</v>
      </c>
      <c r="D23" s="3" t="s">
        <v>3</v>
      </c>
      <c r="E23" s="3" t="s">
        <v>3</v>
      </c>
      <c r="F23" s="3">
        <v>39.130000000000003</v>
      </c>
      <c r="G23" s="3" t="s">
        <v>3</v>
      </c>
      <c r="H23" s="3" t="s">
        <v>3</v>
      </c>
      <c r="I23" s="3">
        <v>-1.395</v>
      </c>
      <c r="J23" s="3" t="s">
        <v>3</v>
      </c>
      <c r="K23" s="3">
        <v>-3.2080000000000002</v>
      </c>
      <c r="L23" s="3">
        <v>36.737000000000002</v>
      </c>
      <c r="M23" s="3" t="s">
        <v>3</v>
      </c>
    </row>
    <row r="24" spans="3:13" x14ac:dyDescent="0.2">
      <c r="C24" s="3" t="s">
        <v>142</v>
      </c>
      <c r="D24" s="3">
        <v>-10.542</v>
      </c>
      <c r="E24" s="3">
        <v>-1.7170000000000001</v>
      </c>
      <c r="F24" s="3">
        <v>7.1999999999999995E-2</v>
      </c>
      <c r="G24" s="3">
        <v>-5.54</v>
      </c>
      <c r="H24" s="3">
        <v>-0.52300000000000002</v>
      </c>
      <c r="I24" s="3">
        <v>-6.43</v>
      </c>
      <c r="J24" s="3">
        <v>2.1739999999999999</v>
      </c>
      <c r="K24" s="3">
        <v>-16.064</v>
      </c>
      <c r="L24" s="3">
        <v>-26.35</v>
      </c>
      <c r="M24" s="3">
        <v>5.2569999999999997</v>
      </c>
    </row>
    <row r="25" spans="3:13" x14ac:dyDescent="0.2">
      <c r="C25" s="3" t="s">
        <v>143</v>
      </c>
      <c r="D25" s="3">
        <v>-200.43</v>
      </c>
      <c r="E25" s="3">
        <v>-122.476</v>
      </c>
      <c r="F25" s="3">
        <v>-39.796999999999997</v>
      </c>
      <c r="G25" s="3">
        <v>-89.412999999999997</v>
      </c>
      <c r="H25" s="3">
        <v>-95.456000000000003</v>
      </c>
      <c r="I25" s="3">
        <v>-159.75899999999999</v>
      </c>
      <c r="J25" s="3">
        <v>-151.83799999999999</v>
      </c>
      <c r="K25" s="3">
        <v>-161.744</v>
      </c>
      <c r="L25" s="3">
        <v>-228.56800000000001</v>
      </c>
      <c r="M25" s="3">
        <v>-289.47000000000003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144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>
        <v>-4.97</v>
      </c>
      <c r="M27" s="3">
        <v>-9.298</v>
      </c>
    </row>
    <row r="28" spans="3:13" x14ac:dyDescent="0.2">
      <c r="C28" t="s">
        <v>145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146</v>
      </c>
      <c r="D29" s="3">
        <v>17.126000000000001</v>
      </c>
      <c r="E29" s="3">
        <v>39.585999999999999</v>
      </c>
      <c r="F29" s="3" t="s">
        <v>3</v>
      </c>
      <c r="G29" s="3">
        <v>66.965999999999994</v>
      </c>
      <c r="H29" s="3">
        <v>9.9239999999999995</v>
      </c>
      <c r="I29" s="3">
        <v>252.637</v>
      </c>
      <c r="J29" s="3" t="s">
        <v>3</v>
      </c>
      <c r="K29" s="3">
        <v>12.724</v>
      </c>
      <c r="L29" s="3">
        <v>319.64299999999997</v>
      </c>
      <c r="M29" s="3">
        <v>67.697999999999993</v>
      </c>
    </row>
    <row r="30" spans="3:13" x14ac:dyDescent="0.2">
      <c r="C30" s="3" t="s">
        <v>147</v>
      </c>
      <c r="D30" s="3">
        <v>-15.7</v>
      </c>
      <c r="E30" s="3">
        <v>-35.271000000000001</v>
      </c>
      <c r="F30" s="3">
        <v>-48.179000000000002</v>
      </c>
      <c r="G30" s="3">
        <v>-84.873999999999995</v>
      </c>
      <c r="H30" s="3">
        <v>-24.524000000000001</v>
      </c>
      <c r="I30" s="3">
        <v>-215.29599999999999</v>
      </c>
      <c r="J30" s="3">
        <v>-6.7690000000000001</v>
      </c>
      <c r="K30" s="3">
        <v>-35.213999999999999</v>
      </c>
      <c r="L30" s="3">
        <v>-279.62299999999999</v>
      </c>
      <c r="M30" s="3">
        <v>-58.854999999999997</v>
      </c>
    </row>
    <row r="31" spans="3:13" x14ac:dyDescent="0.2">
      <c r="C31" s="3" t="s">
        <v>148</v>
      </c>
      <c r="D31" s="3">
        <v>-2.5529999999999999</v>
      </c>
      <c r="E31" s="3">
        <v>-1.1060000000000001</v>
      </c>
      <c r="F31" s="3" t="s">
        <v>3</v>
      </c>
      <c r="G31" s="3" t="s">
        <v>3</v>
      </c>
      <c r="H31" s="3" t="s">
        <v>3</v>
      </c>
      <c r="I31" s="3">
        <v>-1.8919999999999999</v>
      </c>
      <c r="J31" s="3" t="s">
        <v>3</v>
      </c>
      <c r="K31" s="3">
        <v>-2.1549999999999998</v>
      </c>
      <c r="L31" s="3">
        <v>-5.2999999999999999E-2</v>
      </c>
      <c r="M31" s="3">
        <v>-0.9</v>
      </c>
    </row>
    <row r="32" spans="3:13" x14ac:dyDescent="0.2">
      <c r="C32" s="3" t="s">
        <v>149</v>
      </c>
      <c r="D32" s="3">
        <v>-0.72299999999999998</v>
      </c>
      <c r="E32" s="3">
        <v>-4.5709999999999997</v>
      </c>
      <c r="F32" s="3">
        <v>26.282</v>
      </c>
      <c r="G32" s="3">
        <v>78.100999999999999</v>
      </c>
      <c r="H32" s="3">
        <v>3.7229999999999999</v>
      </c>
      <c r="I32" s="3">
        <v>-0.72099999999999997</v>
      </c>
      <c r="J32" s="3">
        <v>120.621</v>
      </c>
      <c r="K32" s="3">
        <v>172.977</v>
      </c>
      <c r="L32" s="3">
        <v>106.399</v>
      </c>
      <c r="M32" s="3">
        <v>155.55099999999999</v>
      </c>
    </row>
    <row r="33" spans="3:13" x14ac:dyDescent="0.2">
      <c r="C33" s="3" t="s">
        <v>150</v>
      </c>
      <c r="D33" s="3">
        <v>-1.85</v>
      </c>
      <c r="E33" s="3">
        <v>-1.3620000000000001</v>
      </c>
      <c r="F33" s="3">
        <v>-21.896999999999998</v>
      </c>
      <c r="G33" s="3">
        <v>60.192999999999998</v>
      </c>
      <c r="H33" s="3">
        <v>-10.877000000000001</v>
      </c>
      <c r="I33" s="3">
        <v>34.728999999999999</v>
      </c>
      <c r="J33" s="3">
        <v>113.852</v>
      </c>
      <c r="K33" s="3">
        <v>148.33099999999999</v>
      </c>
      <c r="L33" s="3">
        <v>141.39599999999999</v>
      </c>
      <c r="M33" s="3">
        <v>154.196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151</v>
      </c>
      <c r="D35" s="3">
        <v>111.22799999999999</v>
      </c>
      <c r="E35" s="3">
        <v>58.18</v>
      </c>
      <c r="F35" s="3">
        <v>46.722000000000001</v>
      </c>
      <c r="G35" s="3">
        <v>70.786000000000001</v>
      </c>
      <c r="H35" s="3">
        <v>173.29</v>
      </c>
      <c r="I35" s="3">
        <v>148.52600000000001</v>
      </c>
      <c r="J35" s="3">
        <v>77.822000000000003</v>
      </c>
      <c r="K35" s="3">
        <v>219.45599999999999</v>
      </c>
      <c r="L35" s="3">
        <v>303.57100000000003</v>
      </c>
      <c r="M35" s="3">
        <v>300.86500000000001</v>
      </c>
    </row>
    <row r="36" spans="3:13" x14ac:dyDescent="0.2">
      <c r="C36" t="s">
        <v>152</v>
      </c>
      <c r="D36">
        <v>-0.73499999999999999</v>
      </c>
      <c r="E36">
        <v>-1.0049999999999999</v>
      </c>
      <c r="F36">
        <v>-1.3260000000000001</v>
      </c>
      <c r="G36">
        <v>-0.29699999999999999</v>
      </c>
      <c r="H36">
        <v>4.0490000000000004</v>
      </c>
      <c r="I36">
        <v>-3.8109999999999999</v>
      </c>
      <c r="J36">
        <v>1.591</v>
      </c>
      <c r="K36">
        <v>0.505</v>
      </c>
      <c r="L36">
        <v>-0.55500000000000005</v>
      </c>
      <c r="M36">
        <v>-0.46800000000000003</v>
      </c>
    </row>
    <row r="37" spans="3:13" x14ac:dyDescent="0.2">
      <c r="C37" s="3" t="s">
        <v>153</v>
      </c>
      <c r="D37" s="3">
        <v>-52.313000000000002</v>
      </c>
      <c r="E37" s="3">
        <v>-10.452999999999999</v>
      </c>
      <c r="F37" s="3">
        <v>25.390999999999998</v>
      </c>
      <c r="G37" s="3">
        <v>102.8</v>
      </c>
      <c r="H37" s="3">
        <v>-28.812999999999999</v>
      </c>
      <c r="I37" s="3">
        <v>-66.893000000000001</v>
      </c>
      <c r="J37" s="3">
        <v>140.04400000000001</v>
      </c>
      <c r="K37" s="3">
        <v>83.61</v>
      </c>
      <c r="L37" s="3">
        <v>-2.1520000000000001</v>
      </c>
      <c r="M37" s="3">
        <v>-95.356999999999999</v>
      </c>
    </row>
    <row r="38" spans="3:13" x14ac:dyDescent="0.2">
      <c r="C38" s="3" t="s">
        <v>154</v>
      </c>
      <c r="D38" s="3">
        <v>58.18</v>
      </c>
      <c r="E38" s="3">
        <v>46.722000000000001</v>
      </c>
      <c r="F38" s="3">
        <v>70.786000000000001</v>
      </c>
      <c r="G38" s="3">
        <v>173.29</v>
      </c>
      <c r="H38" s="3">
        <v>148.52600000000001</v>
      </c>
      <c r="I38" s="3">
        <v>77.822000000000003</v>
      </c>
      <c r="J38" s="3">
        <v>219.45599999999999</v>
      </c>
      <c r="K38" s="3">
        <v>303.57100000000003</v>
      </c>
      <c r="L38" s="3">
        <v>300.86500000000001</v>
      </c>
      <c r="M38" s="3">
        <v>205.03899999999999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155</v>
      </c>
      <c r="D40" s="3">
        <v>-47.243000000000002</v>
      </c>
      <c r="E40" s="3">
        <v>-12.615</v>
      </c>
      <c r="F40" s="3">
        <v>-1.17</v>
      </c>
      <c r="G40" s="3">
        <v>50.426000000000002</v>
      </c>
      <c r="H40" s="3">
        <v>-6.3630000000000004</v>
      </c>
      <c r="I40" s="3">
        <v>-106.53100000000001</v>
      </c>
      <c r="J40" s="3">
        <v>27.81</v>
      </c>
      <c r="K40" s="3">
        <v>-41.042999999999999</v>
      </c>
      <c r="L40" s="3">
        <v>-152.05199999999999</v>
      </c>
      <c r="M40" s="3">
        <v>-269.01900000000001</v>
      </c>
    </row>
    <row r="41" spans="3:13" x14ac:dyDescent="0.2">
      <c r="C41" t="s">
        <v>156</v>
      </c>
      <c r="D41">
        <v>2.2410000000000001</v>
      </c>
      <c r="E41">
        <v>6.23</v>
      </c>
      <c r="F41">
        <v>5.5860000000000003</v>
      </c>
      <c r="G41">
        <v>9.2989999999999995</v>
      </c>
      <c r="H41">
        <v>3.4940000000000002</v>
      </c>
      <c r="I41">
        <v>6.1029999999999998</v>
      </c>
      <c r="J41">
        <v>7.383</v>
      </c>
      <c r="K41">
        <v>5.3440000000000003</v>
      </c>
      <c r="L41">
        <v>5.47</v>
      </c>
      <c r="M41">
        <v>4.2949999999999999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5B9C-AD09-4363-831C-5B4DF2B7FB0E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157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158</v>
      </c>
      <c r="D12" s="3">
        <v>10.43</v>
      </c>
      <c r="E12" s="3">
        <v>5.83</v>
      </c>
      <c r="F12" s="3">
        <v>4.51</v>
      </c>
      <c r="G12" s="3">
        <v>10.26</v>
      </c>
      <c r="H12" s="3">
        <v>8.48</v>
      </c>
      <c r="I12" s="3">
        <v>8.02</v>
      </c>
      <c r="J12" s="3">
        <v>15.93</v>
      </c>
      <c r="K12" s="3">
        <v>17.079999999999998</v>
      </c>
      <c r="L12" s="3">
        <v>14.07</v>
      </c>
      <c r="M12" s="3">
        <v>11.28</v>
      </c>
    </row>
    <row r="13" spans="3:13" x14ac:dyDescent="0.2">
      <c r="C13" s="3" t="s">
        <v>159</v>
      </c>
      <c r="D13" s="3" t="s">
        <v>160</v>
      </c>
      <c r="E13" s="3">
        <v>684.89200000000005</v>
      </c>
      <c r="F13" s="3">
        <v>701.70299999999997</v>
      </c>
      <c r="G13" s="3" t="s">
        <v>161</v>
      </c>
      <c r="H13" s="3" t="s">
        <v>162</v>
      </c>
      <c r="I13" s="3" t="s">
        <v>163</v>
      </c>
      <c r="J13" s="3" t="s">
        <v>164</v>
      </c>
      <c r="K13" s="3" t="s">
        <v>165</v>
      </c>
      <c r="L13" s="3" t="s">
        <v>166</v>
      </c>
      <c r="M13" s="3" t="s">
        <v>167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168</v>
      </c>
      <c r="D15" s="3" t="s">
        <v>169</v>
      </c>
      <c r="E15" s="3">
        <v>751.87900000000002</v>
      </c>
      <c r="F15" s="3">
        <v>735.75900000000001</v>
      </c>
      <c r="G15" s="3" t="s">
        <v>170</v>
      </c>
      <c r="H15" s="3" t="s">
        <v>171</v>
      </c>
      <c r="I15" s="3" t="s">
        <v>172</v>
      </c>
      <c r="J15" s="3" t="s">
        <v>173</v>
      </c>
      <c r="K15" s="3" t="s">
        <v>174</v>
      </c>
      <c r="L15" s="3" t="s">
        <v>175</v>
      </c>
      <c r="M15" s="3" t="s">
        <v>176</v>
      </c>
    </row>
    <row r="16" spans="3:13" x14ac:dyDescent="0.2">
      <c r="C16" s="3" t="s">
        <v>177</v>
      </c>
      <c r="D16" s="3" t="s">
        <v>169</v>
      </c>
      <c r="E16" s="3">
        <v>751.87900000000002</v>
      </c>
      <c r="F16" s="3">
        <v>735.75900000000001</v>
      </c>
      <c r="G16" s="3" t="s">
        <v>170</v>
      </c>
      <c r="H16" s="3" t="s">
        <v>171</v>
      </c>
      <c r="I16" s="3" t="s">
        <v>172</v>
      </c>
      <c r="J16" s="3" t="s">
        <v>173</v>
      </c>
      <c r="K16" s="3" t="s">
        <v>174</v>
      </c>
      <c r="L16" s="3" t="s">
        <v>175</v>
      </c>
      <c r="M16" s="3" t="s">
        <v>178</v>
      </c>
    </row>
    <row r="17" spans="3:13" x14ac:dyDescent="0.2">
      <c r="C17" s="3" t="s">
        <v>179</v>
      </c>
      <c r="D17" s="3" t="s">
        <v>180</v>
      </c>
      <c r="E17" s="3" t="s">
        <v>181</v>
      </c>
      <c r="F17" s="3" t="s">
        <v>182</v>
      </c>
      <c r="G17" s="3" t="s">
        <v>183</v>
      </c>
      <c r="H17" s="3" t="s">
        <v>184</v>
      </c>
      <c r="I17" s="3" t="s">
        <v>185</v>
      </c>
      <c r="J17" s="3" t="s">
        <v>186</v>
      </c>
      <c r="K17" s="3" t="s">
        <v>187</v>
      </c>
      <c r="L17" s="3" t="s">
        <v>188</v>
      </c>
      <c r="M17" s="3" t="s">
        <v>189</v>
      </c>
    </row>
    <row r="18" spans="3:13" x14ac:dyDescent="0.2">
      <c r="C18" s="3" t="s">
        <v>190</v>
      </c>
      <c r="D18" s="3" t="s">
        <v>191</v>
      </c>
      <c r="E18" s="3" t="s">
        <v>192</v>
      </c>
      <c r="F18" s="3" t="s">
        <v>193</v>
      </c>
      <c r="G18" s="3" t="s">
        <v>194</v>
      </c>
      <c r="H18" s="3" t="s">
        <v>195</v>
      </c>
      <c r="I18" s="3" t="s">
        <v>196</v>
      </c>
      <c r="J18" s="3" t="s">
        <v>197</v>
      </c>
      <c r="K18" s="3" t="s">
        <v>198</v>
      </c>
      <c r="L18" s="3" t="s">
        <v>199</v>
      </c>
      <c r="M18" s="3" t="s">
        <v>200</v>
      </c>
    </row>
    <row r="19" spans="3:13" x14ac:dyDescent="0.2">
      <c r="C19" t="s">
        <v>201</v>
      </c>
      <c r="D19" t="s">
        <v>202</v>
      </c>
      <c r="E19" t="s">
        <v>203</v>
      </c>
      <c r="F19" t="s">
        <v>204</v>
      </c>
      <c r="G19" t="s">
        <v>205</v>
      </c>
      <c r="H19" t="s">
        <v>206</v>
      </c>
      <c r="I19" t="s">
        <v>207</v>
      </c>
      <c r="J19" t="s">
        <v>208</v>
      </c>
      <c r="K19" t="s">
        <v>209</v>
      </c>
      <c r="L19" t="s">
        <v>210</v>
      </c>
      <c r="M19" t="s">
        <v>211</v>
      </c>
    </row>
    <row r="20" spans="3:13" x14ac:dyDescent="0.2">
      <c r="C20" s="3" t="s">
        <v>212</v>
      </c>
      <c r="D20" s="3" t="s">
        <v>213</v>
      </c>
      <c r="E20" s="3" t="s">
        <v>214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  <c r="K20" s="3" t="s">
        <v>220</v>
      </c>
      <c r="L20" s="3" t="s">
        <v>221</v>
      </c>
      <c r="M20" s="3" t="s">
        <v>222</v>
      </c>
    </row>
    <row r="21" spans="3:13" x14ac:dyDescent="0.2">
      <c r="C21" s="3" t="s">
        <v>223</v>
      </c>
      <c r="D21" s="3" t="s">
        <v>224</v>
      </c>
      <c r="E21" s="3" t="s">
        <v>225</v>
      </c>
      <c r="F21" s="3" t="s">
        <v>226</v>
      </c>
      <c r="G21" s="3" t="s">
        <v>227</v>
      </c>
      <c r="H21" s="3" t="s">
        <v>228</v>
      </c>
      <c r="I21" s="3" t="s">
        <v>229</v>
      </c>
      <c r="J21" s="3" t="s">
        <v>230</v>
      </c>
      <c r="K21" s="3" t="s">
        <v>231</v>
      </c>
      <c r="L21" s="3" t="s">
        <v>232</v>
      </c>
      <c r="M21" s="3" t="s">
        <v>233</v>
      </c>
    </row>
    <row r="22" spans="3:13" x14ac:dyDescent="0.2">
      <c r="C22" s="3" t="s">
        <v>234</v>
      </c>
      <c r="D22" s="3" t="s">
        <v>235</v>
      </c>
      <c r="E22" s="3" t="s">
        <v>236</v>
      </c>
      <c r="F22" s="3" t="s">
        <v>237</v>
      </c>
      <c r="G22" s="3" t="s">
        <v>238</v>
      </c>
      <c r="H22" s="3" t="s">
        <v>239</v>
      </c>
      <c r="I22" s="3" t="s">
        <v>238</v>
      </c>
      <c r="J22" s="3" t="s">
        <v>240</v>
      </c>
      <c r="K22" s="3" t="s">
        <v>241</v>
      </c>
      <c r="L22" s="3" t="s">
        <v>242</v>
      </c>
      <c r="M22" s="3" t="s">
        <v>243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244</v>
      </c>
      <c r="D24" s="3" t="s">
        <v>245</v>
      </c>
      <c r="E24" s="3" t="s">
        <v>246</v>
      </c>
      <c r="F24" s="3" t="s">
        <v>247</v>
      </c>
      <c r="G24" s="3" t="s">
        <v>248</v>
      </c>
      <c r="H24" s="3" t="s">
        <v>249</v>
      </c>
      <c r="I24" s="3" t="s">
        <v>250</v>
      </c>
      <c r="J24" s="3" t="s">
        <v>251</v>
      </c>
      <c r="K24" s="3" t="s">
        <v>252</v>
      </c>
      <c r="L24" s="3" t="s">
        <v>253</v>
      </c>
      <c r="M24" s="3" t="s">
        <v>254</v>
      </c>
    </row>
    <row r="25" spans="3:13" x14ac:dyDescent="0.2">
      <c r="C25" s="3" t="s">
        <v>255</v>
      </c>
      <c r="D25" s="3" t="s">
        <v>232</v>
      </c>
      <c r="E25" s="3" t="s">
        <v>225</v>
      </c>
      <c r="F25" s="3" t="s">
        <v>226</v>
      </c>
      <c r="G25" s="3" t="s">
        <v>256</v>
      </c>
      <c r="H25" s="3" t="s">
        <v>232</v>
      </c>
      <c r="I25" s="3" t="s">
        <v>228</v>
      </c>
      <c r="J25" s="3" t="s">
        <v>257</v>
      </c>
      <c r="K25" s="3" t="s">
        <v>258</v>
      </c>
      <c r="L25" s="3" t="s">
        <v>259</v>
      </c>
      <c r="M25" s="3" t="s">
        <v>260</v>
      </c>
    </row>
    <row r="26" spans="3:13" x14ac:dyDescent="0.2">
      <c r="C26" s="3" t="s">
        <v>261</v>
      </c>
      <c r="D26" s="3" t="s">
        <v>262</v>
      </c>
      <c r="E26" s="3" t="s">
        <v>263</v>
      </c>
      <c r="F26" s="3" t="s">
        <v>264</v>
      </c>
      <c r="G26" s="3" t="s">
        <v>265</v>
      </c>
      <c r="H26" s="3" t="s">
        <v>266</v>
      </c>
      <c r="I26" s="3" t="s">
        <v>267</v>
      </c>
      <c r="J26" s="3" t="s">
        <v>189</v>
      </c>
      <c r="K26" s="3" t="s">
        <v>268</v>
      </c>
      <c r="L26" s="3" t="s">
        <v>269</v>
      </c>
      <c r="M26" s="3" t="s">
        <v>270</v>
      </c>
    </row>
    <row r="27" spans="3:13" x14ac:dyDescent="0.2">
      <c r="C27" s="3" t="s">
        <v>271</v>
      </c>
      <c r="D27" s="3" t="s">
        <v>235</v>
      </c>
      <c r="E27" s="3" t="s">
        <v>272</v>
      </c>
      <c r="F27" s="3" t="s">
        <v>273</v>
      </c>
      <c r="G27" s="3" t="s">
        <v>274</v>
      </c>
      <c r="H27" s="3" t="s">
        <v>275</v>
      </c>
      <c r="I27" s="3" t="s">
        <v>239</v>
      </c>
      <c r="J27" s="3" t="s">
        <v>276</v>
      </c>
      <c r="K27" s="3" t="s">
        <v>277</v>
      </c>
      <c r="L27" s="3" t="s">
        <v>242</v>
      </c>
      <c r="M27" s="3" t="s">
        <v>230</v>
      </c>
    </row>
    <row r="29" spans="3:13" x14ac:dyDescent="0.2">
      <c r="C29" s="3" t="s">
        <v>278</v>
      </c>
      <c r="D29" s="3">
        <v>6.4</v>
      </c>
      <c r="E29" s="3">
        <v>4.9000000000000004</v>
      </c>
      <c r="F29" s="3">
        <v>4.8</v>
      </c>
      <c r="G29" s="3">
        <v>7</v>
      </c>
      <c r="H29" s="3">
        <v>6.3</v>
      </c>
      <c r="I29" s="3">
        <v>3.4</v>
      </c>
      <c r="J29" s="3">
        <v>5.2</v>
      </c>
      <c r="K29" s="3">
        <v>6.3</v>
      </c>
      <c r="L29" s="3">
        <v>5.6</v>
      </c>
      <c r="M29" s="3">
        <v>5.0999999999999996</v>
      </c>
    </row>
    <row r="30" spans="3:13" x14ac:dyDescent="0.2">
      <c r="C30" s="3" t="s">
        <v>279</v>
      </c>
      <c r="D30" s="3">
        <v>3</v>
      </c>
      <c r="E30" s="3">
        <v>3</v>
      </c>
      <c r="F30" s="3">
        <v>5</v>
      </c>
      <c r="G30" s="3">
        <v>8</v>
      </c>
      <c r="H30" s="3">
        <v>4</v>
      </c>
      <c r="I30" s="3">
        <v>3</v>
      </c>
      <c r="J30" s="3">
        <v>6</v>
      </c>
      <c r="K30" s="3">
        <v>7</v>
      </c>
      <c r="L30" s="3">
        <v>3</v>
      </c>
      <c r="M30" s="3">
        <v>3</v>
      </c>
    </row>
    <row r="31" spans="3:13" x14ac:dyDescent="0.2">
      <c r="C31" s="3" t="s">
        <v>280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2.478E-2</v>
      </c>
      <c r="M31" s="3">
        <v>3.304E-2</v>
      </c>
    </row>
    <row r="32" spans="3:13" x14ac:dyDescent="0.2">
      <c r="C32" s="3" t="s">
        <v>281</v>
      </c>
      <c r="D32" s="3" t="s">
        <v>92</v>
      </c>
      <c r="E32" s="3" t="s">
        <v>92</v>
      </c>
      <c r="F32" s="3" t="s">
        <v>92</v>
      </c>
      <c r="G32" s="3" t="s">
        <v>92</v>
      </c>
      <c r="H32" s="3" t="s">
        <v>92</v>
      </c>
      <c r="I32" s="3" t="s">
        <v>92</v>
      </c>
      <c r="J32" s="3" t="s">
        <v>92</v>
      </c>
      <c r="K32" s="3" t="s">
        <v>92</v>
      </c>
      <c r="L32" s="3" t="s">
        <v>92</v>
      </c>
      <c r="M32" s="3" t="s">
        <v>92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7F8F-94FA-42F6-A889-40D68F279242}">
  <dimension ref="A3:BJ22"/>
  <sheetViews>
    <sheetView showGridLines="0" tabSelected="1" topLeftCell="W1" workbookViewId="0">
      <selection activeCell="AL21" sqref="AL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282</v>
      </c>
      <c r="C3" s="9"/>
      <c r="D3" s="9"/>
      <c r="E3" s="9"/>
      <c r="F3" s="9"/>
      <c r="H3" s="9" t="s">
        <v>283</v>
      </c>
      <c r="I3" s="9"/>
      <c r="J3" s="9"/>
      <c r="K3" s="9"/>
      <c r="L3" s="9"/>
      <c r="N3" s="11" t="s">
        <v>284</v>
      </c>
      <c r="O3" s="11"/>
      <c r="P3" s="11"/>
      <c r="Q3" s="11"/>
      <c r="R3" s="11"/>
      <c r="S3" s="11"/>
      <c r="T3" s="11"/>
      <c r="V3" s="9" t="s">
        <v>285</v>
      </c>
      <c r="W3" s="9"/>
      <c r="X3" s="9"/>
      <c r="Y3" s="9"/>
      <c r="AA3" s="9" t="s">
        <v>286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287</v>
      </c>
      <c r="C4" s="15" t="s">
        <v>288</v>
      </c>
      <c r="D4" s="14" t="s">
        <v>289</v>
      </c>
      <c r="E4" s="15" t="s">
        <v>290</v>
      </c>
      <c r="F4" s="14" t="s">
        <v>291</v>
      </c>
      <c r="H4" s="16" t="s">
        <v>292</v>
      </c>
      <c r="I4" s="17" t="s">
        <v>293</v>
      </c>
      <c r="J4" s="16" t="s">
        <v>294</v>
      </c>
      <c r="K4" s="17" t="s">
        <v>295</v>
      </c>
      <c r="L4" s="16" t="s">
        <v>296</v>
      </c>
      <c r="N4" s="18" t="s">
        <v>297</v>
      </c>
      <c r="O4" s="19" t="s">
        <v>298</v>
      </c>
      <c r="P4" s="18" t="s">
        <v>299</v>
      </c>
      <c r="Q4" s="19" t="s">
        <v>300</v>
      </c>
      <c r="R4" s="18" t="s">
        <v>301</v>
      </c>
      <c r="S4" s="19" t="s">
        <v>302</v>
      </c>
      <c r="T4" s="18" t="s">
        <v>303</v>
      </c>
      <c r="V4" s="19" t="s">
        <v>304</v>
      </c>
      <c r="W4" s="18" t="s">
        <v>305</v>
      </c>
      <c r="X4" s="19" t="s">
        <v>306</v>
      </c>
      <c r="Y4" s="18" t="s">
        <v>307</v>
      </c>
      <c r="AA4" s="20" t="s">
        <v>126</v>
      </c>
      <c r="AB4" s="21" t="s">
        <v>179</v>
      </c>
      <c r="AC4" s="20" t="s">
        <v>190</v>
      </c>
      <c r="AD4" s="21" t="s">
        <v>212</v>
      </c>
      <c r="AE4" s="20" t="s">
        <v>223</v>
      </c>
      <c r="AF4" s="21" t="s">
        <v>234</v>
      </c>
      <c r="AG4" s="20" t="s">
        <v>244</v>
      </c>
      <c r="AH4" s="21" t="s">
        <v>255</v>
      </c>
      <c r="AI4" s="20" t="s">
        <v>280</v>
      </c>
      <c r="AJ4" s="22"/>
      <c r="AK4" s="21" t="s">
        <v>278</v>
      </c>
      <c r="AL4" s="20" t="s">
        <v>279</v>
      </c>
    </row>
    <row r="5" spans="1:62" ht="63" x14ac:dyDescent="0.2">
      <c r="A5" s="23" t="s">
        <v>308</v>
      </c>
      <c r="B5" s="18" t="s">
        <v>309</v>
      </c>
      <c r="C5" s="24" t="s">
        <v>310</v>
      </c>
      <c r="D5" s="25" t="s">
        <v>311</v>
      </c>
      <c r="E5" s="19" t="s">
        <v>312</v>
      </c>
      <c r="F5" s="18" t="s">
        <v>309</v>
      </c>
      <c r="H5" s="19" t="s">
        <v>313</v>
      </c>
      <c r="I5" s="18" t="s">
        <v>314</v>
      </c>
      <c r="J5" s="19" t="s">
        <v>315</v>
      </c>
      <c r="K5" s="18" t="s">
        <v>316</v>
      </c>
      <c r="L5" s="19" t="s">
        <v>317</v>
      </c>
      <c r="N5" s="18" t="s">
        <v>318</v>
      </c>
      <c r="O5" s="19" t="s">
        <v>319</v>
      </c>
      <c r="P5" s="18" t="s">
        <v>320</v>
      </c>
      <c r="Q5" s="19" t="s">
        <v>321</v>
      </c>
      <c r="R5" s="18" t="s">
        <v>322</v>
      </c>
      <c r="S5" s="19" t="s">
        <v>323</v>
      </c>
      <c r="T5" s="18" t="s">
        <v>324</v>
      </c>
      <c r="V5" s="19" t="s">
        <v>325</v>
      </c>
      <c r="W5" s="18" t="s">
        <v>326</v>
      </c>
      <c r="X5" s="19" t="s">
        <v>327</v>
      </c>
      <c r="Y5" s="18" t="s">
        <v>328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1.4276442514139889</v>
      </c>
      <c r="C7" s="31">
        <f>(sheet!D18-sheet!D15)/sheet!D35</f>
        <v>1.0785331321236213</v>
      </c>
      <c r="D7" s="31">
        <f>sheet!D12/sheet!D35</f>
        <v>0.71380372237967282</v>
      </c>
      <c r="E7" s="31">
        <f>Sheet2!D20/sheet!D35</f>
        <v>1.7500950838578282</v>
      </c>
      <c r="F7" s="31">
        <f>sheet!D18/sheet!D35</f>
        <v>1.4276442514139889</v>
      </c>
      <c r="G7" s="29"/>
      <c r="H7" s="32">
        <f>Sheet1!D33/sheet!D51</f>
        <v>-6.698585110260466E-2</v>
      </c>
      <c r="I7" s="32">
        <f>Sheet1!D33/Sheet1!D12</f>
        <v>-0.15212839672640785</v>
      </c>
      <c r="J7" s="32">
        <f>Sheet1!D12/sheet!D27</f>
        <v>0.29394990680053334</v>
      </c>
      <c r="K7" s="32">
        <f>Sheet1!D30/sheet!D27</f>
        <v>-4.4718128039442147E-2</v>
      </c>
      <c r="L7" s="32">
        <f>Sheet1!D38</f>
        <v>-0.35</v>
      </c>
      <c r="M7" s="29"/>
      <c r="N7" s="32">
        <f>sheet!D40/sheet!D27</f>
        <v>0.33242427612144887</v>
      </c>
      <c r="O7" s="32">
        <f>sheet!D51/sheet!D27</f>
        <v>0.66757572387855113</v>
      </c>
      <c r="P7" s="32">
        <f>sheet!D40/sheet!D51</f>
        <v>0.4979574065247544</v>
      </c>
      <c r="Q7" s="31">
        <f>Sheet1!D24/Sheet1!D26</f>
        <v>-21.356254572055594</v>
      </c>
      <c r="R7" s="31">
        <f>ABS(Sheet2!D20/(Sheet1!D26+Sheet2!D30))</f>
        <v>8.3579422276908666</v>
      </c>
      <c r="S7" s="31">
        <f>sheet!D40/Sheet1!D43</f>
        <v>2.9340939127730703</v>
      </c>
      <c r="T7" s="31">
        <f>Sheet2!D20/sheet!D40</f>
        <v>0.4724439439605207</v>
      </c>
      <c r="V7" s="31">
        <f>ABS(Sheet1!D15/sheet!D15)</f>
        <v>4.3180460376032332</v>
      </c>
      <c r="W7" s="31">
        <f>Sheet1!D12/sheet!D14</f>
        <v>28.003461296412837</v>
      </c>
      <c r="X7" s="31">
        <f>Sheet1!D12/sheet!D27</f>
        <v>0.29394990680053334</v>
      </c>
      <c r="Y7" s="31">
        <f>Sheet1!D12/(sheet!D18-sheet!D35)</f>
        <v>7.6596568739958704</v>
      </c>
      <c r="AA7" s="17">
        <f>Sheet1!D43</f>
        <v>102.904</v>
      </c>
      <c r="AB7" s="17" t="str">
        <f>Sheet3!D17</f>
        <v>9.9x</v>
      </c>
      <c r="AC7" s="17" t="str">
        <f>Sheet3!D18</f>
        <v>15.0x</v>
      </c>
      <c r="AD7" s="17" t="str">
        <f>Sheet3!D20</f>
        <v>-9.2x</v>
      </c>
      <c r="AE7" s="17" t="str">
        <f>Sheet3!D21</f>
        <v>1.6x</v>
      </c>
      <c r="AF7" s="17" t="str">
        <f>Sheet3!D22</f>
        <v>4.4x</v>
      </c>
      <c r="AG7" s="17" t="str">
        <f>Sheet3!D24</f>
        <v>17.6x</v>
      </c>
      <c r="AH7" s="17" t="str">
        <f>Sheet3!D25</f>
        <v>1.8x</v>
      </c>
      <c r="AI7" s="17" t="str">
        <f>Sheet3!D31</f>
        <v/>
      </c>
      <c r="AK7" s="17">
        <f>Sheet3!D29</f>
        <v>6.4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0.9633059931336726</v>
      </c>
      <c r="C8" s="34">
        <f>(sheet!E18-sheet!E15)/sheet!E35</f>
        <v>0.73767759170741953</v>
      </c>
      <c r="D8" s="34">
        <f>sheet!E12/sheet!E35</f>
        <v>0.51576937088103147</v>
      </c>
      <c r="E8" s="34">
        <f>Sheet2!E20/sheet!E35</f>
        <v>1.1938136818748828</v>
      </c>
      <c r="F8" s="34">
        <f>sheet!E18/sheet!E35</f>
        <v>0.9633059931336726</v>
      </c>
      <c r="G8" s="29"/>
      <c r="H8" s="35">
        <f>Sheet1!E33/sheet!E51</f>
        <v>-0.11804802144608453</v>
      </c>
      <c r="I8" s="35">
        <f>Sheet1!E33/Sheet1!E12</f>
        <v>-0.25032450971770298</v>
      </c>
      <c r="J8" s="35">
        <f>Sheet1!E12/sheet!E27</f>
        <v>0.31824155796468695</v>
      </c>
      <c r="K8" s="35">
        <f>Sheet1!E30/sheet!E27</f>
        <v>-7.96636619693082E-2</v>
      </c>
      <c r="L8" s="35">
        <f>Sheet1!E38</f>
        <v>-0.61</v>
      </c>
      <c r="M8" s="29"/>
      <c r="N8" s="35">
        <f>sheet!E40/sheet!E27</f>
        <v>0.32515885490132862</v>
      </c>
      <c r="O8" s="35">
        <f>sheet!E51/sheet!E27</f>
        <v>0.67484114509867132</v>
      </c>
      <c r="P8" s="35">
        <f>sheet!E40/sheet!E51</f>
        <v>0.48183021628562051</v>
      </c>
      <c r="Q8" s="34">
        <f>Sheet1!E24/Sheet1!E26</f>
        <v>13.167321644498186</v>
      </c>
      <c r="R8" s="34">
        <f>ABS(Sheet2!E20/(Sheet1!E26+Sheet2!E30))</f>
        <v>2.5818034234965506</v>
      </c>
      <c r="S8" s="34">
        <f>sheet!E40/Sheet1!E43</f>
        <v>3.8816218527823807</v>
      </c>
      <c r="T8" s="34">
        <f>Sheet2!E20/sheet!E40</f>
        <v>0.37232745976987752</v>
      </c>
      <c r="U8" s="12"/>
      <c r="V8" s="34">
        <f>ABS(Sheet1!E15/sheet!E15)</f>
        <v>8.7733744312344051</v>
      </c>
      <c r="W8" s="34">
        <f>Sheet1!E12/sheet!E14</f>
        <v>45.469449776071656</v>
      </c>
      <c r="X8" s="34">
        <f>Sheet1!E12/sheet!E27</f>
        <v>0.31824155796468695</v>
      </c>
      <c r="Y8" s="34">
        <f>Sheet1!E12/(sheet!E18-sheet!E35)</f>
        <v>-85.521961492178136</v>
      </c>
      <c r="Z8" s="12"/>
      <c r="AA8" s="36">
        <f>Sheet1!E43</f>
        <v>74.828000000000003</v>
      </c>
      <c r="AB8" s="36" t="str">
        <f>Sheet3!E17</f>
        <v>10.1x</v>
      </c>
      <c r="AC8" s="36" t="str">
        <f>Sheet3!E18</f>
        <v>251.1x</v>
      </c>
      <c r="AD8" s="36" t="str">
        <f>Sheet3!E20</f>
        <v>-17.2x</v>
      </c>
      <c r="AE8" s="36" t="str">
        <f>Sheet3!E21</f>
        <v>1.0x</v>
      </c>
      <c r="AF8" s="36" t="str">
        <f>Sheet3!E22</f>
        <v>2.8x</v>
      </c>
      <c r="AG8" s="36" t="str">
        <f>Sheet3!E24</f>
        <v>-7.6x</v>
      </c>
      <c r="AH8" s="36" t="str">
        <f>Sheet3!E25</f>
        <v>1.0x</v>
      </c>
      <c r="AI8" s="36" t="str">
        <f>Sheet3!E31</f>
        <v/>
      </c>
      <c r="AK8" s="36">
        <f>Sheet3!E29</f>
        <v>4.9000000000000004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1.1747020563164061</v>
      </c>
      <c r="C9" s="31">
        <f>(sheet!F18-sheet!F15)/sheet!F35</f>
        <v>0.92577869349169806</v>
      </c>
      <c r="D9" s="31">
        <f>sheet!F12/sheet!F35</f>
        <v>0.57193875489839618</v>
      </c>
      <c r="E9" s="31">
        <f>Sheet2!F20/sheet!F35</f>
        <v>0.62884498848624404</v>
      </c>
      <c r="F9" s="31">
        <f>sheet!F18/sheet!F35</f>
        <v>1.1747020563164061</v>
      </c>
      <c r="G9" s="29"/>
      <c r="H9" s="32">
        <f>Sheet1!F33/sheet!F51</f>
        <v>-0.19904549826869211</v>
      </c>
      <c r="I9" s="32">
        <f>Sheet1!F33/Sheet1!F12</f>
        <v>-0.49408488081084101</v>
      </c>
      <c r="J9" s="32">
        <f>Sheet1!F12/sheet!F27</f>
        <v>0.27788258207362826</v>
      </c>
      <c r="K9" s="32">
        <f>Sheet1!F30/sheet!F27</f>
        <v>-0.13729758244325738</v>
      </c>
      <c r="L9" s="32">
        <f>Sheet1!F38</f>
        <v>-1.17</v>
      </c>
      <c r="M9" s="29"/>
      <c r="N9" s="32">
        <f>sheet!F40/sheet!F27</f>
        <v>0.31022010727457416</v>
      </c>
      <c r="O9" s="32">
        <f>sheet!F51/sheet!F27</f>
        <v>0.68977989272542584</v>
      </c>
      <c r="P9" s="32">
        <f>sheet!F40/sheet!F51</f>
        <v>0.44973782295805564</v>
      </c>
      <c r="Q9" s="31">
        <f>Sheet1!F24/Sheet1!F26</f>
        <v>34.481466477617985</v>
      </c>
      <c r="R9" s="31">
        <f>ABS(Sheet2!F20/(Sheet1!F26+Sheet2!F30))</f>
        <v>1.4652647036674447</v>
      </c>
      <c r="S9" s="31">
        <f>sheet!F40/Sheet1!F43</f>
        <v>3.9120016573059568</v>
      </c>
      <c r="T9" s="31">
        <f>Sheet2!F20/sheet!F40</f>
        <v>0.22897212758821553</v>
      </c>
      <c r="V9" s="31">
        <f>ABS(Sheet1!F15/sheet!F15)</f>
        <v>6.1102635679044406</v>
      </c>
      <c r="W9" s="31">
        <f>Sheet1!F12/sheet!F14</f>
        <v>67.540816326530603</v>
      </c>
      <c r="X9" s="31">
        <f>Sheet1!F12/sheet!F27</f>
        <v>0.27788258207362826</v>
      </c>
      <c r="Y9" s="31">
        <f>Sheet1!F12/(sheet!F18-sheet!F35)</f>
        <v>14.081676070668763</v>
      </c>
      <c r="AA9" s="17">
        <f>Sheet1!F43</f>
        <v>86.888000000000005</v>
      </c>
      <c r="AB9" s="17" t="str">
        <f>Sheet3!F17</f>
        <v>8.9x</v>
      </c>
      <c r="AC9" s="17" t="str">
        <f>Sheet3!F18</f>
        <v>-6.0x</v>
      </c>
      <c r="AD9" s="17" t="str">
        <f>Sheet3!F20</f>
        <v>17.2x</v>
      </c>
      <c r="AE9" s="17" t="str">
        <f>Sheet3!F21</f>
        <v>0.9x</v>
      </c>
      <c r="AF9" s="17" t="str">
        <f>Sheet3!F22</f>
        <v>2.3x</v>
      </c>
      <c r="AG9" s="17" t="str">
        <f>Sheet3!F24</f>
        <v>-7.2x</v>
      </c>
      <c r="AH9" s="17" t="str">
        <f>Sheet3!F25</f>
        <v>0.9x</v>
      </c>
      <c r="AI9" s="17" t="str">
        <f>Sheet3!F31</f>
        <v/>
      </c>
      <c r="AK9" s="17">
        <f>Sheet3!F29</f>
        <v>4.8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3.6351140221734819</v>
      </c>
      <c r="C10" s="34">
        <f>(sheet!G18-sheet!G15)/sheet!G35</f>
        <v>3.2265420785385932</v>
      </c>
      <c r="D10" s="34">
        <f>sheet!G12/sheet!G35</f>
        <v>2.6032809542409034</v>
      </c>
      <c r="E10" s="34">
        <f>Sheet2!G20/sheet!G35</f>
        <v>2.017516449839257</v>
      </c>
      <c r="F10" s="34">
        <f>sheet!G18/sheet!G35</f>
        <v>3.6351140221734819</v>
      </c>
      <c r="G10" s="29"/>
      <c r="H10" s="35">
        <f>Sheet1!G33/sheet!G51</f>
        <v>1.3835102349811281E-2</v>
      </c>
      <c r="I10" s="35">
        <f>Sheet1!G33/Sheet1!G12</f>
        <v>3.0931396572640581E-2</v>
      </c>
      <c r="J10" s="35">
        <f>Sheet1!G12/sheet!G27</f>
        <v>0.32441061586471964</v>
      </c>
      <c r="K10" s="35">
        <f>Sheet1!G30/sheet!G27</f>
        <v>1.003447341168621E-2</v>
      </c>
      <c r="L10" s="35">
        <f>Sheet1!G38</f>
        <v>7.1999999999999995E-2</v>
      </c>
      <c r="M10" s="29"/>
      <c r="N10" s="35">
        <f>sheet!G40/sheet!G27</f>
        <v>0.27470913058889762</v>
      </c>
      <c r="O10" s="35">
        <f>sheet!G51/sheet!G27</f>
        <v>0.72529086941110243</v>
      </c>
      <c r="P10" s="35">
        <f>sheet!G40/sheet!G51</f>
        <v>0.37875718856346124</v>
      </c>
      <c r="Q10" s="34">
        <f>Sheet1!G24/Sheet1!G26</f>
        <v>-9.1152204836415365</v>
      </c>
      <c r="R10" s="34">
        <f>ABS(Sheet2!G20/(Sheet1!G26+Sheet2!G30))</f>
        <v>1.5074080725542136</v>
      </c>
      <c r="S10" s="34">
        <f>sheet!G40/Sheet1!G43</f>
        <v>2.1923855615492354</v>
      </c>
      <c r="T10" s="34">
        <f>Sheet2!G20/sheet!G40</f>
        <v>0.42472620090512619</v>
      </c>
      <c r="U10" s="12"/>
      <c r="V10" s="34">
        <f>ABS(Sheet1!G15/sheet!G15)</f>
        <v>7.3705923447439057</v>
      </c>
      <c r="W10" s="34">
        <f>Sheet1!G12/sheet!G14</f>
        <v>43.770601336302889</v>
      </c>
      <c r="X10" s="34">
        <f>Sheet1!G12/sheet!G27</f>
        <v>0.32441061586471964</v>
      </c>
      <c r="Y10" s="34">
        <f>Sheet1!G12/(sheet!G18-sheet!G35)</f>
        <v>2.1287790250215211</v>
      </c>
      <c r="Z10" s="12"/>
      <c r="AA10" s="36">
        <f>Sheet1!G43</f>
        <v>144.226</v>
      </c>
      <c r="AB10" s="36" t="str">
        <f>Sheet3!G17</f>
        <v>11.1x</v>
      </c>
      <c r="AC10" s="36" t="str">
        <f>Sheet3!G18</f>
        <v>-32.9x</v>
      </c>
      <c r="AD10" s="36" t="str">
        <f>Sheet3!G20</f>
        <v>43.8x</v>
      </c>
      <c r="AE10" s="36" t="str">
        <f>Sheet3!G21</f>
        <v>1.7x</v>
      </c>
      <c r="AF10" s="36" t="str">
        <f>Sheet3!G22</f>
        <v>4.2x</v>
      </c>
      <c r="AG10" s="36" t="str">
        <f>Sheet3!G24</f>
        <v>-13.1x</v>
      </c>
      <c r="AH10" s="36" t="str">
        <f>Sheet3!G25</f>
        <v>2.0x</v>
      </c>
      <c r="AI10" s="36" t="str">
        <f>Sheet3!G31</f>
        <v/>
      </c>
      <c r="AK10" s="36">
        <f>Sheet3!G29</f>
        <v>7</v>
      </c>
      <c r="AL10" s="36">
        <f>Sheet3!G30</f>
        <v>8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3.1385313048566417</v>
      </c>
      <c r="C11" s="31">
        <f>(sheet!H18-sheet!H15)/sheet!H35</f>
        <v>2.7917203042715042</v>
      </c>
      <c r="D11" s="31">
        <f>sheet!H12/sheet!H35</f>
        <v>2.1727033352837917</v>
      </c>
      <c r="E11" s="31">
        <f>Sheet2!H20/sheet!H35</f>
        <v>1.2956407255705089</v>
      </c>
      <c r="F11" s="31">
        <f>sheet!H18/sheet!H35</f>
        <v>3.1385313048566417</v>
      </c>
      <c r="G11" s="29"/>
      <c r="H11" s="32">
        <f>Sheet1!H33/sheet!H51</f>
        <v>-9.1456436895563806E-2</v>
      </c>
      <c r="I11" s="32">
        <f>Sheet1!H33/Sheet1!H12</f>
        <v>-0.21115539104718548</v>
      </c>
      <c r="J11" s="32">
        <f>Sheet1!H12/sheet!H27</f>
        <v>0.32284969768530769</v>
      </c>
      <c r="K11" s="32">
        <f>Sheet1!H30/sheet!H27</f>
        <v>-6.8171454164206752E-2</v>
      </c>
      <c r="L11" s="32">
        <f>Sheet1!H38</f>
        <v>-0.41</v>
      </c>
      <c r="M11" s="29"/>
      <c r="N11" s="32">
        <f>sheet!H40/sheet!H27</f>
        <v>0.25460088353250138</v>
      </c>
      <c r="O11" s="32">
        <f>sheet!H51/sheet!H27</f>
        <v>0.74539809857291184</v>
      </c>
      <c r="P11" s="32">
        <f>sheet!H40/sheet!H51</f>
        <v>0.34156363427803588</v>
      </c>
      <c r="Q11" s="31">
        <f>Sheet1!H24/Sheet1!H26</f>
        <v>301.45367412140575</v>
      </c>
      <c r="R11" s="31">
        <f>ABS(Sheet2!H20/(Sheet1!H26+Sheet2!H30))</f>
        <v>3.5660506502395619</v>
      </c>
      <c r="S11" s="31">
        <f>sheet!H40/Sheet1!H43</f>
        <v>2.9143606175356829</v>
      </c>
      <c r="T11" s="31">
        <f>Sheet2!H20/sheet!H40</f>
        <v>0.35410294852573709</v>
      </c>
      <c r="V11" s="31">
        <f>ABS(Sheet1!H15/sheet!H15)</f>
        <v>8.4455036274675219</v>
      </c>
      <c r="W11" s="31">
        <f>Sheet1!H12/sheet!H14</f>
        <v>62.472720110301353</v>
      </c>
      <c r="X11" s="31">
        <f>Sheet1!H12/sheet!H27</f>
        <v>0.32284969768530769</v>
      </c>
      <c r="Y11" s="31">
        <f>Sheet1!H12/(sheet!H18-sheet!H35)</f>
        <v>2.1696012039127162</v>
      </c>
      <c r="AA11" s="17">
        <f>Sheet1!H43</f>
        <v>85.825000000000003</v>
      </c>
      <c r="AB11" s="17" t="str">
        <f>Sheet3!H17</f>
        <v>13.7x</v>
      </c>
      <c r="AC11" s="17" t="str">
        <f>Sheet3!H18</f>
        <v>-446.3x</v>
      </c>
      <c r="AD11" s="17" t="str">
        <f>Sheet3!H20</f>
        <v>98.2x</v>
      </c>
      <c r="AE11" s="17" t="str">
        <f>Sheet3!H21</f>
        <v>1.5x</v>
      </c>
      <c r="AF11" s="17" t="str">
        <f>Sheet3!H22</f>
        <v>4.0x</v>
      </c>
      <c r="AG11" s="17" t="str">
        <f>Sheet3!H24</f>
        <v>241.7x</v>
      </c>
      <c r="AH11" s="17" t="str">
        <f>Sheet3!H25</f>
        <v>1.8x</v>
      </c>
      <c r="AI11" s="17" t="str">
        <f>Sheet3!H31</f>
        <v/>
      </c>
      <c r="AK11" s="17">
        <f>Sheet3!H29</f>
        <v>6.3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2.8600357880941583</v>
      </c>
      <c r="C12" s="34">
        <f>(sheet!I18-sheet!I15)/sheet!I35</f>
        <v>2.3015650990473318</v>
      </c>
      <c r="D12" s="34">
        <f>sheet!I12/sheet!I35</f>
        <v>0.98066938857805341</v>
      </c>
      <c r="E12" s="34">
        <f>Sheet2!I20/sheet!I35</f>
        <v>0.57213065174655986</v>
      </c>
      <c r="F12" s="34">
        <f>sheet!I18/sheet!I35</f>
        <v>2.8600357880941583</v>
      </c>
      <c r="G12" s="29"/>
      <c r="H12" s="35">
        <f>Sheet1!I33/sheet!I51</f>
        <v>-0.34337958057123141</v>
      </c>
      <c r="I12" s="35">
        <f>Sheet1!I33/Sheet1!I12</f>
        <v>-0.67844639961827047</v>
      </c>
      <c r="J12" s="35">
        <f>Sheet1!I12/sheet!I27</f>
        <v>0.32493857396675319</v>
      </c>
      <c r="K12" s="35">
        <f>Sheet1!I30/sheet!I27</f>
        <v>-0.22045340560483875</v>
      </c>
      <c r="L12" s="35">
        <f>Sheet1!I38</f>
        <v>-1.52</v>
      </c>
      <c r="M12" s="29"/>
      <c r="N12" s="35">
        <f>sheet!I40/sheet!I27</f>
        <v>0.3579883903610569</v>
      </c>
      <c r="O12" s="35">
        <f>sheet!I51/sheet!I27</f>
        <v>0.64201081857605513</v>
      </c>
      <c r="P12" s="35">
        <f>sheet!I40/sheet!I51</f>
        <v>0.55760491880036467</v>
      </c>
      <c r="Q12" s="34">
        <f>Sheet1!I24/Sheet1!I26</f>
        <v>36.830997787377513</v>
      </c>
      <c r="R12" s="34">
        <f>ABS(Sheet2!I20/(Sheet1!I26+Sheet2!I30))</f>
        <v>0.20197787238585863</v>
      </c>
      <c r="S12" s="34">
        <f>sheet!I40/Sheet1!I43</f>
        <v>6.4114730175821375</v>
      </c>
      <c r="T12" s="34">
        <f>Sheet2!I20/sheet!I40</f>
        <v>0.10032682121619919</v>
      </c>
      <c r="U12" s="12"/>
      <c r="V12" s="34">
        <f>ABS(Sheet1!I15/sheet!I15)</f>
        <v>6.8150638566722321</v>
      </c>
      <c r="W12" s="34">
        <f>Sheet1!I12/sheet!I14</f>
        <v>64.423149309912162</v>
      </c>
      <c r="X12" s="34">
        <f>Sheet1!I12/sheet!I27</f>
        <v>0.32493857396675319</v>
      </c>
      <c r="Y12" s="34">
        <f>Sheet1!I12/(sheet!I18-sheet!I35)</f>
        <v>2.7828461095491344</v>
      </c>
      <c r="Z12" s="12"/>
      <c r="AA12" s="36">
        <f>Sheet1!I43</f>
        <v>70.582999999999998</v>
      </c>
      <c r="AB12" s="36" t="str">
        <f>Sheet3!I17</f>
        <v>21.1x</v>
      </c>
      <c r="AC12" s="36" t="str">
        <f>Sheet3!I18</f>
        <v>-11.6x</v>
      </c>
      <c r="AD12" s="36" t="str">
        <f>Sheet3!I20</f>
        <v>-19.1x</v>
      </c>
      <c r="AE12" s="36" t="str">
        <f>Sheet3!I21</f>
        <v>1.3x</v>
      </c>
      <c r="AF12" s="36" t="str">
        <f>Sheet3!I22</f>
        <v>4.2x</v>
      </c>
      <c r="AG12" s="36" t="str">
        <f>Sheet3!I24</f>
        <v>-11.9x</v>
      </c>
      <c r="AH12" s="36" t="str">
        <f>Sheet3!I25</f>
        <v>1.5x</v>
      </c>
      <c r="AI12" s="36" t="str">
        <f>Sheet3!I31</f>
        <v/>
      </c>
      <c r="AK12" s="36">
        <f>Sheet3!I29</f>
        <v>3.4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3.3816291532690244</v>
      </c>
      <c r="C13" s="31">
        <f>(sheet!J18-sheet!J15)/sheet!J35</f>
        <v>2.9569131832797426</v>
      </c>
      <c r="D13" s="31">
        <f>sheet!J12/sheet!J35</f>
        <v>2.3521543408360128</v>
      </c>
      <c r="E13" s="31">
        <f>Sheet2!J20/sheet!J35</f>
        <v>1.9487781350482316</v>
      </c>
      <c r="F13" s="31">
        <f>sheet!J18/sheet!J35</f>
        <v>3.3816291532690244</v>
      </c>
      <c r="G13" s="29"/>
      <c r="H13" s="32">
        <f>Sheet1!J33/sheet!J51</f>
        <v>-6.1109257142591362E-2</v>
      </c>
      <c r="I13" s="32">
        <f>Sheet1!J33/Sheet1!J12</f>
        <v>-0.11120915489083284</v>
      </c>
      <c r="J13" s="32">
        <f>Sheet1!J12/sheet!J27</f>
        <v>0.35929075167185176</v>
      </c>
      <c r="K13" s="32">
        <f>Sheet1!J30/sheet!J27</f>
        <v>-3.995642085351872E-2</v>
      </c>
      <c r="L13" s="32">
        <f>Sheet1!J38</f>
        <v>-0.26</v>
      </c>
      <c r="M13" s="29"/>
      <c r="N13" s="32">
        <f>sheet!J40/sheet!J27</f>
        <v>0.3461478224111767</v>
      </c>
      <c r="O13" s="32">
        <f>sheet!J51/sheet!J27</f>
        <v>0.6538521775888233</v>
      </c>
      <c r="P13" s="32">
        <f>sheet!J40/sheet!J51</f>
        <v>0.52939767469712806</v>
      </c>
      <c r="Q13" s="31">
        <f>Sheet1!J24/Sheet1!J26</f>
        <v>5.8670551565252751</v>
      </c>
      <c r="R13" s="31">
        <f>ABS(Sheet2!J20/(Sheet1!J26+Sheet2!J30))</f>
        <v>12.851357082273113</v>
      </c>
      <c r="S13" s="31">
        <f>sheet!J40/Sheet1!J43</f>
        <v>3.8108913460170251</v>
      </c>
      <c r="T13" s="31">
        <f>Sheet2!J20/sheet!J40</f>
        <v>0.39935118418769533</v>
      </c>
      <c r="V13" s="31">
        <f>ABS(Sheet1!J15/sheet!J15)</f>
        <v>7.7491293595114321</v>
      </c>
      <c r="W13" s="31">
        <f>Sheet1!J12/sheet!J14</f>
        <v>84.736955352339962</v>
      </c>
      <c r="X13" s="31">
        <f>Sheet1!J12/sheet!J27</f>
        <v>0.35929075167185176</v>
      </c>
      <c r="Y13" s="31">
        <f>Sheet1!J12/(sheet!J18-sheet!J35)</f>
        <v>2.1267562532064845</v>
      </c>
      <c r="AA13" s="17">
        <f>Sheet1!J43</f>
        <v>119.471</v>
      </c>
      <c r="AB13" s="17" t="str">
        <f>Sheet3!J17</f>
        <v>33.9x</v>
      </c>
      <c r="AC13" s="17" t="str">
        <f>Sheet3!J18</f>
        <v>-20.6x</v>
      </c>
      <c r="AD13" s="17" t="str">
        <f>Sheet3!J20</f>
        <v>256.3x</v>
      </c>
      <c r="AE13" s="17" t="str">
        <f>Sheet3!J21</f>
        <v>3.1x</v>
      </c>
      <c r="AF13" s="17" t="str">
        <f>Sheet3!J22</f>
        <v>7.5x</v>
      </c>
      <c r="AG13" s="17" t="str">
        <f>Sheet3!J24</f>
        <v>-15.2x</v>
      </c>
      <c r="AH13" s="17" t="str">
        <f>Sheet3!J25</f>
        <v>3.8x</v>
      </c>
      <c r="AI13" s="17" t="str">
        <f>Sheet3!J31</f>
        <v/>
      </c>
      <c r="AK13" s="17">
        <f>Sheet3!J29</f>
        <v>5.2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3.5034915823093162</v>
      </c>
      <c r="C14" s="34">
        <f>(sheet!K18-sheet!K15)/sheet!K35</f>
        <v>3.1835729365637881</v>
      </c>
      <c r="D14" s="34">
        <f>sheet!K12/sheet!K35</f>
        <v>2.3476038388072169</v>
      </c>
      <c r="E14" s="34">
        <f>Sheet2!K20/sheet!K35</f>
        <v>0.78437255917903348</v>
      </c>
      <c r="F14" s="34">
        <f>sheet!K18/sheet!K35</f>
        <v>3.5034915823093162</v>
      </c>
      <c r="G14" s="29"/>
      <c r="H14" s="35">
        <f>Sheet1!K33/sheet!K51</f>
        <v>2.7153311389582914E-2</v>
      </c>
      <c r="I14" s="35">
        <f>Sheet1!K33/Sheet1!K12</f>
        <v>6.3446673131707571E-2</v>
      </c>
      <c r="J14" s="35">
        <f>Sheet1!K12/sheet!K27</f>
        <v>0.29403718053829409</v>
      </c>
      <c r="K14" s="35">
        <f>Sheet1!K30/sheet!K27</f>
        <v>1.8655680882182033E-2</v>
      </c>
      <c r="L14" s="35">
        <f>Sheet1!K38</f>
        <v>0.14000000000000001</v>
      </c>
      <c r="M14" s="29"/>
      <c r="N14" s="35">
        <f>sheet!K40/sheet!K27</f>
        <v>0.3129500629032268</v>
      </c>
      <c r="O14" s="35">
        <f>sheet!K51/sheet!K27</f>
        <v>0.68704993709677309</v>
      </c>
      <c r="P14" s="35">
        <f>sheet!K40/sheet!K51</f>
        <v>0.45549827749878219</v>
      </c>
      <c r="Q14" s="34">
        <f>Sheet1!K24/Sheet1!K26</f>
        <v>-4.3337446020974708</v>
      </c>
      <c r="R14" s="34">
        <f>ABS(Sheet2!K20/(Sheet1!K26+Sheet2!K30))</f>
        <v>2.1783896393977793</v>
      </c>
      <c r="S14" s="34">
        <f>sheet!K40/Sheet1!K43</f>
        <v>3.4939060273253877</v>
      </c>
      <c r="T14" s="34">
        <f>Sheet2!K20/sheet!K40</f>
        <v>0.20582648787298288</v>
      </c>
      <c r="U14" s="12"/>
      <c r="V14" s="34">
        <f>ABS(Sheet1!K15/sheet!K15)</f>
        <v>6.7309821363823152</v>
      </c>
      <c r="W14" s="34">
        <f>Sheet1!K12/sheet!K14</f>
        <v>85.189144434222641</v>
      </c>
      <c r="X14" s="34">
        <f>Sheet1!K12/sheet!K27</f>
        <v>0.29403718053829409</v>
      </c>
      <c r="Y14" s="34">
        <f>Sheet1!K12/(sheet!K18-sheet!K35)</f>
        <v>1.4302178674137933</v>
      </c>
      <c r="Z14" s="12"/>
      <c r="AA14" s="36">
        <f>Sheet1!K43</f>
        <v>141.041</v>
      </c>
      <c r="AB14" s="36" t="str">
        <f>Sheet3!K17</f>
        <v>29.3x</v>
      </c>
      <c r="AC14" s="36" t="str">
        <f>Sheet3!K18</f>
        <v>181.0x</v>
      </c>
      <c r="AD14" s="36" t="str">
        <f>Sheet3!K20</f>
        <v>-1,025.9x</v>
      </c>
      <c r="AE14" s="36" t="str">
        <f>Sheet3!K21</f>
        <v>2.9x</v>
      </c>
      <c r="AF14" s="36" t="str">
        <f>Sheet3!K22</f>
        <v>8.4x</v>
      </c>
      <c r="AG14" s="36" t="str">
        <f>Sheet3!K24</f>
        <v>-57.9x</v>
      </c>
      <c r="AH14" s="36" t="str">
        <f>Sheet3!K25</f>
        <v>3.7x</v>
      </c>
      <c r="AI14" s="36" t="str">
        <f>Sheet3!K31</f>
        <v/>
      </c>
      <c r="AK14" s="36">
        <f>Sheet3!K29</f>
        <v>6.3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2.2983540695253479</v>
      </c>
      <c r="C15" s="31">
        <f>(sheet!L18-sheet!L15)/sheet!L35</f>
        <v>1.9476294848974325</v>
      </c>
      <c r="D15" s="31">
        <f>sheet!L12/sheet!L35</f>
        <v>1.3767107930392288</v>
      </c>
      <c r="E15" s="31">
        <f>Sheet2!L20/sheet!L35</f>
        <v>0.39764984739565939</v>
      </c>
      <c r="F15" s="31">
        <f>sheet!L18/sheet!L35</f>
        <v>2.2983540695253479</v>
      </c>
      <c r="G15" s="29"/>
      <c r="H15" s="32">
        <f>Sheet1!L33/sheet!L51</f>
        <v>-3.4889293050445152E-3</v>
      </c>
      <c r="I15" s="32">
        <f>Sheet1!L33/Sheet1!L12</f>
        <v>-8.4277306862812779E-3</v>
      </c>
      <c r="J15" s="32">
        <f>Sheet1!L12/sheet!L27</f>
        <v>0.27487987102882205</v>
      </c>
      <c r="K15" s="32">
        <f>Sheet1!L30/sheet!L27</f>
        <v>-2.3166135241106437E-3</v>
      </c>
      <c r="L15" s="32">
        <f>Sheet1!L38</f>
        <v>-2.5000000000000001E-2</v>
      </c>
      <c r="M15" s="29"/>
      <c r="N15" s="32">
        <f>sheet!L40/sheet!L27</f>
        <v>0.33601018491227758</v>
      </c>
      <c r="O15" s="32">
        <f>sheet!L51/sheet!L27</f>
        <v>0.66398981508772237</v>
      </c>
      <c r="P15" s="32">
        <f>sheet!L40/sheet!L51</f>
        <v>0.5060471972267917</v>
      </c>
      <c r="Q15" s="31">
        <f>Sheet1!L24/Sheet1!L26</f>
        <v>-3.1995728850923117</v>
      </c>
      <c r="R15" s="31">
        <f>ABS(Sheet2!L20/(Sheet1!L26+Sheet2!L30))</f>
        <v>0.29544535066754152</v>
      </c>
      <c r="S15" s="31">
        <f>sheet!L40/Sheet1!L43</f>
        <v>4.3955202445804309</v>
      </c>
      <c r="T15" s="31">
        <f>Sheet2!L20/sheet!L40</f>
        <v>9.6247966268577692E-2</v>
      </c>
      <c r="V15" s="31">
        <f>ABS(Sheet1!L15/sheet!L15)</f>
        <v>6.2386133834331412</v>
      </c>
      <c r="W15" s="31">
        <f>Sheet1!L12/sheet!L14</f>
        <v>75.571209330877849</v>
      </c>
      <c r="X15" s="31">
        <f>Sheet1!L12/sheet!L27</f>
        <v>0.27487987102882205</v>
      </c>
      <c r="Y15" s="31">
        <f>Sheet1!L12/(sheet!L18-sheet!L35)</f>
        <v>2.6031944625556407</v>
      </c>
      <c r="AA15" s="17">
        <f>Sheet1!L43</f>
        <v>205.41300000000001</v>
      </c>
      <c r="AB15" s="17" t="str">
        <f>Sheet3!L17</f>
        <v>20.9x</v>
      </c>
      <c r="AC15" s="17" t="str">
        <f>Sheet3!L18</f>
        <v>61.8x</v>
      </c>
      <c r="AD15" s="17" t="str">
        <f>Sheet3!L20</f>
        <v>-36.0x</v>
      </c>
      <c r="AE15" s="17" t="str">
        <f>Sheet3!L21</f>
        <v>1.8x</v>
      </c>
      <c r="AF15" s="17" t="str">
        <f>Sheet3!L22</f>
        <v>5.8x</v>
      </c>
      <c r="AG15" s="17" t="str">
        <f>Sheet3!L24</f>
        <v>85.0x</v>
      </c>
      <c r="AH15" s="17" t="str">
        <f>Sheet3!L25</f>
        <v>2.1x</v>
      </c>
      <c r="AI15" s="17">
        <f>Sheet3!L31</f>
        <v>2.478E-2</v>
      </c>
      <c r="AK15" s="17">
        <f>Sheet3!L29</f>
        <v>5.6</v>
      </c>
      <c r="AL15" s="17">
        <f>Sheet3!L30</f>
        <v>3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2.2120141186851976</v>
      </c>
      <c r="C16" s="34">
        <f>(sheet!M18-sheet!M15)/sheet!M35</f>
        <v>1.8251489080079417</v>
      </c>
      <c r="D16" s="34">
        <f>sheet!M12/sheet!M35</f>
        <v>0.90465034193690708</v>
      </c>
      <c r="E16" s="34">
        <f>Sheet2!M20/sheet!M35</f>
        <v>0.11343039929406573</v>
      </c>
      <c r="F16" s="34">
        <f>sheet!M18/sheet!M35</f>
        <v>2.2120141186851976</v>
      </c>
      <c r="G16" s="29"/>
      <c r="H16" s="35">
        <f>Sheet1!M33/sheet!M51</f>
        <v>-8.0972270121784956E-2</v>
      </c>
      <c r="I16" s="35">
        <f>Sheet1!M33/Sheet1!M12</f>
        <v>-0.18306979473806267</v>
      </c>
      <c r="J16" s="35">
        <f>Sheet1!M12/sheet!M27</f>
        <v>0.29583803402842362</v>
      </c>
      <c r="K16" s="35">
        <f>Sheet1!M30/sheet!M27</f>
        <v>-5.4159008165295508E-2</v>
      </c>
      <c r="L16" s="35">
        <f>Sheet1!M38</f>
        <v>-0.59</v>
      </c>
      <c r="M16" s="29"/>
      <c r="N16" s="35">
        <f>sheet!M40/sheet!M27</f>
        <v>0.3311412896805464</v>
      </c>
      <c r="O16" s="35">
        <f>sheet!M51/sheet!M27</f>
        <v>0.66885871031945354</v>
      </c>
      <c r="P16" s="35">
        <f>sheet!M40/sheet!M51</f>
        <v>0.49508406569511526</v>
      </c>
      <c r="Q16" s="34">
        <f>Sheet1!M24/Sheet1!M26</f>
        <v>4.7992466517857144</v>
      </c>
      <c r="R16" s="34">
        <f>ABS(Sheet2!M20/(Sheet1!M26+Sheet2!M30))</f>
        <v>0.35125903458075447</v>
      </c>
      <c r="S16" s="34">
        <f>sheet!M40/Sheet1!M43</f>
        <v>8.3319681877031204</v>
      </c>
      <c r="T16" s="34">
        <f>Sheet2!M20/sheet!M40</f>
        <v>2.7175958224984673E-2</v>
      </c>
      <c r="U16" s="12"/>
      <c r="V16" s="34">
        <f>ABS(Sheet1!M15/sheet!M15)</f>
        <v>7.4677303468175129</v>
      </c>
      <c r="W16" s="34">
        <f>Sheet1!M12/sheet!M14</f>
        <v>72.60235374967786</v>
      </c>
      <c r="X16" s="34">
        <f>Sheet1!M12/sheet!M27</f>
        <v>0.29583803402842362</v>
      </c>
      <c r="Y16" s="34">
        <f>Sheet1!M12/(sheet!M18-sheet!M35)</f>
        <v>3.0766464144912873</v>
      </c>
      <c r="Z16" s="12"/>
      <c r="AA16" s="36">
        <f>Sheet1!M43</f>
        <v>113.541</v>
      </c>
      <c r="AB16" s="36" t="str">
        <f>Sheet3!M17</f>
        <v>23.9x</v>
      </c>
      <c r="AC16" s="36" t="str">
        <f>Sheet3!M18</f>
        <v>-38.9x</v>
      </c>
      <c r="AD16" s="36" t="str">
        <f>Sheet3!M20</f>
        <v>-11.0x</v>
      </c>
      <c r="AE16" s="36" t="str">
        <f>Sheet3!M21</f>
        <v>1.2x</v>
      </c>
      <c r="AF16" s="36" t="str">
        <f>Sheet3!M22</f>
        <v>3.2x</v>
      </c>
      <c r="AG16" s="36" t="str">
        <f>Sheet3!M24</f>
        <v>-17.0x</v>
      </c>
      <c r="AH16" s="36" t="str">
        <f>Sheet3!M25</f>
        <v>1.4x</v>
      </c>
      <c r="AI16" s="36">
        <f>Sheet3!M31</f>
        <v>3.304E-2</v>
      </c>
      <c r="AK16" s="36">
        <f>Sheet3!M29</f>
        <v>5.0999999999999996</v>
      </c>
      <c r="AL16" s="36">
        <f>Sheet3!M30</f>
        <v>3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2023-04-20T21:04:14Z</dcterms:created>
  <dcterms:modified xsi:type="dcterms:W3CDTF">2023-05-07T02:45:27Z</dcterms:modified>
  <cp:category/>
  <dc:identifier/>
  <cp:version/>
</cp:coreProperties>
</file>