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Basic Material/"/>
    </mc:Choice>
  </mc:AlternateContent>
  <xr:revisionPtr revIDLastSave="25" documentId="8_{BC83DF0A-6EE3-4572-AB70-5F759E56C6EC}" xr6:coauthVersionLast="47" xr6:coauthVersionMax="47" xr10:uidLastSave="{84F3AC0C-B35D-40BC-8A9C-66BDF183B418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" i="3" l="1"/>
  <c r="AL16" i="5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<sst xmlns="http://schemas.openxmlformats.org/spreadsheetml/2006/main" count="654" uniqueCount="288">
  <si>
    <t>Lithium Americas Corp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</si>
  <si>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</si>
  <si>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</si>
  <si>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</si>
  <si>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</si>
  <si>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</si>
  <si>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</si>
  <si>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</si>
  <si>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</si>
  <si>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</si>
  <si>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</si>
  <si>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</si>
  <si>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</si>
  <si>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</si>
  <si>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</si>
  <si>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2013-09-30</t>
  </si>
  <si>
    <t>2014-09-30</t>
  </si>
  <si>
    <t>2015-09-30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</si>
  <si>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</si>
  <si>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</si>
  <si>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</si>
  <si>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</si>
  <si>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</si>
  <si>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</si>
  <si>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</si>
  <si>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</si>
  <si>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Short Term Investments</t>
  </si>
  <si>
    <t/>
  </si>
  <si>
    <t>Accounts Receivable, Net</t>
  </si>
  <si>
    <t>Inventory</t>
  </si>
  <si>
    <t>Prepaid Expenses</t>
  </si>
  <si>
    <t>Other Current Assets</t>
  </si>
  <si>
    <t>Total Current Assets</t>
  </si>
  <si>
    <t>Property Plant And Equipment, Net</t>
  </si>
  <si>
    <t>Real Estate Owned</t>
  </si>
  <si>
    <t>Capitalized / Purchased Software</t>
  </si>
  <si>
    <t>Long-term Investments</t>
  </si>
  <si>
    <t>Goodwill</t>
  </si>
  <si>
    <t>Other Intangibles</t>
  </si>
  <si>
    <t>Other Long-term Assets</t>
  </si>
  <si>
    <t>Total Assets</t>
  </si>
  <si>
    <t>1,033.553</t>
  </si>
  <si>
    <t>1,376.355</t>
  </si>
  <si>
    <t>Accounts Payable</t>
  </si>
  <si>
    <t>Accrued Expenses</t>
  </si>
  <si>
    <t>Short-term Borrowings</t>
  </si>
  <si>
    <t>Current Portion of LT Debt</t>
  </si>
  <si>
    <t>Current Portion of Capital Lease Obligations</t>
  </si>
  <si>
    <t>Other Current Liabilities</t>
  </si>
  <si>
    <t>Total Current Liabilities</t>
  </si>
  <si>
    <t>Long-term Debt</t>
  </si>
  <si>
    <t>Capital Leases</t>
  </si>
  <si>
    <t>Other Non-current Liabilities</t>
  </si>
  <si>
    <t>Total Liabilities</t>
  </si>
  <si>
    <t>Common Stock</t>
  </si>
  <si>
    <t>1,393.871</t>
  </si>
  <si>
    <t>Additional Paid In Capital</t>
  </si>
  <si>
    <t>Retained Earnings</t>
  </si>
  <si>
    <t>Treasury Stock</t>
  </si>
  <si>
    <t>Other Common Equity Adj</t>
  </si>
  <si>
    <t>Common Equity</t>
  </si>
  <si>
    <t>1,061.5</t>
  </si>
  <si>
    <t>Total Preferred Equity</t>
  </si>
  <si>
    <t>Minority Interest, Total</t>
  </si>
  <si>
    <t>Other Equity</t>
  </si>
  <si>
    <t>Total Equity</t>
  </si>
  <si>
    <t>Total Liabilities And Equity</t>
  </si>
  <si>
    <t>Cash And Short Term Investments</t>
  </si>
  <si>
    <t>Total Debt</t>
  </si>
  <si>
    <t>Income Statement</t>
  </si>
  <si>
    <t>Revenue</t>
  </si>
  <si>
    <t>Revenue Growth (YoY)</t>
  </si>
  <si>
    <t>NM</t>
  </si>
  <si>
    <t>364.7%</t>
  </si>
  <si>
    <t>Cost of Revenues</t>
  </si>
  <si>
    <t>Gross Profit</t>
  </si>
  <si>
    <t>Gross Profit Margin</t>
  </si>
  <si>
    <t>-85.9%</t>
  </si>
  <si>
    <t>-24.5%</t>
  </si>
  <si>
    <t>R&amp;D Expenses</t>
  </si>
  <si>
    <t>Selling and Marketing Expense</t>
  </si>
  <si>
    <t>General &amp; Admin Expenses</t>
  </si>
  <si>
    <t>Other Inc / (Exp)</t>
  </si>
  <si>
    <t>Operating Expenses</t>
  </si>
  <si>
    <t>Operating Income</t>
  </si>
  <si>
    <t>Net Interest Expenses</t>
  </si>
  <si>
    <t>EBT, Incl. Unusual Items</t>
  </si>
  <si>
    <t>Earnings of Discontinued Ops.</t>
  </si>
  <si>
    <t>Income Tax Expense</t>
  </si>
  <si>
    <t>Net Income to Company</t>
  </si>
  <si>
    <t>Minority Interest in Earnings</t>
  </si>
  <si>
    <t>Net Income to Stockholders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</si>
  <si>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</si>
  <si>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</si>
  <si>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</si>
  <si>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</si>
  <si>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</si>
  <si>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Weighted Average Diluted Shares Out.</t>
  </si>
  <si>
    <t>EBITDA</t>
  </si>
  <si>
    <t>EBIT</t>
  </si>
  <si>
    <t>Revenue (Reported)</t>
  </si>
  <si>
    <t>Operating Income (Reported)</t>
  </si>
  <si>
    <t>Operating Income (Adjusted)</t>
  </si>
  <si>
    <t>Cash Flow Statement</t>
  </si>
  <si>
    <t>Depreciation &amp; Amortization (CF)</t>
  </si>
  <si>
    <t>Amortization of Deferred Charges (CF)</t>
  </si>
  <si>
    <t>Stock-Based Comp</t>
  </si>
  <si>
    <t>Change In Accounts Receivable</t>
  </si>
  <si>
    <t>Change In Inventories</t>
  </si>
  <si>
    <t>Change in Other Net Operating Assets</t>
  </si>
  <si>
    <t>Other Operating Activities</t>
  </si>
  <si>
    <t>Cash from Operations</t>
  </si>
  <si>
    <t>Capital Expenditures</t>
  </si>
  <si>
    <t>Cash Acquisitions</t>
  </si>
  <si>
    <t>Other Investing Activities</t>
  </si>
  <si>
    <t>Cash from Investing</t>
  </si>
  <si>
    <t>Dividends Paid (Ex Special Dividends)</t>
  </si>
  <si>
    <t>Special Dividend Paid</t>
  </si>
  <si>
    <t>Long-Term Debt Issued</t>
  </si>
  <si>
    <t>Long-Term Debt Repaid</t>
  </si>
  <si>
    <t>Repurchase of Common Stock</t>
  </si>
  <si>
    <t>Other Financing Activities</t>
  </si>
  <si>
    <t>Cash from Financing</t>
  </si>
  <si>
    <t>Beginning Cash (CF)</t>
  </si>
  <si>
    <t>Foreign Exchange Rate Adjustments</t>
  </si>
  <si>
    <t>Additions / Reductions</t>
  </si>
  <si>
    <t>Ending Cash (CF)</t>
  </si>
  <si>
    <t>Levered Free Cash Flow</t>
  </si>
  <si>
    <t>Cash Interest Paid</t>
  </si>
  <si>
    <t>Valuation Ratios</t>
  </si>
  <si>
    <t>Price Close (Split Adjusted)</t>
  </si>
  <si>
    <t>Market Cap</t>
  </si>
  <si>
    <t>1,536.461</t>
  </si>
  <si>
    <t>4,424.564</t>
  </si>
  <si>
    <t>3,464.824</t>
  </si>
  <si>
    <t>Total Enterprise Value (TEV)</t>
  </si>
  <si>
    <t>1,610.353</t>
  </si>
  <si>
    <t>4,045.377</t>
  </si>
  <si>
    <t>3,263.058</t>
  </si>
  <si>
    <t>Enterprise Value (EV)</t>
  </si>
  <si>
    <t>1,455.677</t>
  </si>
  <si>
    <t>3,854.333</t>
  </si>
  <si>
    <t>3,828.615</t>
  </si>
  <si>
    <t>EV/EBITDA</t>
  </si>
  <si>
    <t>-2.8x</t>
  </si>
  <si>
    <t>-8.8x</t>
  </si>
  <si>
    <t>-9.8x</t>
  </si>
  <si>
    <t>-15.9x</t>
  </si>
  <si>
    <t>-33.0x</t>
  </si>
  <si>
    <t>-9.1x</t>
  </si>
  <si>
    <t>-19.2x</t>
  </si>
  <si>
    <t>-43.0x</t>
  </si>
  <si>
    <t>-67.1x</t>
  </si>
  <si>
    <t>-36.7x</t>
  </si>
  <si>
    <t>EV / EBIT</t>
  </si>
  <si>
    <t>-9.7x</t>
  </si>
  <si>
    <t>-15.1x</t>
  </si>
  <si>
    <t>-31.6x</t>
  </si>
  <si>
    <t>-18.0x</t>
  </si>
  <si>
    <t>-41.5x</t>
  </si>
  <si>
    <t>-66.0x</t>
  </si>
  <si>
    <t>-35.9x</t>
  </si>
  <si>
    <t>EV / LTM EBITDA - CAPEX</t>
  </si>
  <si>
    <t>-2.2x</t>
  </si>
  <si>
    <t>-3.0x</t>
  </si>
  <si>
    <t>-4.9x</t>
  </si>
  <si>
    <t>-13.0x</t>
  </si>
  <si>
    <t>-30.6x</t>
  </si>
  <si>
    <t>-8.6x</t>
  </si>
  <si>
    <t>-12.2x</t>
  </si>
  <si>
    <t>-10.4x</t>
  </si>
  <si>
    <t>-64.7x</t>
  </si>
  <si>
    <t>-33.8x</t>
  </si>
  <si>
    <t>EV / Free Cash Flow</t>
  </si>
  <si>
    <t>-2.5x</t>
  </si>
  <si>
    <t>-3.3x</t>
  </si>
  <si>
    <t>-5.0x</t>
  </si>
  <si>
    <t>-14.3x</t>
  </si>
  <si>
    <t>-36.8x</t>
  </si>
  <si>
    <t>-10.3x</t>
  </si>
  <si>
    <t>-19.8x</t>
  </si>
  <si>
    <t>-11.2x</t>
  </si>
  <si>
    <t>-94.2x</t>
  </si>
  <si>
    <t>-63.8x</t>
  </si>
  <si>
    <t>EV / Invested Capital</t>
  </si>
  <si>
    <t>1.3x</t>
  </si>
  <si>
    <t>2.0x</t>
  </si>
  <si>
    <t>2.7x</t>
  </si>
  <si>
    <t>3.2x</t>
  </si>
  <si>
    <t>6.3x</t>
  </si>
  <si>
    <t>2.5x</t>
  </si>
  <si>
    <t>1.1x</t>
  </si>
  <si>
    <t>5.5x</t>
  </si>
  <si>
    <t>4.5x</t>
  </si>
  <si>
    <t>2.9x</t>
  </si>
  <si>
    <t>EV / Revenue</t>
  </si>
  <si>
    <t>NA</t>
  </si>
  <si>
    <t>913.1x</t>
  </si>
  <si>
    <t>170.7x</t>
  </si>
  <si>
    <t>61.7x</t>
  </si>
  <si>
    <t>-88.0x</t>
  </si>
  <si>
    <t>P/E Ratio</t>
  </si>
  <si>
    <t>-5.7x</t>
  </si>
  <si>
    <t>13.3x</t>
  </si>
  <si>
    <t>-9.5x</t>
  </si>
  <si>
    <t>-8.7x</t>
  </si>
  <si>
    <t>-25.6x</t>
  </si>
  <si>
    <t>-11.5x</t>
  </si>
  <si>
    <t>-39.0x</t>
  </si>
  <si>
    <t>-62.3x</t>
  </si>
  <si>
    <t>-32.5x</t>
  </si>
  <si>
    <t>Price/Book</t>
  </si>
  <si>
    <t>2.3x</t>
  </si>
  <si>
    <t>2.4x</t>
  </si>
  <si>
    <t>3.5x</t>
  </si>
  <si>
    <t>7.0x</t>
  </si>
  <si>
    <t>3.0x</t>
  </si>
  <si>
    <t>1.7x</t>
  </si>
  <si>
    <t>11.9x</t>
  </si>
  <si>
    <t>6.6x</t>
  </si>
  <si>
    <t>3.9x</t>
  </si>
  <si>
    <t>Price / Operating Cash Flow</t>
  </si>
  <si>
    <t>-5.3x</t>
  </si>
  <si>
    <t>-9.9x</t>
  </si>
  <si>
    <t>-11.9x</t>
  </si>
  <si>
    <t>-84.3x</t>
  </si>
  <si>
    <t>-14.8x</t>
  </si>
  <si>
    <t>-15.8x</t>
  </si>
  <si>
    <t>-43.3x</t>
  </si>
  <si>
    <t>-79.8x</t>
  </si>
  <si>
    <t>-46.6x</t>
  </si>
  <si>
    <t>Price / LTM Sales</t>
  </si>
  <si>
    <t>1,070.1x</t>
  </si>
  <si>
    <t>190.0x</t>
  </si>
  <si>
    <t>73.3x</t>
  </si>
  <si>
    <t>-85.3x</t>
  </si>
  <si>
    <t>Altman Z-Score</t>
  </si>
  <si>
    <t>Piotroski Score</t>
  </si>
  <si>
    <t>Dividend Per Share</t>
  </si>
  <si>
    <t>Dividend Yield</t>
  </si>
  <si>
    <t>0.0%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</si>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</sst>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</font>
    <font>
      <b/>
      <sz val="10"/>
      <color rgb="FF434343"/>
      <name val="Arial"/>
    </font>
    <font>
      <b/>
      <sz val="11"/>
      <color rgb="FF1551C3"/>
      <name val="Arial"/>
    </font>
    <font>
      <sz val="11"/>
      <name val="Arial"/>
    </font>
    <font>
      <sz val="10"/>
      <color rgb="FF434343"/>
      <name val="Arial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64E31AC4-821A-5C0A-6299-D1A8E9F5C63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topLeftCell="A2" workbookViewId="0">
      <selection activeCell="N21" sqref="N21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>
        <v>11.691000000000001</v>
      </c>
      <c r="E12" s="3">
        <v>8.0039999999999996</v>
      </c>
      <c r="F12" s="3">
        <v>7.4370000000000003</v>
      </c>
      <c r="G12" s="3">
        <v>10.818</v>
      </c>
      <c r="H12" s="3">
        <v>69.641000000000005</v>
      </c>
      <c r="I12" s="3">
        <v>56.789000000000001</v>
      </c>
      <c r="J12" s="3">
        <v>108.572</v>
      </c>
      <c r="K12" s="3">
        <v>188.40700000000001</v>
      </c>
      <c r="L12" s="3">
        <v>645.678</v>
      </c>
      <c r="M12" s="3">
        <v>263.30399999999997</v>
      </c>
    </row>
    <row r="13" spans="3:13" ht="12.75" x14ac:dyDescent="0.2">
      <c r="C13" s="3" t="s">
        <v>26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>
        <v>213.42400000000001</v>
      </c>
    </row>
    <row r="14" spans="3:13" ht="12.75" x14ac:dyDescent="0.2">
      <c r="C14" s="3" t="s">
        <v>28</v>
      </c>
      <c r="D14" s="39">
        <v>1.3149999999999999</v>
      </c>
      <c r="E14" s="39">
        <v>1.3149999999999999</v>
      </c>
      <c r="F14" s="39">
        <v>1.3149999999999999</v>
      </c>
      <c r="G14" s="3">
        <v>1.3149999999999999</v>
      </c>
      <c r="H14" s="3">
        <v>1.2789999999999999</v>
      </c>
      <c r="I14" s="3">
        <v>2.6579999999999999</v>
      </c>
      <c r="J14" s="39">
        <v>2.6579999999999999</v>
      </c>
      <c r="K14" s="39">
        <v>2.6579999999999999</v>
      </c>
      <c r="L14" s="39">
        <v>2.6579999999999999</v>
      </c>
      <c r="M14" s="39">
        <v>2.6579999999999999</v>
      </c>
    </row>
    <row r="15" spans="3:13" ht="12.75" x14ac:dyDescent="0.2">
      <c r="C15" s="3" t="s">
        <v>29</v>
      </c>
      <c r="D15" s="39">
        <v>0.13900000000000001</v>
      </c>
      <c r="E15" s="3">
        <v>0.13900000000000001</v>
      </c>
      <c r="F15" s="3">
        <v>0.57099999999999995</v>
      </c>
      <c r="G15" s="3">
        <v>0.71299999999999997</v>
      </c>
      <c r="H15" s="3">
        <v>2.6219999999999999</v>
      </c>
      <c r="I15" s="3">
        <v>2.2069999999999999</v>
      </c>
      <c r="J15" s="3">
        <v>1.605</v>
      </c>
      <c r="K15" s="39">
        <v>1.605</v>
      </c>
      <c r="L15" s="39">
        <v>1.605</v>
      </c>
      <c r="M15" s="39">
        <v>1.605</v>
      </c>
    </row>
    <row r="16" spans="3:13" ht="12.75" x14ac:dyDescent="0.2">
      <c r="C16" s="3" t="s">
        <v>30</v>
      </c>
      <c r="D16" s="3">
        <v>0.17199999999999999</v>
      </c>
      <c r="E16" s="3">
        <v>0.41699999999999998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</row>
    <row r="17" spans="3:13" ht="12.75" x14ac:dyDescent="0.2">
      <c r="C17" s="3" t="s">
        <v>31</v>
      </c>
      <c r="D17" s="3">
        <v>1.6E-2</v>
      </c>
      <c r="E17" s="3">
        <v>0.17699999999999999</v>
      </c>
      <c r="F17" s="3">
        <v>1.4430000000000001</v>
      </c>
      <c r="G17" s="3">
        <v>1.119</v>
      </c>
      <c r="H17" s="3">
        <v>3.4209999999999998</v>
      </c>
      <c r="I17" s="3">
        <v>2.4119999999999999</v>
      </c>
      <c r="J17" s="3">
        <v>10.471</v>
      </c>
      <c r="K17" s="3">
        <v>7.9779999999999998</v>
      </c>
      <c r="L17" s="3">
        <v>27.779</v>
      </c>
      <c r="M17" s="3">
        <v>5.4020000000000001</v>
      </c>
    </row>
    <row r="18" spans="3:13" ht="12.75" x14ac:dyDescent="0.2">
      <c r="C18" s="3" t="s">
        <v>32</v>
      </c>
      <c r="D18" s="3">
        <v>11.879</v>
      </c>
      <c r="E18" s="3">
        <v>8.7370000000000001</v>
      </c>
      <c r="F18" s="3">
        <v>9.4510000000000005</v>
      </c>
      <c r="G18" s="3">
        <v>13.964</v>
      </c>
      <c r="H18" s="3">
        <v>76.962999999999994</v>
      </c>
      <c r="I18" s="3">
        <v>64.064999999999998</v>
      </c>
      <c r="J18" s="3">
        <v>120.648</v>
      </c>
      <c r="K18" s="3">
        <v>196.38499999999999</v>
      </c>
      <c r="L18" s="3">
        <v>673.45699999999999</v>
      </c>
      <c r="M18" s="3">
        <v>482.13099999999997</v>
      </c>
    </row>
    <row r="19" spans="3:13" ht="12.75" x14ac:dyDescent="0.2"/>
    <row r="20" spans="3:13" ht="12.75" x14ac:dyDescent="0.2">
      <c r="C20" s="3" t="s">
        <v>33</v>
      </c>
      <c r="D20" s="3">
        <v>3.8180000000000001</v>
      </c>
      <c r="E20" s="3">
        <v>18.321999999999999</v>
      </c>
      <c r="F20" s="3">
        <v>82.165000000000006</v>
      </c>
      <c r="G20" s="3">
        <v>26.788</v>
      </c>
      <c r="H20" s="3">
        <v>25.363</v>
      </c>
      <c r="I20" s="3">
        <v>12.234</v>
      </c>
      <c r="J20" s="3">
        <v>211.363</v>
      </c>
      <c r="K20" s="3">
        <v>7.9870000000000001</v>
      </c>
      <c r="L20" s="3">
        <v>12.654999999999999</v>
      </c>
      <c r="M20" s="3">
        <v>484.26900000000001</v>
      </c>
    </row>
    <row r="21" spans="3:13" ht="12.75" x14ac:dyDescent="0.2">
      <c r="C21" s="3" t="s">
        <v>34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</row>
    <row r="22" spans="3:13" ht="12.75" x14ac:dyDescent="0.2">
      <c r="C22" s="3" t="s">
        <v>35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</row>
    <row r="23" spans="3:13" ht="12.75" x14ac:dyDescent="0.2">
      <c r="C23" s="3" t="s">
        <v>36</v>
      </c>
      <c r="D23" s="3" t="s">
        <v>27</v>
      </c>
      <c r="E23" s="3" t="s">
        <v>27</v>
      </c>
      <c r="F23" s="3" t="s">
        <v>27</v>
      </c>
      <c r="G23" s="3">
        <v>17.638999999999999</v>
      </c>
      <c r="H23" s="3">
        <v>24.687000000000001</v>
      </c>
      <c r="I23" s="3">
        <v>48.158999999999999</v>
      </c>
      <c r="J23" s="3" t="s">
        <v>27</v>
      </c>
      <c r="K23" s="3">
        <v>167.18799999999999</v>
      </c>
      <c r="L23" s="3">
        <v>223.66</v>
      </c>
      <c r="M23" s="3">
        <v>98.635000000000005</v>
      </c>
    </row>
    <row r="24" spans="3:13" ht="12.75" x14ac:dyDescent="0.2">
      <c r="C24" s="3" t="s">
        <v>37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</row>
    <row r="25" spans="3:13" ht="12.75" x14ac:dyDescent="0.2">
      <c r="C25" s="3" t="s">
        <v>38</v>
      </c>
      <c r="D25" s="3" t="s">
        <v>27</v>
      </c>
      <c r="E25" s="3" t="s">
        <v>27</v>
      </c>
      <c r="F25" s="3" t="s">
        <v>27</v>
      </c>
      <c r="G25" s="3" t="s">
        <v>27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</row>
    <row r="26" spans="3:13" ht="12.75" x14ac:dyDescent="0.2">
      <c r="C26" s="3" t="s">
        <v>39</v>
      </c>
      <c r="D26" s="3">
        <v>0.31900000000000001</v>
      </c>
      <c r="E26" s="3">
        <v>0.16800000000000001</v>
      </c>
      <c r="F26" s="3">
        <v>0.20100000000000001</v>
      </c>
      <c r="G26" s="3">
        <v>2.44</v>
      </c>
      <c r="H26" s="3">
        <v>15.667</v>
      </c>
      <c r="I26" s="3">
        <v>17.416</v>
      </c>
      <c r="J26" s="3">
        <v>49.484000000000002</v>
      </c>
      <c r="K26" s="3">
        <v>44.167999999999999</v>
      </c>
      <c r="L26" s="3">
        <v>123.78100000000001</v>
      </c>
      <c r="M26" s="3">
        <v>311.32</v>
      </c>
    </row>
    <row r="27" spans="3:13" ht="12.75" x14ac:dyDescent="0.2">
      <c r="C27" s="3" t="s">
        <v>40</v>
      </c>
      <c r="D27" s="3">
        <v>16.015999999999998</v>
      </c>
      <c r="E27" s="3">
        <v>27.225999999999999</v>
      </c>
      <c r="F27" s="3">
        <v>91.816999999999993</v>
      </c>
      <c r="G27" s="3">
        <v>60.831000000000003</v>
      </c>
      <c r="H27" s="3">
        <v>142.68</v>
      </c>
      <c r="I27" s="3">
        <v>141.875</v>
      </c>
      <c r="J27" s="3">
        <v>381.495</v>
      </c>
      <c r="K27" s="3">
        <v>415.72899999999998</v>
      </c>
      <c r="L27" s="3" t="s">
        <v>41</v>
      </c>
      <c r="M27" s="3" t="s">
        <v>42</v>
      </c>
    </row>
    <row r="28" spans="3:13" ht="12.75" x14ac:dyDescent="0.2"/>
    <row r="29" spans="3:13" ht="12.75" x14ac:dyDescent="0.2">
      <c r="C29" s="3" t="s">
        <v>43</v>
      </c>
      <c r="D29" s="3">
        <v>0.439</v>
      </c>
      <c r="E29" s="3">
        <v>1.9910000000000001</v>
      </c>
      <c r="F29" s="3">
        <v>4.4009999999999998</v>
      </c>
      <c r="G29" s="3">
        <v>2.198</v>
      </c>
      <c r="H29" s="3">
        <v>4.4580000000000002</v>
      </c>
      <c r="I29" s="3">
        <v>3.8519999999999999</v>
      </c>
      <c r="J29" s="3">
        <v>15.425000000000001</v>
      </c>
      <c r="K29" s="3">
        <v>6.6219999999999999</v>
      </c>
      <c r="L29" s="3">
        <v>9.2910000000000004</v>
      </c>
      <c r="M29" s="3">
        <v>22.393999999999998</v>
      </c>
    </row>
    <row r="30" spans="3:13" ht="12.75" x14ac:dyDescent="0.2">
      <c r="C30" s="3" t="s">
        <v>44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27</v>
      </c>
      <c r="L30" s="3" t="s">
        <v>27</v>
      </c>
      <c r="M30" s="3" t="s">
        <v>27</v>
      </c>
    </row>
    <row r="31" spans="3:13" ht="12.75" x14ac:dyDescent="0.2">
      <c r="C31" s="3" t="s">
        <v>45</v>
      </c>
      <c r="D31" s="3" t="s">
        <v>27</v>
      </c>
      <c r="E31" s="3" t="s">
        <v>27</v>
      </c>
      <c r="F31" s="3">
        <v>3.7130000000000001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</row>
    <row r="32" spans="3:13" ht="12.75" x14ac:dyDescent="0.2">
      <c r="C32" s="3" t="s">
        <v>46</v>
      </c>
      <c r="D32" s="3">
        <v>0.108</v>
      </c>
      <c r="E32" s="3">
        <v>0.124</v>
      </c>
      <c r="F32" s="3">
        <v>0.157</v>
      </c>
      <c r="G32" s="3">
        <v>0.16800000000000001</v>
      </c>
      <c r="H32" s="3">
        <v>0.16300000000000001</v>
      </c>
      <c r="I32" s="3">
        <v>0.73599999999999999</v>
      </c>
      <c r="J32" s="3">
        <v>4.04</v>
      </c>
      <c r="K32" s="3">
        <v>4.5170000000000003</v>
      </c>
      <c r="L32" s="3">
        <v>1.149</v>
      </c>
      <c r="M32" s="3">
        <v>2.65</v>
      </c>
    </row>
    <row r="33" spans="3:13" ht="12.75" x14ac:dyDescent="0.2">
      <c r="C33" s="3" t="s">
        <v>47</v>
      </c>
      <c r="D33" s="3" t="s">
        <v>27</v>
      </c>
      <c r="E33" s="3">
        <v>2.5999999999999999E-2</v>
      </c>
      <c r="F33" s="3">
        <v>5.5E-2</v>
      </c>
      <c r="G33" s="3">
        <v>5.8999999999999997E-2</v>
      </c>
      <c r="H33" s="3">
        <v>0.06</v>
      </c>
      <c r="I33" s="3" t="s">
        <v>27</v>
      </c>
      <c r="J33" s="3" t="s">
        <v>27</v>
      </c>
      <c r="K33" s="3" t="s">
        <v>27</v>
      </c>
      <c r="L33" s="3" t="s">
        <v>27</v>
      </c>
      <c r="M33" s="3">
        <v>1.554</v>
      </c>
    </row>
    <row r="34" spans="3:13" ht="12.75" x14ac:dyDescent="0.2">
      <c r="C34" s="3" t="s">
        <v>48</v>
      </c>
      <c r="D34" s="3">
        <v>8.4000000000000005E-2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3:13" ht="12.75" x14ac:dyDescent="0.2">
      <c r="C35" s="3" t="s">
        <v>49</v>
      </c>
      <c r="D35" s="3">
        <v>0.63200000000000001</v>
      </c>
      <c r="E35" s="3">
        <v>2.141</v>
      </c>
      <c r="F35" s="3">
        <v>8.3260000000000005</v>
      </c>
      <c r="G35" s="3">
        <v>2.4249999999999998</v>
      </c>
      <c r="H35" s="3">
        <v>4.6820000000000004</v>
      </c>
      <c r="I35" s="3">
        <v>4.5880000000000001</v>
      </c>
      <c r="J35" s="3">
        <v>19.463999999999999</v>
      </c>
      <c r="K35" s="3">
        <v>11.138999999999999</v>
      </c>
      <c r="L35" s="3">
        <v>10.44</v>
      </c>
      <c r="M35" s="3">
        <v>26.597999999999999</v>
      </c>
    </row>
    <row r="36" spans="3:13" ht="12.75" x14ac:dyDescent="0.2"/>
    <row r="37" spans="3:13" ht="12.75" x14ac:dyDescent="0.2">
      <c r="C37" s="3" t="s">
        <v>50</v>
      </c>
      <c r="D37" s="3">
        <v>1.2509999999999999</v>
      </c>
      <c r="E37" s="3">
        <v>1.2350000000000001</v>
      </c>
      <c r="F37" s="3">
        <v>1.3240000000000001</v>
      </c>
      <c r="G37" s="3">
        <v>1.119</v>
      </c>
      <c r="H37" s="3">
        <v>0.88400000000000001</v>
      </c>
      <c r="I37" s="3">
        <v>24.606000000000002</v>
      </c>
      <c r="J37" s="3">
        <v>152.066</v>
      </c>
      <c r="K37" s="3">
        <v>161.52099999999999</v>
      </c>
      <c r="L37" s="3">
        <v>344.51499999999999</v>
      </c>
      <c r="M37" s="3">
        <v>284.73700000000002</v>
      </c>
    </row>
    <row r="38" spans="3:13" ht="12.75" x14ac:dyDescent="0.2">
      <c r="C38" s="3" t="s">
        <v>51</v>
      </c>
      <c r="D38" s="3" t="s">
        <v>27</v>
      </c>
      <c r="E38" s="3">
        <v>9.0999999999999998E-2</v>
      </c>
      <c r="F38" s="3">
        <v>0.16500000000000001</v>
      </c>
      <c r="G38" s="3">
        <v>9.2999999999999999E-2</v>
      </c>
      <c r="H38" s="3">
        <v>0.06</v>
      </c>
      <c r="I38" s="3" t="s">
        <v>27</v>
      </c>
      <c r="J38" s="3" t="s">
        <v>27</v>
      </c>
      <c r="K38" s="3" t="s">
        <v>27</v>
      </c>
      <c r="L38" s="3" t="s">
        <v>27</v>
      </c>
      <c r="M38" s="3">
        <v>2.8730000000000002</v>
      </c>
    </row>
    <row r="39" spans="3:13" ht="12.75" x14ac:dyDescent="0.2">
      <c r="C39" s="3" t="s">
        <v>52</v>
      </c>
      <c r="D39" s="3">
        <v>0.17499999999999999</v>
      </c>
      <c r="E39" s="3">
        <v>0.19</v>
      </c>
      <c r="F39" s="3">
        <v>0.40200000000000002</v>
      </c>
      <c r="G39" s="3">
        <v>0.22800000000000001</v>
      </c>
      <c r="H39" s="3">
        <v>0.313</v>
      </c>
      <c r="I39" s="3">
        <v>0.36699999999999999</v>
      </c>
      <c r="J39" s="3">
        <v>2.698</v>
      </c>
      <c r="K39" s="3">
        <v>0.41499999999999998</v>
      </c>
      <c r="L39" s="3">
        <v>0.41199999999999998</v>
      </c>
      <c r="M39" s="3">
        <v>0.64700000000000002</v>
      </c>
    </row>
    <row r="40" spans="3:13" ht="12.75" x14ac:dyDescent="0.2">
      <c r="C40" s="3" t="s">
        <v>53</v>
      </c>
      <c r="D40" s="3">
        <v>2.0579999999999998</v>
      </c>
      <c r="E40" s="3">
        <v>3.657</v>
      </c>
      <c r="F40" s="3">
        <v>10.215999999999999</v>
      </c>
      <c r="G40" s="3">
        <v>3.8650000000000002</v>
      </c>
      <c r="H40" s="3">
        <v>5.9390000000000001</v>
      </c>
      <c r="I40" s="3">
        <v>29.561</v>
      </c>
      <c r="J40" s="3">
        <v>174.22900000000001</v>
      </c>
      <c r="K40" s="3">
        <v>173.07499999999999</v>
      </c>
      <c r="L40" s="3">
        <v>355.36700000000002</v>
      </c>
      <c r="M40" s="3">
        <v>314.85599999999999</v>
      </c>
    </row>
    <row r="41" spans="3:13" ht="12.75" x14ac:dyDescent="0.2"/>
    <row r="42" spans="3:13" ht="12.75" x14ac:dyDescent="0.2">
      <c r="C42" s="3" t="s">
        <v>54</v>
      </c>
      <c r="D42" s="3">
        <v>46.381</v>
      </c>
      <c r="E42" s="3">
        <v>59.290999999999997</v>
      </c>
      <c r="F42" s="3">
        <v>133.04499999999999</v>
      </c>
      <c r="G42" s="3">
        <v>145.92400000000001</v>
      </c>
      <c r="H42" s="3">
        <v>248.15700000000001</v>
      </c>
      <c r="I42" s="3">
        <v>270.25400000000002</v>
      </c>
      <c r="J42" s="3">
        <v>260.88400000000001</v>
      </c>
      <c r="K42" s="3">
        <v>390.82600000000002</v>
      </c>
      <c r="L42" s="3">
        <v>872.51700000000005</v>
      </c>
      <c r="M42" s="3" t="s">
        <v>55</v>
      </c>
    </row>
    <row r="43" spans="3:13" ht="12.75" x14ac:dyDescent="0.2">
      <c r="C43" s="3" t="s">
        <v>56</v>
      </c>
      <c r="D43" s="3">
        <v>8.234</v>
      </c>
      <c r="E43" s="3">
        <v>10.257999999999999</v>
      </c>
      <c r="F43" s="3">
        <v>14.531000000000001</v>
      </c>
      <c r="G43" s="3">
        <v>16.044</v>
      </c>
      <c r="H43" s="3">
        <v>26.164999999999999</v>
      </c>
      <c r="I43" s="3">
        <v>35.723999999999997</v>
      </c>
      <c r="J43" s="3">
        <v>36.881999999999998</v>
      </c>
      <c r="K43" s="3">
        <v>34.615000000000002</v>
      </c>
      <c r="L43" s="3">
        <v>35.991999999999997</v>
      </c>
      <c r="M43" s="3">
        <v>40.923999999999999</v>
      </c>
    </row>
    <row r="44" spans="3:13" ht="12.75" x14ac:dyDescent="0.2">
      <c r="C44" s="3" t="s">
        <v>57</v>
      </c>
      <c r="D44" s="3">
        <v>-40.627000000000002</v>
      </c>
      <c r="E44" s="3">
        <v>-45.603000000000002</v>
      </c>
      <c r="F44" s="3">
        <v>-64.765000000000001</v>
      </c>
      <c r="G44" s="3">
        <v>-102.15</v>
      </c>
      <c r="H44" s="3">
        <v>-137.43700000000001</v>
      </c>
      <c r="I44" s="3">
        <v>-187.80500000000001</v>
      </c>
      <c r="J44" s="3">
        <v>-85.477999999999994</v>
      </c>
      <c r="K44" s="3">
        <v>-178.35</v>
      </c>
      <c r="L44" s="3">
        <v>-225.91300000000001</v>
      </c>
      <c r="M44" s="3">
        <v>-368.57499999999999</v>
      </c>
    </row>
    <row r="45" spans="3:13" ht="12.75" x14ac:dyDescent="0.2">
      <c r="C45" s="3" t="s">
        <v>58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</row>
    <row r="46" spans="3:13" ht="12.75" x14ac:dyDescent="0.2">
      <c r="C46" s="3" t="s">
        <v>59</v>
      </c>
      <c r="D46" s="3">
        <v>-0.03</v>
      </c>
      <c r="E46" s="3">
        <v>-0.377</v>
      </c>
      <c r="F46" s="3">
        <v>-1.21</v>
      </c>
      <c r="G46" s="3">
        <v>-2.8519999999999999</v>
      </c>
      <c r="H46" s="3">
        <v>-0.14299999999999999</v>
      </c>
      <c r="I46" s="3">
        <v>-5.86</v>
      </c>
      <c r="J46" s="3">
        <v>-5.0209999999999999</v>
      </c>
      <c r="K46" s="3">
        <v>-4.4370000000000003</v>
      </c>
      <c r="L46" s="3">
        <v>-4.4089999999999998</v>
      </c>
      <c r="M46" s="3">
        <v>-4.7210000000000001</v>
      </c>
    </row>
    <row r="47" spans="3:13" ht="12.75" x14ac:dyDescent="0.2">
      <c r="C47" s="3" t="s">
        <v>60</v>
      </c>
      <c r="D47" s="3">
        <v>13.958</v>
      </c>
      <c r="E47" s="3">
        <v>23.568999999999999</v>
      </c>
      <c r="F47" s="3">
        <v>81.600999999999999</v>
      </c>
      <c r="G47" s="3">
        <v>56.966000000000001</v>
      </c>
      <c r="H47" s="3">
        <v>136.74100000000001</v>
      </c>
      <c r="I47" s="3">
        <v>112.313</v>
      </c>
      <c r="J47" s="3">
        <v>207.26599999999999</v>
      </c>
      <c r="K47" s="3">
        <v>242.654</v>
      </c>
      <c r="L47" s="3">
        <v>678.18600000000004</v>
      </c>
      <c r="M47" s="3" t="s">
        <v>61</v>
      </c>
    </row>
    <row r="48" spans="3:13" ht="12.75" x14ac:dyDescent="0.2">
      <c r="C48" s="3" t="s">
        <v>62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</row>
    <row r="49" spans="3:13" ht="12.75" x14ac:dyDescent="0.2">
      <c r="C49" s="3" t="s">
        <v>63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</row>
    <row r="50" spans="3:13" ht="12.75" x14ac:dyDescent="0.2">
      <c r="C50" s="3" t="s">
        <v>64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65</v>
      </c>
      <c r="D51" s="3">
        <v>13.958</v>
      </c>
      <c r="E51" s="3">
        <v>23.568999999999999</v>
      </c>
      <c r="F51" s="3">
        <v>81.600999999999999</v>
      </c>
      <c r="G51" s="3">
        <v>56.966000000000001</v>
      </c>
      <c r="H51" s="3">
        <v>136.74100000000001</v>
      </c>
      <c r="I51" s="3">
        <v>112.313</v>
      </c>
      <c r="J51" s="3">
        <v>207.26599999999999</v>
      </c>
      <c r="K51" s="3">
        <v>242.654</v>
      </c>
      <c r="L51" s="3">
        <v>678.18600000000004</v>
      </c>
      <c r="M51" s="3" t="s">
        <v>61</v>
      </c>
    </row>
    <row r="52" spans="3:13" ht="12.75" x14ac:dyDescent="0.2"/>
    <row r="53" spans="3:13" ht="12.75" x14ac:dyDescent="0.2">
      <c r="C53" s="3" t="s">
        <v>66</v>
      </c>
      <c r="D53" s="3">
        <v>16.015999999999998</v>
      </c>
      <c r="E53" s="3">
        <v>27.225999999999999</v>
      </c>
      <c r="F53" s="3">
        <v>91.816999999999993</v>
      </c>
      <c r="G53" s="3">
        <v>60.831000000000003</v>
      </c>
      <c r="H53" s="3">
        <v>142.68</v>
      </c>
      <c r="I53" s="3">
        <v>141.875</v>
      </c>
      <c r="J53" s="3">
        <v>381.495</v>
      </c>
      <c r="K53" s="3">
        <v>415.72899999999998</v>
      </c>
      <c r="L53" s="3" t="s">
        <v>41</v>
      </c>
      <c r="M53" s="3" t="s">
        <v>42</v>
      </c>
    </row>
    <row r="54" spans="3:13" ht="12.75" x14ac:dyDescent="0.2"/>
    <row r="55" spans="3:13" ht="12.75" x14ac:dyDescent="0.2">
      <c r="C55" s="3" t="s">
        <v>67</v>
      </c>
      <c r="D55" s="3">
        <v>11.691000000000001</v>
      </c>
      <c r="E55" s="3">
        <v>8.0039999999999996</v>
      </c>
      <c r="F55" s="3">
        <v>7.4370000000000003</v>
      </c>
      <c r="G55" s="3">
        <v>10.818</v>
      </c>
      <c r="H55" s="3">
        <v>69.641000000000005</v>
      </c>
      <c r="I55" s="3">
        <v>56.789000000000001</v>
      </c>
      <c r="J55" s="3">
        <v>108.572</v>
      </c>
      <c r="K55" s="3">
        <v>188.40700000000001</v>
      </c>
      <c r="L55" s="3">
        <v>645.678</v>
      </c>
      <c r="M55" s="3">
        <v>476.72899999999998</v>
      </c>
    </row>
    <row r="56" spans="3:13" ht="12.75" x14ac:dyDescent="0.2">
      <c r="C56" s="3" t="s">
        <v>68</v>
      </c>
      <c r="D56" s="3">
        <v>1.359</v>
      </c>
      <c r="E56" s="3">
        <v>1.476</v>
      </c>
      <c r="F56" s="3">
        <v>5.4130000000000003</v>
      </c>
      <c r="G56" s="3">
        <v>1.4379999999999999</v>
      </c>
      <c r="H56" s="3">
        <v>1.1679999999999999</v>
      </c>
      <c r="I56" s="3">
        <v>25.341999999999999</v>
      </c>
      <c r="J56" s="3">
        <v>156.10599999999999</v>
      </c>
      <c r="K56" s="3">
        <v>166.03800000000001</v>
      </c>
      <c r="L56" s="3">
        <v>345.66399999999999</v>
      </c>
      <c r="M56" s="3">
        <v>291.81400000000002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1040-8D0D-4255-8BB6-3242F8EEDB70}">
  <dimension ref="C2:M56"/>
  <sheetViews>
    <sheetView workbookViewId="0">
      <selection activeCell="I12" sqref="I12:M12"/>
    </sheetView>
  </sheetViews>
  <sheetFormatPr defaultRowHeight="12.75" x14ac:dyDescent="0.2"/>
  <cols>
    <col min="1" max="2" width="2" customWidth="1"/>
    <col min="3" max="3" width="25" customWidth="1"/>
    <col min="4" max="13" width="15"/>
    <col min="14" max="15" width="2" customWidth="1"/>
  </cols>
  <sheetData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69</v>
      </c>
      <c r="D6" s="7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70</v>
      </c>
      <c r="D12" s="39">
        <v>1.24</v>
      </c>
      <c r="E12" s="39">
        <v>1.24</v>
      </c>
      <c r="F12" s="39">
        <v>1.24</v>
      </c>
      <c r="G12" s="3">
        <v>1.24</v>
      </c>
      <c r="H12" s="3">
        <v>5.3929999999999998</v>
      </c>
      <c r="I12" s="39">
        <v>5.3929999999999998</v>
      </c>
      <c r="J12" s="39">
        <v>5.3929999999999998</v>
      </c>
      <c r="K12" s="39">
        <v>5.3929999999999998</v>
      </c>
      <c r="L12" s="39">
        <v>5.3929999999999998</v>
      </c>
      <c r="M12" s="39">
        <v>5.3929999999999998</v>
      </c>
    </row>
    <row r="13" spans="3:13" x14ac:dyDescent="0.2">
      <c r="C13" s="3" t="s">
        <v>71</v>
      </c>
      <c r="D13" s="3" t="s">
        <v>72</v>
      </c>
      <c r="E13" s="3" t="s">
        <v>72</v>
      </c>
      <c r="F13" s="3" t="s">
        <v>72</v>
      </c>
      <c r="G13" s="3" t="s">
        <v>72</v>
      </c>
      <c r="H13" s="3" t="s">
        <v>73</v>
      </c>
      <c r="I13" s="3" t="s">
        <v>72</v>
      </c>
      <c r="J13" s="3" t="s">
        <v>72</v>
      </c>
      <c r="K13" s="3" t="s">
        <v>72</v>
      </c>
      <c r="L13" s="3" t="s">
        <v>72</v>
      </c>
      <c r="M13" s="3" t="s">
        <v>72</v>
      </c>
    </row>
    <row r="14" spans="3:13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3:13" x14ac:dyDescent="0.2">
      <c r="C15" s="3" t="s">
        <v>74</v>
      </c>
      <c r="D15" s="3">
        <v>0</v>
      </c>
      <c r="E15" s="3">
        <v>0</v>
      </c>
      <c r="F15" s="3">
        <v>0</v>
      </c>
      <c r="G15" s="3">
        <v>-2.3039999999999998</v>
      </c>
      <c r="H15" s="3">
        <v>-6.7119999999999997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3:13" x14ac:dyDescent="0.2">
      <c r="C16" s="3" t="s">
        <v>75</v>
      </c>
      <c r="D16" s="3" t="s">
        <v>3</v>
      </c>
      <c r="E16" s="3" t="s">
        <v>3</v>
      </c>
      <c r="F16" s="3" t="s">
        <v>3</v>
      </c>
      <c r="G16" s="3">
        <v>-1.0649999999999999</v>
      </c>
      <c r="H16" s="3">
        <v>-1.319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</row>
    <row r="17" spans="3:13" x14ac:dyDescent="0.2">
      <c r="C17" s="3" t="s">
        <v>76</v>
      </c>
      <c r="D17" s="3" t="s">
        <v>3</v>
      </c>
      <c r="E17" s="3" t="s">
        <v>3</v>
      </c>
      <c r="F17" s="3" t="s">
        <v>3</v>
      </c>
      <c r="G17" s="3" t="s">
        <v>77</v>
      </c>
      <c r="H17" s="3" t="s">
        <v>78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3:13" x14ac:dyDescent="0.2">
      <c r="C19" t="s">
        <v>79</v>
      </c>
      <c r="D19">
        <v>-0.12</v>
      </c>
      <c r="E19">
        <v>-0.73699999999999999</v>
      </c>
      <c r="F19">
        <v>-0.58099999999999996</v>
      </c>
      <c r="G19">
        <v>-0.57599999999999996</v>
      </c>
      <c r="H19">
        <v>-0.53200000000000003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3:13" x14ac:dyDescent="0.2">
      <c r="C20" s="3" t="s">
        <v>80</v>
      </c>
      <c r="D20" s="3">
        <v>-2.7E-2</v>
      </c>
      <c r="E20" s="3">
        <v>-0.316</v>
      </c>
      <c r="F20" s="3">
        <v>-0.72099999999999997</v>
      </c>
      <c r="G20" s="3">
        <v>-0.94</v>
      </c>
      <c r="H20" s="3">
        <v>-0.71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3" t="s">
        <v>81</v>
      </c>
      <c r="D21" s="3">
        <v>-0.871</v>
      </c>
      <c r="E21" s="3">
        <v>-0.95499999999999996</v>
      </c>
      <c r="F21" s="3">
        <v>-3.988</v>
      </c>
      <c r="G21" s="3">
        <v>-5.9870000000000001</v>
      </c>
      <c r="H21" s="3">
        <v>-8.4619999999999997</v>
      </c>
      <c r="I21" s="3">
        <v>-11.944000000000001</v>
      </c>
      <c r="J21" s="3">
        <v>-8.6890000000000001</v>
      </c>
      <c r="K21" s="3">
        <v>-9.8140000000000001</v>
      </c>
      <c r="L21" s="3">
        <v>-13.132999999999999</v>
      </c>
      <c r="M21" s="3">
        <v>-30.981999999999999</v>
      </c>
    </row>
    <row r="22" spans="3:13" x14ac:dyDescent="0.2">
      <c r="C22" s="3" t="s">
        <v>82</v>
      </c>
      <c r="D22" s="3">
        <v>1.4750000000000001</v>
      </c>
      <c r="E22" s="3">
        <v>0.51200000000000001</v>
      </c>
      <c r="F22" s="3">
        <v>-3.8290000000000002</v>
      </c>
      <c r="G22" s="3">
        <v>-20.350000000000001</v>
      </c>
      <c r="H22" s="3">
        <v>-31.582999999999998</v>
      </c>
      <c r="I22" s="3">
        <v>-8.1839999999999993</v>
      </c>
      <c r="J22" s="3">
        <v>83.191999999999993</v>
      </c>
      <c r="K22" s="3">
        <v>-30.686</v>
      </c>
      <c r="L22" s="3">
        <v>-23.623999999999999</v>
      </c>
      <c r="M22" s="3">
        <v>-100.30200000000001</v>
      </c>
    </row>
    <row r="23" spans="3:13" x14ac:dyDescent="0.2">
      <c r="C23" s="3" t="s">
        <v>83</v>
      </c>
      <c r="D23" s="3">
        <v>0.45700000000000002</v>
      </c>
      <c r="E23" s="3">
        <v>-1.496</v>
      </c>
      <c r="F23" s="3">
        <v>-9.1189999999999998</v>
      </c>
      <c r="G23" s="3">
        <v>-27.852</v>
      </c>
      <c r="H23" s="3">
        <v>-41.286999999999999</v>
      </c>
      <c r="I23" s="3">
        <v>-20.128</v>
      </c>
      <c r="J23" s="3">
        <v>74.501999999999995</v>
      </c>
      <c r="K23" s="3">
        <v>-40.5</v>
      </c>
      <c r="L23" s="3">
        <v>-36.756999999999998</v>
      </c>
      <c r="M23" s="3">
        <v>-131.28399999999999</v>
      </c>
    </row>
    <row r="24" spans="3:13" x14ac:dyDescent="0.2">
      <c r="C24" s="3" t="s">
        <v>84</v>
      </c>
      <c r="D24" s="3">
        <v>0.45700000000000002</v>
      </c>
      <c r="E24" s="3">
        <v>-1.496</v>
      </c>
      <c r="F24" s="3">
        <v>-9.1189999999999998</v>
      </c>
      <c r="G24" s="3">
        <v>-28.917000000000002</v>
      </c>
      <c r="H24" s="3">
        <v>-42.606000000000002</v>
      </c>
      <c r="I24" s="3">
        <v>-20.128</v>
      </c>
      <c r="J24" s="3">
        <v>74.501999999999995</v>
      </c>
      <c r="K24" s="3">
        <v>-40.5</v>
      </c>
      <c r="L24" s="3">
        <v>-36.756999999999998</v>
      </c>
      <c r="M24" s="3">
        <v>-131.28399999999999</v>
      </c>
    </row>
    <row r="25" spans="3:13" x14ac:dyDescent="0.2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3:13" x14ac:dyDescent="0.2">
      <c r="C26" s="3" t="s">
        <v>85</v>
      </c>
      <c r="D26" s="3">
        <v>2.3E-2</v>
      </c>
      <c r="E26" s="3">
        <v>4.2000000000000003E-2</v>
      </c>
      <c r="F26" s="3">
        <v>-1.002</v>
      </c>
      <c r="G26" s="3">
        <v>-0.86599999999999999</v>
      </c>
      <c r="H26" s="3">
        <v>0.80500000000000005</v>
      </c>
      <c r="I26" s="3">
        <v>1.2609999999999999</v>
      </c>
      <c r="J26" s="3">
        <v>-2.6920000000000002</v>
      </c>
      <c r="K26" s="3">
        <v>-2.7650000000000001</v>
      </c>
      <c r="L26" s="3">
        <v>-12.066000000000001</v>
      </c>
      <c r="M26" s="3">
        <v>4.5979999999999999</v>
      </c>
    </row>
    <row r="27" spans="3:13" x14ac:dyDescent="0.2">
      <c r="C27" s="3" t="s">
        <v>86</v>
      </c>
      <c r="D27" s="3">
        <v>0.47899999999999998</v>
      </c>
      <c r="E27" s="3">
        <v>-1.4530000000000001</v>
      </c>
      <c r="F27" s="3">
        <v>-10.121</v>
      </c>
      <c r="G27" s="3">
        <v>-29.783000000000001</v>
      </c>
      <c r="H27" s="3">
        <v>-41.802</v>
      </c>
      <c r="I27" s="3">
        <v>-18.867000000000001</v>
      </c>
      <c r="J27" s="3">
        <v>71.81</v>
      </c>
      <c r="K27" s="3">
        <v>-43.265000000000001</v>
      </c>
      <c r="L27" s="3">
        <v>-48.823999999999998</v>
      </c>
      <c r="M27" s="3">
        <v>-126.68600000000001</v>
      </c>
    </row>
    <row r="28" spans="3:13" x14ac:dyDescent="0.2">
      <c r="C28" t="s">
        <v>87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>
        <v>-19.716999999999999</v>
      </c>
      <c r="J28">
        <v>-2.8479999999999999</v>
      </c>
      <c r="K28">
        <v>-1.2889999999999999</v>
      </c>
      <c r="L28">
        <v>0.154</v>
      </c>
      <c r="M28" t="s">
        <v>3</v>
      </c>
    </row>
    <row r="29" spans="3:13" x14ac:dyDescent="0.2">
      <c r="C29" s="3" t="s">
        <v>88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-1.8759999999999999</v>
      </c>
      <c r="K29" s="3">
        <v>-1.5509999999999999</v>
      </c>
      <c r="L29" s="3">
        <v>0</v>
      </c>
      <c r="M29" s="3">
        <v>0</v>
      </c>
    </row>
    <row r="30" spans="3:13" x14ac:dyDescent="0.2">
      <c r="C30" s="3" t="s">
        <v>89</v>
      </c>
      <c r="D30" s="3">
        <v>0.47899999999999998</v>
      </c>
      <c r="E30" s="3">
        <v>-1.4530000000000001</v>
      </c>
      <c r="F30" s="3">
        <v>-10.121</v>
      </c>
      <c r="G30" s="3">
        <v>-29.783000000000001</v>
      </c>
      <c r="H30" s="3">
        <v>-41.802</v>
      </c>
      <c r="I30" s="3">
        <v>-38.584000000000003</v>
      </c>
      <c r="J30" s="3">
        <v>67.085999999999999</v>
      </c>
      <c r="K30" s="3">
        <v>-46.104999999999997</v>
      </c>
      <c r="L30" s="3">
        <v>-48.668999999999997</v>
      </c>
      <c r="M30" s="3">
        <v>-126.68600000000001</v>
      </c>
    </row>
    <row r="31" spans="3:13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3:13" x14ac:dyDescent="0.2">
      <c r="C32" s="3" t="s">
        <v>90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3:13" x14ac:dyDescent="0.2">
      <c r="C33" s="3" t="s">
        <v>91</v>
      </c>
      <c r="D33" s="3">
        <v>0.47899999999999998</v>
      </c>
      <c r="E33" s="3">
        <v>-1.4530000000000001</v>
      </c>
      <c r="F33" s="3">
        <v>-10.121</v>
      </c>
      <c r="G33" s="3">
        <v>-29.783000000000001</v>
      </c>
      <c r="H33" s="3">
        <v>-41.802</v>
      </c>
      <c r="I33" s="3">
        <v>-38.584000000000003</v>
      </c>
      <c r="J33" s="3">
        <v>67.085999999999999</v>
      </c>
      <c r="K33" s="3">
        <v>-46.104999999999997</v>
      </c>
      <c r="L33" s="3">
        <v>-48.668999999999997</v>
      </c>
      <c r="M33" s="3">
        <v>-126.68600000000001</v>
      </c>
    </row>
    <row r="34" spans="3:13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2">
      <c r="C35" s="3" t="s">
        <v>92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19.716999999999999</v>
      </c>
      <c r="J35" s="3">
        <v>2.8479999999999999</v>
      </c>
      <c r="K35" s="3">
        <v>1.2889999999999999</v>
      </c>
      <c r="L35" s="3">
        <v>-0.154</v>
      </c>
      <c r="M35" s="3">
        <v>0</v>
      </c>
    </row>
    <row r="36" spans="3:13" x14ac:dyDescent="0.2">
      <c r="C36" t="s">
        <v>93</v>
      </c>
      <c r="D36">
        <v>0.47899999999999998</v>
      </c>
      <c r="E36">
        <v>-1.4530000000000001</v>
      </c>
      <c r="F36">
        <v>-10.121</v>
      </c>
      <c r="G36">
        <v>-29.783000000000001</v>
      </c>
      <c r="H36">
        <v>-41.802</v>
      </c>
      <c r="I36">
        <v>-18.867000000000001</v>
      </c>
      <c r="J36">
        <v>69.933999999999997</v>
      </c>
      <c r="K36">
        <v>-44.816000000000003</v>
      </c>
      <c r="L36">
        <v>-48.823999999999998</v>
      </c>
      <c r="M36">
        <v>-126.68600000000001</v>
      </c>
    </row>
    <row r="37" spans="3:13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3:13" x14ac:dyDescent="0.2">
      <c r="C38" s="3" t="s">
        <v>94</v>
      </c>
      <c r="D38" s="3">
        <v>2.4E-2</v>
      </c>
      <c r="E38" s="3">
        <v>-6.7000000000000004E-2</v>
      </c>
      <c r="F38" s="3">
        <v>-0.38</v>
      </c>
      <c r="G38" s="3">
        <v>-0.5</v>
      </c>
      <c r="H38" s="3">
        <v>-0.55000000000000004</v>
      </c>
      <c r="I38" s="3">
        <v>-0.21</v>
      </c>
      <c r="J38" s="3">
        <v>0.78</v>
      </c>
      <c r="K38" s="3">
        <v>-0.49</v>
      </c>
      <c r="L38" s="3">
        <v>-0.41</v>
      </c>
      <c r="M38" s="3">
        <v>-0.95</v>
      </c>
    </row>
    <row r="39" spans="3:13" x14ac:dyDescent="0.2">
      <c r="C39" s="3" t="s">
        <v>95</v>
      </c>
      <c r="D39" s="3">
        <v>2.4E-2</v>
      </c>
      <c r="E39" s="3">
        <v>-6.7000000000000004E-2</v>
      </c>
      <c r="F39" s="3">
        <v>-0.38</v>
      </c>
      <c r="G39" s="3">
        <v>-0.5</v>
      </c>
      <c r="H39" s="3">
        <v>-0.55000000000000004</v>
      </c>
      <c r="I39" s="3">
        <v>-0.22</v>
      </c>
      <c r="J39" s="3">
        <v>0.77</v>
      </c>
      <c r="K39" s="3">
        <v>-0.49</v>
      </c>
      <c r="L39" s="3">
        <v>-0.41</v>
      </c>
      <c r="M39" s="3">
        <v>-0.95</v>
      </c>
    </row>
    <row r="40" spans="3:13" x14ac:dyDescent="0.2">
      <c r="C40" s="3" t="s">
        <v>96</v>
      </c>
      <c r="D40" s="3">
        <v>20.311</v>
      </c>
      <c r="E40" s="3">
        <v>21.69</v>
      </c>
      <c r="F40" s="3">
        <v>26.634</v>
      </c>
      <c r="G40" s="3">
        <v>58.36</v>
      </c>
      <c r="H40" s="3">
        <v>75.978999999999999</v>
      </c>
      <c r="I40" s="3">
        <v>88.597999999999999</v>
      </c>
      <c r="J40" s="3">
        <v>89.138000000000005</v>
      </c>
      <c r="K40" s="3">
        <v>91.831000000000003</v>
      </c>
      <c r="L40" s="3">
        <v>118.80800000000001</v>
      </c>
      <c r="M40" s="3">
        <v>133.709</v>
      </c>
    </row>
    <row r="41" spans="3:13" x14ac:dyDescent="0.2">
      <c r="C41" t="s">
        <v>97</v>
      </c>
      <c r="D41">
        <v>20.332999999999998</v>
      </c>
      <c r="E41">
        <v>21.69</v>
      </c>
      <c r="F41">
        <v>26.634</v>
      </c>
      <c r="G41">
        <v>58.36</v>
      </c>
      <c r="H41">
        <v>75.978999999999999</v>
      </c>
      <c r="I41">
        <v>88.597999999999999</v>
      </c>
      <c r="J41">
        <v>91.75</v>
      </c>
      <c r="K41">
        <v>91.831000000000003</v>
      </c>
      <c r="L41">
        <v>118.80800000000001</v>
      </c>
      <c r="M41">
        <v>133.709</v>
      </c>
    </row>
    <row r="42" spans="3:13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2">
      <c r="C43" s="3" t="s">
        <v>98</v>
      </c>
      <c r="D43" s="3">
        <v>-4.9829999999999997</v>
      </c>
      <c r="E43" s="3">
        <v>-7.0830000000000002</v>
      </c>
      <c r="F43" s="3">
        <v>-8.6430000000000007</v>
      </c>
      <c r="G43" s="3">
        <v>-15.252000000000001</v>
      </c>
      <c r="H43" s="3">
        <v>-30.605</v>
      </c>
      <c r="I43" s="3">
        <v>-30.02</v>
      </c>
      <c r="J43" s="3">
        <v>-23.728999999999999</v>
      </c>
      <c r="K43" s="3">
        <v>-39.926000000000002</v>
      </c>
      <c r="L43" s="3">
        <v>-64.257000000000005</v>
      </c>
      <c r="M43" s="3">
        <v>-104.22199999999999</v>
      </c>
    </row>
    <row r="44" spans="3:13" x14ac:dyDescent="0.2">
      <c r="C44" s="3" t="s">
        <v>99</v>
      </c>
      <c r="D44" s="3">
        <v>-4.9930000000000003</v>
      </c>
      <c r="E44" s="3">
        <v>-7.1079999999999997</v>
      </c>
      <c r="F44" s="3">
        <v>-8.8450000000000006</v>
      </c>
      <c r="G44" s="3">
        <v>-16.213000000000001</v>
      </c>
      <c r="H44" s="3">
        <v>-31.786000000000001</v>
      </c>
      <c r="I44" s="3">
        <v>-31.882000000000001</v>
      </c>
      <c r="J44" s="3">
        <v>-25.108000000000001</v>
      </c>
      <c r="K44" s="3">
        <v>-40.799999999999997</v>
      </c>
      <c r="L44" s="3">
        <v>-65.427000000000007</v>
      </c>
      <c r="M44" s="3">
        <v>-106.58</v>
      </c>
    </row>
    <row r="45" spans="3:13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2">
      <c r="C46" s="3" t="s">
        <v>100</v>
      </c>
      <c r="D46" s="3" t="s">
        <v>3</v>
      </c>
      <c r="E46" s="3" t="s">
        <v>3</v>
      </c>
      <c r="F46" s="3" t="s">
        <v>3</v>
      </c>
      <c r="G46" s="3">
        <v>1.24</v>
      </c>
      <c r="H46" s="3">
        <v>5.3929999999999998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3:13" x14ac:dyDescent="0.2">
      <c r="C47" s="3" t="s">
        <v>101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3:13" x14ac:dyDescent="0.2">
      <c r="C48" s="3" t="s">
        <v>102</v>
      </c>
      <c r="D48" s="3">
        <v>-4.9930000000000003</v>
      </c>
      <c r="E48" s="3">
        <v>-7.1079999999999997</v>
      </c>
      <c r="F48" s="3">
        <v>-8.8450000000000006</v>
      </c>
      <c r="G48" s="3">
        <v>-16.213000000000001</v>
      </c>
      <c r="H48" s="3">
        <v>-31.786000000000001</v>
      </c>
      <c r="I48" s="3">
        <v>-31.882000000000001</v>
      </c>
      <c r="J48" s="3">
        <v>-25.108000000000001</v>
      </c>
      <c r="K48" s="3">
        <v>-40.799999999999997</v>
      </c>
      <c r="L48" s="3">
        <v>-65.427000000000007</v>
      </c>
      <c r="M48" s="3">
        <v>-106.58</v>
      </c>
    </row>
    <row r="49" spans="3:13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3" spans="3:13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5" spans="3:13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5C8E-6059-46BB-ABD4-8A873D06DDE5}">
  <dimension ref="C2:M56"/>
  <sheetViews>
    <sheetView workbookViewId="0">
      <selection activeCell="K30" sqref="K30"/>
    </sheetView>
  </sheetViews>
  <sheetFormatPr defaultRowHeight="12.75" x14ac:dyDescent="0.2"/>
  <cols>
    <col min="1" max="2" width="2" customWidth="1"/>
    <col min="3" max="3" width="25" customWidth="1"/>
    <col min="14" max="15" width="2" customWidth="1"/>
  </cols>
  <sheetData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103</v>
      </c>
      <c r="D6" s="7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91</v>
      </c>
      <c r="D12" s="3">
        <v>0.47899999999999998</v>
      </c>
      <c r="E12" s="3">
        <v>-1.4530000000000001</v>
      </c>
      <c r="F12" s="3">
        <v>-10.121</v>
      </c>
      <c r="G12" s="3">
        <v>-29.024000000000001</v>
      </c>
      <c r="H12" s="3">
        <v>-41.802</v>
      </c>
      <c r="I12" s="3">
        <v>-38.584000000000003</v>
      </c>
      <c r="J12" s="3">
        <v>67.085999999999999</v>
      </c>
      <c r="K12" s="3">
        <v>-46.104999999999997</v>
      </c>
      <c r="L12" s="3">
        <v>-48.668999999999997</v>
      </c>
      <c r="M12" s="3">
        <v>-126.68600000000001</v>
      </c>
    </row>
    <row r="13" spans="3:13" x14ac:dyDescent="0.2">
      <c r="C13" s="3" t="s">
        <v>104</v>
      </c>
      <c r="D13" s="3">
        <v>8.9999999999999993E-3</v>
      </c>
      <c r="E13" s="3">
        <v>2.5000000000000001E-2</v>
      </c>
      <c r="F13" s="3">
        <v>0.20200000000000001</v>
      </c>
      <c r="G13" s="3">
        <v>0.80900000000000005</v>
      </c>
      <c r="H13" s="3">
        <v>1.181</v>
      </c>
      <c r="I13" s="3">
        <v>1.8620000000000001</v>
      </c>
      <c r="J13" s="3">
        <v>1.379</v>
      </c>
      <c r="K13" s="3">
        <v>0.874</v>
      </c>
      <c r="L13" s="3">
        <v>1.17</v>
      </c>
      <c r="M13" s="3">
        <v>2.359</v>
      </c>
    </row>
    <row r="14" spans="3:13" x14ac:dyDescent="0.2">
      <c r="C14" s="3" t="s">
        <v>105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3:13" x14ac:dyDescent="0.2">
      <c r="C15" s="3" t="s">
        <v>106</v>
      </c>
      <c r="D15" s="3">
        <v>0.23100000000000001</v>
      </c>
      <c r="E15" s="3">
        <v>1.29</v>
      </c>
      <c r="F15" s="3">
        <v>2.2629999999999999</v>
      </c>
      <c r="G15" s="3">
        <v>3.5249999999999999</v>
      </c>
      <c r="H15" s="3">
        <v>14.541</v>
      </c>
      <c r="I15" s="3">
        <v>6.4580000000000002</v>
      </c>
      <c r="J15" s="3">
        <v>5.36</v>
      </c>
      <c r="K15" s="3">
        <v>8.4309999999999992</v>
      </c>
      <c r="L15" s="3">
        <v>7.2759999999999998</v>
      </c>
      <c r="M15" s="3">
        <v>8.9879999999999995</v>
      </c>
    </row>
    <row r="16" spans="3:13" x14ac:dyDescent="0.2">
      <c r="C16" s="3" t="s">
        <v>107</v>
      </c>
      <c r="D16" s="3">
        <v>0.01</v>
      </c>
      <c r="E16" s="3">
        <v>-0.159</v>
      </c>
      <c r="F16" s="3">
        <v>2.4E-2</v>
      </c>
      <c r="G16" s="3">
        <v>0.13400000000000001</v>
      </c>
      <c r="H16" s="3">
        <v>-0.749</v>
      </c>
      <c r="I16" s="3">
        <v>-0.36</v>
      </c>
      <c r="J16" s="3">
        <v>2.6110000000000002</v>
      </c>
      <c r="K16" s="3">
        <v>0.17100000000000001</v>
      </c>
      <c r="L16" s="3">
        <v>-0.95299999999999996</v>
      </c>
      <c r="M16" s="3">
        <v>-1.385</v>
      </c>
    </row>
    <row r="17" spans="3:13" x14ac:dyDescent="0.2">
      <c r="C17" s="3" t="s">
        <v>108</v>
      </c>
      <c r="D17" s="3" t="s">
        <v>3</v>
      </c>
      <c r="E17" s="3">
        <v>-4.4999999999999998E-2</v>
      </c>
      <c r="F17" s="3">
        <v>-0.51200000000000001</v>
      </c>
      <c r="G17" s="3">
        <v>-0.77500000000000002</v>
      </c>
      <c r="H17" s="3">
        <v>-2.63</v>
      </c>
      <c r="I17" s="3">
        <v>0.60499999999999998</v>
      </c>
      <c r="J17" s="3">
        <v>0.44500000000000001</v>
      </c>
      <c r="K17" s="3">
        <v>1.3640000000000001</v>
      </c>
      <c r="L17" s="3" t="s">
        <v>3</v>
      </c>
      <c r="M17" s="3" t="s">
        <v>3</v>
      </c>
    </row>
    <row r="18" spans="3:13" x14ac:dyDescent="0.2">
      <c r="C18" s="3" t="s">
        <v>109</v>
      </c>
      <c r="D18" s="3">
        <v>5.0999999999999997E-2</v>
      </c>
      <c r="E18" s="3">
        <v>-0.221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t="s">
        <v>110</v>
      </c>
      <c r="D19">
        <v>-5.5590000000000002</v>
      </c>
      <c r="E19">
        <v>-5.4969999999999999</v>
      </c>
      <c r="F19">
        <v>-0.84899999999999998</v>
      </c>
      <c r="G19">
        <v>12.167</v>
      </c>
      <c r="H19">
        <v>13.224</v>
      </c>
      <c r="I19">
        <v>4.7080000000000002</v>
      </c>
      <c r="J19">
        <v>-99.796999999999997</v>
      </c>
      <c r="K19">
        <v>-4.0279999999999996</v>
      </c>
      <c r="L19">
        <v>-26.071999999999999</v>
      </c>
      <c r="M19">
        <v>28.417999999999999</v>
      </c>
    </row>
    <row r="20" spans="3:13" x14ac:dyDescent="0.2">
      <c r="C20" s="3" t="s">
        <v>111</v>
      </c>
      <c r="D20" s="3">
        <v>-4.7779999999999996</v>
      </c>
      <c r="E20" s="3">
        <v>-6.06</v>
      </c>
      <c r="F20" s="3">
        <v>-8.9930000000000003</v>
      </c>
      <c r="G20" s="3">
        <v>-13.164</v>
      </c>
      <c r="H20" s="3">
        <v>-16.234999999999999</v>
      </c>
      <c r="I20" s="3">
        <v>-25.312000000000001</v>
      </c>
      <c r="J20" s="3">
        <v>-22.914000000000001</v>
      </c>
      <c r="K20" s="3">
        <v>-39.293999999999997</v>
      </c>
      <c r="L20" s="3">
        <v>-67.248999999999995</v>
      </c>
      <c r="M20" s="3">
        <v>-88.307000000000002</v>
      </c>
    </row>
    <row r="21" spans="3:13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3:13" x14ac:dyDescent="0.2">
      <c r="C22" s="3" t="s">
        <v>112</v>
      </c>
      <c r="D22" s="3">
        <v>-4.1609999999999996</v>
      </c>
      <c r="E22" s="3">
        <v>-13.144</v>
      </c>
      <c r="F22" s="3">
        <v>-5.8410000000000002</v>
      </c>
      <c r="G22" s="3">
        <v>-1.9530000000000001</v>
      </c>
      <c r="H22" s="3">
        <v>-2.1179999999999999</v>
      </c>
      <c r="I22" s="3">
        <v>-2.7330000000000001</v>
      </c>
      <c r="J22" s="3">
        <v>-38.76</v>
      </c>
      <c r="K22" s="3">
        <v>-78.596999999999994</v>
      </c>
      <c r="L22" s="3">
        <v>-2.3740000000000001</v>
      </c>
      <c r="M22" s="3">
        <v>-9.0399999999999991</v>
      </c>
    </row>
    <row r="23" spans="3:13" x14ac:dyDescent="0.2">
      <c r="C23" s="3" t="s">
        <v>113</v>
      </c>
      <c r="D23" s="3" t="s">
        <v>3</v>
      </c>
      <c r="E23" s="3" t="s">
        <v>3</v>
      </c>
      <c r="F23" s="3">
        <v>8.7999999999999995E-2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-26.302</v>
      </c>
      <c r="M23" s="3">
        <v>22.155999999999999</v>
      </c>
    </row>
    <row r="24" spans="3:13" x14ac:dyDescent="0.2">
      <c r="C24" s="3" t="s">
        <v>114</v>
      </c>
      <c r="D24" s="3">
        <v>0</v>
      </c>
      <c r="E24" s="3">
        <v>0.17899999999999999</v>
      </c>
      <c r="F24" s="3">
        <v>0</v>
      </c>
      <c r="G24" s="3">
        <v>15.951000000000001</v>
      </c>
      <c r="H24" s="3">
        <v>-30.004000000000001</v>
      </c>
      <c r="I24" s="3">
        <v>-11.836</v>
      </c>
      <c r="J24" s="3">
        <v>27.908000000000001</v>
      </c>
      <c r="K24" s="3">
        <v>24.396000000000001</v>
      </c>
      <c r="L24" s="3">
        <v>-117.795</v>
      </c>
      <c r="M24" s="3">
        <v>-325.71800000000002</v>
      </c>
    </row>
    <row r="25" spans="3:13" x14ac:dyDescent="0.2">
      <c r="C25" s="3" t="s">
        <v>115</v>
      </c>
      <c r="D25" s="3">
        <v>-4.1609999999999996</v>
      </c>
      <c r="E25" s="3">
        <v>-12.965</v>
      </c>
      <c r="F25" s="3">
        <v>-5.7519999999999998</v>
      </c>
      <c r="G25" s="3">
        <v>13.997999999999999</v>
      </c>
      <c r="H25" s="3">
        <v>-32.122</v>
      </c>
      <c r="I25" s="3">
        <v>-14.568</v>
      </c>
      <c r="J25" s="3">
        <v>-10.851000000000001</v>
      </c>
      <c r="K25" s="3">
        <v>-54.201000000000001</v>
      </c>
      <c r="L25" s="3">
        <v>-146.471</v>
      </c>
      <c r="M25" s="3">
        <v>-312.60300000000001</v>
      </c>
    </row>
    <row r="26" spans="3:13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3:13" x14ac:dyDescent="0.2">
      <c r="C27" s="3" t="s">
        <v>116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t="s">
        <v>117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</row>
    <row r="29" spans="3:13" x14ac:dyDescent="0.2">
      <c r="C29" s="3" t="s">
        <v>118</v>
      </c>
      <c r="D29" s="3">
        <v>1.377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23.887</v>
      </c>
      <c r="J29" s="3">
        <v>86.025000000000006</v>
      </c>
      <c r="K29" s="3">
        <v>46.707999999999998</v>
      </c>
      <c r="L29" s="3">
        <v>465.34699999999998</v>
      </c>
      <c r="M29" s="3" t="s">
        <v>3</v>
      </c>
    </row>
    <row r="30" spans="3:13" x14ac:dyDescent="0.2">
      <c r="C30" s="3" t="s">
        <v>119</v>
      </c>
      <c r="D30" s="3">
        <v>-1.9E-2</v>
      </c>
      <c r="E30" s="3">
        <v>-0.13300000000000001</v>
      </c>
      <c r="F30" s="3">
        <v>-0.19700000000000001</v>
      </c>
      <c r="G30" s="3">
        <v>-0.20699999999999999</v>
      </c>
      <c r="H30" s="3">
        <v>-0.215</v>
      </c>
      <c r="I30" s="3">
        <v>-0.247</v>
      </c>
      <c r="J30" s="3">
        <v>-0.52500000000000002</v>
      </c>
      <c r="K30" s="39">
        <f>(J30+L30)/2</f>
        <v>-129.87699999999998</v>
      </c>
      <c r="L30" s="3">
        <v>-259.22899999999998</v>
      </c>
      <c r="M30" s="3">
        <v>-33.453000000000003</v>
      </c>
    </row>
    <row r="31" spans="3:13" x14ac:dyDescent="0.2">
      <c r="C31" s="3" t="s">
        <v>120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</row>
    <row r="32" spans="3:13" x14ac:dyDescent="0.2">
      <c r="C32" s="3" t="s">
        <v>121</v>
      </c>
      <c r="D32" s="3">
        <v>15.875999999999999</v>
      </c>
      <c r="E32" s="3">
        <v>14.688000000000001</v>
      </c>
      <c r="F32" s="3">
        <v>13.573</v>
      </c>
      <c r="G32" s="3">
        <v>4.9459999999999997</v>
      </c>
      <c r="H32" s="3">
        <v>107.61</v>
      </c>
      <c r="I32" s="3">
        <v>-2.1030000000000002</v>
      </c>
      <c r="J32" s="3">
        <v>2.6850000000000001</v>
      </c>
      <c r="K32" s="3">
        <v>128.66200000000001</v>
      </c>
      <c r="L32" s="3">
        <v>465.86500000000001</v>
      </c>
      <c r="M32" s="3">
        <v>1.6830000000000001</v>
      </c>
    </row>
    <row r="33" spans="3:13" x14ac:dyDescent="0.2">
      <c r="C33" s="3" t="s">
        <v>122</v>
      </c>
      <c r="D33" s="3">
        <v>17.234999999999999</v>
      </c>
      <c r="E33" s="3">
        <v>14.555</v>
      </c>
      <c r="F33" s="3">
        <v>13.375999999999999</v>
      </c>
      <c r="G33" s="3">
        <v>4.7389999999999999</v>
      </c>
      <c r="H33" s="3">
        <v>107.395</v>
      </c>
      <c r="I33" s="3">
        <v>21.536999999999999</v>
      </c>
      <c r="J33" s="3">
        <v>88.186000000000007</v>
      </c>
      <c r="K33" s="3">
        <v>175.37</v>
      </c>
      <c r="L33" s="3">
        <v>671.98400000000004</v>
      </c>
      <c r="M33" s="3">
        <v>-31.77</v>
      </c>
    </row>
    <row r="34" spans="3:13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2">
      <c r="C35" s="3" t="s">
        <v>123</v>
      </c>
      <c r="D35" s="3">
        <v>3.3069999999999999</v>
      </c>
      <c r="E35" s="3">
        <v>11.691000000000001</v>
      </c>
      <c r="F35" s="3">
        <v>8.0039999999999996</v>
      </c>
      <c r="G35" s="3">
        <v>7.4370000000000003</v>
      </c>
      <c r="H35" s="3">
        <v>13.129</v>
      </c>
      <c r="I35" s="3">
        <v>69.641000000000005</v>
      </c>
      <c r="J35" s="3">
        <v>56.789000000000001</v>
      </c>
      <c r="K35" s="3">
        <v>108.572</v>
      </c>
      <c r="L35" s="3">
        <v>188.40700000000001</v>
      </c>
      <c r="M35" s="3">
        <v>645.678</v>
      </c>
    </row>
    <row r="36" spans="3:13" x14ac:dyDescent="0.2">
      <c r="C36" t="s">
        <v>124</v>
      </c>
      <c r="D36">
        <v>-5.8999999999999997E-2</v>
      </c>
      <c r="E36">
        <v>-0.23</v>
      </c>
      <c r="F36">
        <v>-0.78500000000000003</v>
      </c>
      <c r="G36">
        <v>0.27300000000000002</v>
      </c>
      <c r="H36">
        <v>0.47499999999999998</v>
      </c>
      <c r="I36">
        <v>-0.47899999999999998</v>
      </c>
      <c r="J36">
        <v>0.13</v>
      </c>
      <c r="K36">
        <v>0.14000000000000001</v>
      </c>
      <c r="L36">
        <v>0.17499999999999999</v>
      </c>
      <c r="M36">
        <v>4.6479999999999997</v>
      </c>
    </row>
    <row r="37" spans="3:13" x14ac:dyDescent="0.2">
      <c r="C37" s="3" t="s">
        <v>125</v>
      </c>
      <c r="D37" s="3">
        <v>8.4429999999999996</v>
      </c>
      <c r="E37" s="3">
        <v>-3.456</v>
      </c>
      <c r="F37" s="3">
        <v>0.218</v>
      </c>
      <c r="G37" s="3">
        <v>5.4180000000000001</v>
      </c>
      <c r="H37" s="3">
        <v>56.036999999999999</v>
      </c>
      <c r="I37" s="3">
        <v>-12.372999999999999</v>
      </c>
      <c r="J37" s="3">
        <v>51.652999999999999</v>
      </c>
      <c r="K37" s="3">
        <v>79.694999999999993</v>
      </c>
      <c r="L37" s="3">
        <v>457.096</v>
      </c>
      <c r="M37" s="3">
        <v>-387.02199999999999</v>
      </c>
    </row>
    <row r="38" spans="3:13" x14ac:dyDescent="0.2">
      <c r="C38" s="3" t="s">
        <v>126</v>
      </c>
      <c r="D38" s="3">
        <v>11.691000000000001</v>
      </c>
      <c r="E38" s="3">
        <v>8.0039999999999996</v>
      </c>
      <c r="F38" s="3">
        <v>7.4370000000000003</v>
      </c>
      <c r="G38" s="3">
        <v>13.129</v>
      </c>
      <c r="H38" s="3">
        <v>69.641000000000005</v>
      </c>
      <c r="I38" s="3">
        <v>56.789000000000001</v>
      </c>
      <c r="J38" s="3">
        <v>108.572</v>
      </c>
      <c r="K38" s="3">
        <v>188.40700000000001</v>
      </c>
      <c r="L38" s="3">
        <v>645.678</v>
      </c>
      <c r="M38" s="3">
        <v>263.30399999999997</v>
      </c>
    </row>
    <row r="39" spans="3:13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3:13" x14ac:dyDescent="0.2">
      <c r="C40" s="3" t="s">
        <v>127</v>
      </c>
      <c r="D40" s="3">
        <v>-8.9390000000000001</v>
      </c>
      <c r="E40" s="3">
        <v>-19.204000000000001</v>
      </c>
      <c r="F40" s="3">
        <v>-14.833</v>
      </c>
      <c r="G40" s="3">
        <v>-15.117000000000001</v>
      </c>
      <c r="H40" s="3">
        <v>-18.353999999999999</v>
      </c>
      <c r="I40" s="3">
        <v>-28.045000000000002</v>
      </c>
      <c r="J40" s="3">
        <v>-61.673999999999999</v>
      </c>
      <c r="K40" s="3">
        <v>-117.89100000000001</v>
      </c>
      <c r="L40" s="3">
        <v>-69.622</v>
      </c>
      <c r="M40" s="3">
        <v>-97.347999999999999</v>
      </c>
    </row>
    <row r="41" spans="3:13" x14ac:dyDescent="0.2">
      <c r="C41" t="s">
        <v>128</v>
      </c>
      <c r="D41">
        <v>1.2E-2</v>
      </c>
      <c r="E41">
        <v>7.8E-2</v>
      </c>
      <c r="F41">
        <v>9.1999999999999998E-2</v>
      </c>
      <c r="G41">
        <v>8.1000000000000003E-2</v>
      </c>
      <c r="H41">
        <v>6.5000000000000002E-2</v>
      </c>
      <c r="I41">
        <v>6.8000000000000005E-2</v>
      </c>
      <c r="J41">
        <v>4.1470000000000002</v>
      </c>
      <c r="K41">
        <v>9.3119999999999994</v>
      </c>
      <c r="L41" t="s">
        <v>3</v>
      </c>
      <c r="M41" t="s">
        <v>3</v>
      </c>
    </row>
    <row r="42" spans="3:13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3:13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3:13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3:13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3:13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3:13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3" spans="3:13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5" spans="3:13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B3C7-BAAD-4E33-B50B-FFE8A23AB08B}">
  <dimension ref="C2:M56"/>
  <sheetViews>
    <sheetView workbookViewId="0">
      <selection sqref="A1:P1048576"/>
    </sheetView>
  </sheetViews>
  <sheetFormatPr defaultRowHeight="12.75" x14ac:dyDescent="0.2"/>
  <cols>
    <col min="1" max="2" width="2" customWidth="1"/>
    <col min="3" max="3" width="25" customWidth="1"/>
    <col min="14" max="16" width="2" customWidth="1"/>
  </cols>
  <sheetData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129</v>
      </c>
      <c r="D6" s="7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130</v>
      </c>
      <c r="D12" s="3">
        <v>1.2</v>
      </c>
      <c r="E12" s="3">
        <v>2.65</v>
      </c>
      <c r="F12" s="3">
        <v>1.82</v>
      </c>
      <c r="G12" s="3">
        <v>4</v>
      </c>
      <c r="H12" s="3">
        <v>11.18</v>
      </c>
      <c r="I12" s="3">
        <v>4.3099999999999996</v>
      </c>
      <c r="J12" s="3">
        <v>4.16</v>
      </c>
      <c r="K12" s="3">
        <v>15.98</v>
      </c>
      <c r="L12" s="3">
        <v>36.82</v>
      </c>
      <c r="M12" s="3">
        <v>25.67</v>
      </c>
    </row>
    <row r="13" spans="3:13" x14ac:dyDescent="0.2">
      <c r="C13" s="3" t="s">
        <v>131</v>
      </c>
      <c r="D13" s="3">
        <v>24.512</v>
      </c>
      <c r="E13" s="3">
        <v>63.238</v>
      </c>
      <c r="F13" s="3">
        <v>98.843000000000004</v>
      </c>
      <c r="G13" s="3">
        <v>241.40700000000001</v>
      </c>
      <c r="H13" s="3">
        <v>989.14099999999996</v>
      </c>
      <c r="I13" s="3">
        <v>382.392</v>
      </c>
      <c r="J13" s="3">
        <v>373.27300000000002</v>
      </c>
      <c r="K13" s="3" t="s">
        <v>132</v>
      </c>
      <c r="L13" s="3" t="s">
        <v>133</v>
      </c>
      <c r="M13" s="3" t="s">
        <v>134</v>
      </c>
    </row>
    <row r="14" spans="3:13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3:13" x14ac:dyDescent="0.2">
      <c r="C15" s="3" t="s">
        <v>135</v>
      </c>
      <c r="D15" s="3">
        <v>14.18</v>
      </c>
      <c r="E15" s="3">
        <v>56.71</v>
      </c>
      <c r="F15" s="3">
        <v>96.819000000000003</v>
      </c>
      <c r="G15" s="3">
        <v>229.72800000000001</v>
      </c>
      <c r="H15" s="3">
        <v>898.81799999999998</v>
      </c>
      <c r="I15" s="3">
        <v>362.803</v>
      </c>
      <c r="J15" s="3">
        <v>385.16199999999998</v>
      </c>
      <c r="K15" s="3" t="s">
        <v>136</v>
      </c>
      <c r="L15" s="3" t="s">
        <v>137</v>
      </c>
      <c r="M15" s="3" t="s">
        <v>138</v>
      </c>
    </row>
    <row r="16" spans="3:13" x14ac:dyDescent="0.2">
      <c r="C16" s="3" t="s">
        <v>139</v>
      </c>
      <c r="D16" s="3">
        <v>14.18</v>
      </c>
      <c r="E16" s="3">
        <v>56.71</v>
      </c>
      <c r="F16" s="3">
        <v>96.819000000000003</v>
      </c>
      <c r="G16" s="3">
        <v>205.99700000000001</v>
      </c>
      <c r="H16" s="3">
        <v>888.78499999999997</v>
      </c>
      <c r="I16" s="3">
        <v>322.11099999999999</v>
      </c>
      <c r="J16" s="3">
        <v>385.16199999999998</v>
      </c>
      <c r="K16" s="3" t="s">
        <v>140</v>
      </c>
      <c r="L16" s="3" t="s">
        <v>141</v>
      </c>
      <c r="M16" s="3" t="s">
        <v>142</v>
      </c>
    </row>
    <row r="17" spans="3:13" x14ac:dyDescent="0.2">
      <c r="C17" s="3" t="s">
        <v>143</v>
      </c>
      <c r="D17" s="3" t="s">
        <v>144</v>
      </c>
      <c r="E17" s="3" t="s">
        <v>145</v>
      </c>
      <c r="F17" s="3" t="s">
        <v>146</v>
      </c>
      <c r="G17" s="3" t="s">
        <v>147</v>
      </c>
      <c r="H17" s="3" t="s">
        <v>148</v>
      </c>
      <c r="I17" s="3" t="s">
        <v>149</v>
      </c>
      <c r="J17" s="3" t="s">
        <v>150</v>
      </c>
      <c r="K17" s="3" t="s">
        <v>151</v>
      </c>
      <c r="L17" s="3" t="s">
        <v>152</v>
      </c>
      <c r="M17" s="3" t="s">
        <v>153</v>
      </c>
    </row>
    <row r="18" spans="3:13" x14ac:dyDescent="0.2">
      <c r="C18" s="3" t="s">
        <v>154</v>
      </c>
      <c r="D18" s="3" t="s">
        <v>144</v>
      </c>
      <c r="E18" s="3" t="s">
        <v>145</v>
      </c>
      <c r="F18" s="3" t="s">
        <v>155</v>
      </c>
      <c r="G18" s="3" t="s">
        <v>156</v>
      </c>
      <c r="H18" s="3" t="s">
        <v>157</v>
      </c>
      <c r="I18" s="3" t="s">
        <v>145</v>
      </c>
      <c r="J18" s="3" t="s">
        <v>158</v>
      </c>
      <c r="K18" s="3" t="s">
        <v>159</v>
      </c>
      <c r="L18" s="3" t="s">
        <v>160</v>
      </c>
      <c r="M18" s="3" t="s">
        <v>161</v>
      </c>
    </row>
    <row r="19" spans="3:13" x14ac:dyDescent="0.2"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  <c r="L19" t="s">
        <v>171</v>
      </c>
      <c r="M19" t="s">
        <v>172</v>
      </c>
    </row>
    <row r="20" spans="3:13" x14ac:dyDescent="0.2">
      <c r="C20" s="3" t="s">
        <v>173</v>
      </c>
      <c r="D20" s="3" t="s">
        <v>174</v>
      </c>
      <c r="E20" s="3" t="s">
        <v>175</v>
      </c>
      <c r="F20" s="3" t="s">
        <v>176</v>
      </c>
      <c r="G20" s="3" t="s">
        <v>177</v>
      </c>
      <c r="H20" s="3" t="s">
        <v>178</v>
      </c>
      <c r="I20" s="3" t="s">
        <v>179</v>
      </c>
      <c r="J20" s="3" t="s">
        <v>180</v>
      </c>
      <c r="K20" s="3" t="s">
        <v>181</v>
      </c>
      <c r="L20" s="3" t="s">
        <v>182</v>
      </c>
      <c r="M20" s="3" t="s">
        <v>183</v>
      </c>
    </row>
    <row r="21" spans="3:13" x14ac:dyDescent="0.2">
      <c r="C21" s="3" t="s">
        <v>184</v>
      </c>
      <c r="D21" s="3" t="s">
        <v>185</v>
      </c>
      <c r="E21" s="3" t="s">
        <v>186</v>
      </c>
      <c r="F21" s="3" t="s">
        <v>187</v>
      </c>
      <c r="G21" s="3" t="s">
        <v>188</v>
      </c>
      <c r="H21" s="3" t="s">
        <v>189</v>
      </c>
      <c r="I21" s="3" t="s">
        <v>190</v>
      </c>
      <c r="J21" s="3" t="s">
        <v>191</v>
      </c>
      <c r="K21" s="3" t="s">
        <v>192</v>
      </c>
      <c r="L21" s="3" t="s">
        <v>193</v>
      </c>
      <c r="M21" s="3" t="s">
        <v>194</v>
      </c>
    </row>
    <row r="22" spans="3:13" x14ac:dyDescent="0.2">
      <c r="C22" s="3" t="s">
        <v>195</v>
      </c>
      <c r="D22" s="3" t="s">
        <v>196</v>
      </c>
      <c r="E22" s="3" t="s">
        <v>196</v>
      </c>
      <c r="F22" s="3" t="s">
        <v>196</v>
      </c>
      <c r="G22" s="3" t="s">
        <v>197</v>
      </c>
      <c r="H22" s="3" t="s">
        <v>198</v>
      </c>
      <c r="I22" s="3" t="s">
        <v>199</v>
      </c>
      <c r="J22" s="3" t="s">
        <v>200</v>
      </c>
      <c r="K22" s="3" t="s">
        <v>196</v>
      </c>
      <c r="L22" s="3" t="s">
        <v>196</v>
      </c>
      <c r="M22" s="3" t="s">
        <v>196</v>
      </c>
    </row>
    <row r="23" spans="3:13" x14ac:dyDescent="0.2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3:13" x14ac:dyDescent="0.2">
      <c r="C24" s="3" t="s">
        <v>201</v>
      </c>
      <c r="D24" s="3" t="s">
        <v>202</v>
      </c>
      <c r="E24" s="3" t="s">
        <v>203</v>
      </c>
      <c r="F24" s="3" t="s">
        <v>204</v>
      </c>
      <c r="G24" s="3" t="s">
        <v>205</v>
      </c>
      <c r="H24" s="3" t="s">
        <v>206</v>
      </c>
      <c r="I24" s="3" t="s">
        <v>207</v>
      </c>
      <c r="J24" s="3" t="s">
        <v>193</v>
      </c>
      <c r="K24" s="3" t="s">
        <v>208</v>
      </c>
      <c r="L24" s="3" t="s">
        <v>209</v>
      </c>
      <c r="M24" s="3" t="s">
        <v>210</v>
      </c>
    </row>
    <row r="25" spans="3:13" x14ac:dyDescent="0.2">
      <c r="C25" s="3" t="s">
        <v>211</v>
      </c>
      <c r="D25" s="3" t="s">
        <v>212</v>
      </c>
      <c r="E25" s="3" t="s">
        <v>213</v>
      </c>
      <c r="F25" s="3" t="s">
        <v>188</v>
      </c>
      <c r="G25" s="3" t="s">
        <v>214</v>
      </c>
      <c r="H25" s="3" t="s">
        <v>215</v>
      </c>
      <c r="I25" s="3" t="s">
        <v>216</v>
      </c>
      <c r="J25" s="3" t="s">
        <v>217</v>
      </c>
      <c r="K25" s="3" t="s">
        <v>218</v>
      </c>
      <c r="L25" s="3" t="s">
        <v>219</v>
      </c>
      <c r="M25" s="3" t="s">
        <v>220</v>
      </c>
    </row>
    <row r="26" spans="3:13" x14ac:dyDescent="0.2">
      <c r="C26" s="3" t="s">
        <v>221</v>
      </c>
      <c r="D26" s="3" t="s">
        <v>222</v>
      </c>
      <c r="E26" s="3" t="s">
        <v>223</v>
      </c>
      <c r="F26" s="3" t="s">
        <v>224</v>
      </c>
      <c r="G26" s="3" t="s">
        <v>158</v>
      </c>
      <c r="H26" s="3" t="s">
        <v>225</v>
      </c>
      <c r="I26" s="3" t="s">
        <v>226</v>
      </c>
      <c r="J26" s="3" t="s">
        <v>227</v>
      </c>
      <c r="K26" s="3" t="s">
        <v>228</v>
      </c>
      <c r="L26" s="3" t="s">
        <v>229</v>
      </c>
      <c r="M26" s="3" t="s">
        <v>230</v>
      </c>
    </row>
    <row r="27" spans="3:13" x14ac:dyDescent="0.2">
      <c r="C27" s="3" t="s">
        <v>231</v>
      </c>
      <c r="D27" s="3" t="s">
        <v>196</v>
      </c>
      <c r="E27" s="3" t="s">
        <v>196</v>
      </c>
      <c r="F27" s="3" t="s">
        <v>196</v>
      </c>
      <c r="G27" s="3" t="s">
        <v>232</v>
      </c>
      <c r="H27" s="3" t="s">
        <v>233</v>
      </c>
      <c r="I27" s="3" t="s">
        <v>234</v>
      </c>
      <c r="J27" s="3" t="s">
        <v>235</v>
      </c>
      <c r="K27" s="3" t="s">
        <v>196</v>
      </c>
      <c r="L27" s="3" t="s">
        <v>196</v>
      </c>
      <c r="M27" s="3" t="s">
        <v>196</v>
      </c>
    </row>
    <row r="29" spans="3:13" x14ac:dyDescent="0.2">
      <c r="C29" s="3" t="s">
        <v>236</v>
      </c>
      <c r="D29" s="3">
        <v>4.5999999999999996</v>
      </c>
      <c r="E29" s="3">
        <v>4.4000000000000004</v>
      </c>
      <c r="F29" s="3">
        <v>8.8000000000000007</v>
      </c>
      <c r="G29" s="3">
        <v>12.7</v>
      </c>
      <c r="H29" s="3">
        <v>26.1</v>
      </c>
      <c r="I29" s="3">
        <v>4.2</v>
      </c>
      <c r="J29" s="3">
        <v>5.0999999999999996</v>
      </c>
      <c r="K29" s="3">
        <v>5.6</v>
      </c>
      <c r="L29" s="3">
        <v>8.3000000000000007</v>
      </c>
      <c r="M29" s="3">
        <v>7.6</v>
      </c>
    </row>
    <row r="30" spans="3:13" x14ac:dyDescent="0.2">
      <c r="C30" s="3" t="s">
        <v>237</v>
      </c>
      <c r="D30" s="3">
        <v>4</v>
      </c>
      <c r="E30" s="3">
        <v>1</v>
      </c>
      <c r="F30" s="3">
        <v>0</v>
      </c>
      <c r="G30" s="3">
        <v>2</v>
      </c>
      <c r="H30" s="3">
        <v>6</v>
      </c>
      <c r="I30" s="3">
        <v>4</v>
      </c>
      <c r="J30" s="3">
        <v>3</v>
      </c>
      <c r="K30" s="3">
        <v>2</v>
      </c>
      <c r="L30" s="3">
        <v>3</v>
      </c>
      <c r="M30" s="3">
        <v>1</v>
      </c>
    </row>
    <row r="31" spans="3:13" x14ac:dyDescent="0.2">
      <c r="C31" s="3" t="s">
        <v>238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</row>
    <row r="32" spans="3:13" x14ac:dyDescent="0.2">
      <c r="C32" s="3" t="s">
        <v>239</v>
      </c>
      <c r="D32" s="3" t="s">
        <v>240</v>
      </c>
      <c r="E32" s="3" t="s">
        <v>240</v>
      </c>
      <c r="F32" s="3" t="s">
        <v>240</v>
      </c>
      <c r="G32" s="3" t="s">
        <v>240</v>
      </c>
      <c r="H32" s="3" t="s">
        <v>240</v>
      </c>
      <c r="I32" s="3" t="s">
        <v>240</v>
      </c>
      <c r="J32" s="3" t="s">
        <v>240</v>
      </c>
      <c r="K32" s="3" t="s">
        <v>240</v>
      </c>
      <c r="L32" s="3" t="s">
        <v>240</v>
      </c>
      <c r="M32" s="3" t="s">
        <v>240</v>
      </c>
    </row>
    <row r="33" spans="3:13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3:13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7" spans="3:13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3:13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3:13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3:13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2" spans="3:13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3:13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3:13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3:13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3:13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3:13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3" spans="3:13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5" spans="3:13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174F-FF36-42D0-BAC1-3B16C247C23B}">
  <dimension ref="A3:BJ22"/>
  <sheetViews>
    <sheetView showGridLines="0" tabSelected="1" topLeftCell="U1" workbookViewId="0">
      <selection activeCell="AI21" sqref="AI21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241</v>
      </c>
      <c r="C3" s="9"/>
      <c r="D3" s="9"/>
      <c r="E3" s="9"/>
      <c r="F3" s="9"/>
      <c r="H3" s="9" t="s">
        <v>242</v>
      </c>
      <c r="I3" s="9"/>
      <c r="J3" s="9"/>
      <c r="K3" s="9"/>
      <c r="L3" s="9"/>
      <c r="N3" s="11" t="s">
        <v>243</v>
      </c>
      <c r="O3" s="11"/>
      <c r="P3" s="11"/>
      <c r="Q3" s="11"/>
      <c r="R3" s="11"/>
      <c r="S3" s="11"/>
      <c r="T3" s="11"/>
      <c r="V3" s="9" t="s">
        <v>244</v>
      </c>
      <c r="W3" s="9"/>
      <c r="X3" s="9"/>
      <c r="Y3" s="9"/>
      <c r="AA3" s="9" t="s">
        <v>245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246</v>
      </c>
      <c r="C4" s="15" t="s">
        <v>247</v>
      </c>
      <c r="D4" s="14" t="s">
        <v>248</v>
      </c>
      <c r="E4" s="15" t="s">
        <v>249</v>
      </c>
      <c r="F4" s="14" t="s">
        <v>250</v>
      </c>
      <c r="H4" s="16" t="s">
        <v>251</v>
      </c>
      <c r="I4" s="17" t="s">
        <v>252</v>
      </c>
      <c r="J4" s="16" t="s">
        <v>253</v>
      </c>
      <c r="K4" s="17" t="s">
        <v>254</v>
      </c>
      <c r="L4" s="16" t="s">
        <v>255</v>
      </c>
      <c r="N4" s="18" t="s">
        <v>256</v>
      </c>
      <c r="O4" s="19" t="s">
        <v>257</v>
      </c>
      <c r="P4" s="18" t="s">
        <v>258</v>
      </c>
      <c r="Q4" s="19" t="s">
        <v>259</v>
      </c>
      <c r="R4" s="18" t="s">
        <v>260</v>
      </c>
      <c r="S4" s="19" t="s">
        <v>261</v>
      </c>
      <c r="T4" s="18" t="s">
        <v>262</v>
      </c>
      <c r="V4" s="19" t="s">
        <v>263</v>
      </c>
      <c r="W4" s="18" t="s">
        <v>264</v>
      </c>
      <c r="X4" s="19" t="s">
        <v>265</v>
      </c>
      <c r="Y4" s="18" t="s">
        <v>266</v>
      </c>
      <c r="AA4" s="20" t="s">
        <v>98</v>
      </c>
      <c r="AB4" s="21" t="s">
        <v>143</v>
      </c>
      <c r="AC4" s="20" t="s">
        <v>154</v>
      </c>
      <c r="AD4" s="21" t="s">
        <v>173</v>
      </c>
      <c r="AE4" s="20" t="s">
        <v>184</v>
      </c>
      <c r="AF4" s="21" t="s">
        <v>195</v>
      </c>
      <c r="AG4" s="20" t="s">
        <v>201</v>
      </c>
      <c r="AH4" s="21" t="s">
        <v>211</v>
      </c>
      <c r="AI4" s="20" t="s">
        <v>238</v>
      </c>
      <c r="AJ4" s="22"/>
      <c r="AK4" s="21" t="s">
        <v>236</v>
      </c>
      <c r="AL4" s="20" t="s">
        <v>237</v>
      </c>
    </row>
    <row r="5" spans="1:62" ht="63" x14ac:dyDescent="0.2">
      <c r="A5" s="23" t="s">
        <v>267</v>
      </c>
      <c r="B5" s="18" t="s">
        <v>268</v>
      </c>
      <c r="C5" s="24" t="s">
        <v>269</v>
      </c>
      <c r="D5" s="25" t="s">
        <v>270</v>
      </c>
      <c r="E5" s="19" t="s">
        <v>271</v>
      </c>
      <c r="F5" s="18" t="s">
        <v>268</v>
      </c>
      <c r="H5" s="19" t="s">
        <v>272</v>
      </c>
      <c r="I5" s="18" t="s">
        <v>273</v>
      </c>
      <c r="J5" s="19" t="s">
        <v>274</v>
      </c>
      <c r="K5" s="18" t="s">
        <v>275</v>
      </c>
      <c r="L5" s="19" t="s">
        <v>276</v>
      </c>
      <c r="N5" s="18" t="s">
        <v>277</v>
      </c>
      <c r="O5" s="19" t="s">
        <v>278</v>
      </c>
      <c r="P5" s="18" t="s">
        <v>279</v>
      </c>
      <c r="Q5" s="19" t="s">
        <v>280</v>
      </c>
      <c r="R5" s="18" t="s">
        <v>281</v>
      </c>
      <c r="S5" s="19" t="s">
        <v>282</v>
      </c>
      <c r="T5" s="18" t="s">
        <v>283</v>
      </c>
      <c r="V5" s="19" t="s">
        <v>284</v>
      </c>
      <c r="W5" s="18" t="s">
        <v>285</v>
      </c>
      <c r="X5" s="19" t="s">
        <v>286</v>
      </c>
      <c r="Y5" s="18" t="s">
        <v>287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18.795886075949365</v>
      </c>
      <c r="C7" s="31">
        <f>(sheet!D18-sheet!D15)/sheet!D35</f>
        <v>18.575949367088608</v>
      </c>
      <c r="D7" s="31">
        <f>sheet!D12/sheet!D35</f>
        <v>18.498417721518987</v>
      </c>
      <c r="E7" s="31">
        <f>Sheet2!D20/sheet!D35</f>
        <v>-7.56012658227848</v>
      </c>
      <c r="F7" s="31">
        <f>sheet!D18/sheet!D35</f>
        <v>18.795886075949365</v>
      </c>
      <c r="G7" s="29"/>
      <c r="H7" s="32">
        <f>Sheet1!D33/sheet!D51</f>
        <v>3.4317237426565408E-2</v>
      </c>
      <c r="I7" s="32">
        <f>Sheet1!D33/Sheet1!D12</f>
        <v>0.38629032258064516</v>
      </c>
      <c r="J7" s="32">
        <f>Sheet1!D12/sheet!D27</f>
        <v>7.7422577422577424E-2</v>
      </c>
      <c r="K7" s="32">
        <f>Sheet1!D30/sheet!D27</f>
        <v>2.9907592407592411E-2</v>
      </c>
      <c r="L7" s="32">
        <f>Sheet1!D38</f>
        <v>2.4E-2</v>
      </c>
      <c r="M7" s="29"/>
      <c r="N7" s="32">
        <f>sheet!D40/sheet!D27</f>
        <v>0.12849650349650349</v>
      </c>
      <c r="O7" s="32">
        <f>sheet!D51/sheet!D27</f>
        <v>0.87150349650349657</v>
      </c>
      <c r="P7" s="32">
        <f>sheet!D40/sheet!D51</f>
        <v>0.14744232698094281</v>
      </c>
      <c r="Q7" s="31">
        <f>Sheet1!D24/Sheet1!D26</f>
        <v>19.869565217391305</v>
      </c>
      <c r="R7" s="31">
        <f>ABS(Sheet2!D20/(Sheet1!D26+Sheet2!D30))</f>
        <v>1194.4999999999998</v>
      </c>
      <c r="S7" s="31">
        <f>sheet!D40/Sheet1!D43</f>
        <v>-0.41300421432871764</v>
      </c>
      <c r="T7" s="31">
        <f>Sheet2!D20/sheet!D40</f>
        <v>-2.3216715257531586</v>
      </c>
      <c r="V7" s="31">
        <f>ABS(Sheet1!D15/sheet!D15)</f>
        <v>0</v>
      </c>
      <c r="W7" s="31">
        <f>Sheet1!D12/sheet!D14</f>
        <v>0.94296577946768068</v>
      </c>
      <c r="X7" s="31">
        <f>Sheet1!D12/sheet!D27</f>
        <v>7.7422577422577424E-2</v>
      </c>
      <c r="Y7" s="31">
        <f>Sheet1!D12/(sheet!D18-sheet!D35)</f>
        <v>0.1102516226549302</v>
      </c>
      <c r="AA7" s="17">
        <f>Sheet1!D43</f>
        <v>-4.9829999999999997</v>
      </c>
      <c r="AB7" s="17" t="str">
        <f>Sheet3!D17</f>
        <v>-2.8x</v>
      </c>
      <c r="AC7" s="17" t="str">
        <f>Sheet3!D18</f>
        <v>-2.8x</v>
      </c>
      <c r="AD7" s="17" t="str">
        <f>Sheet3!D20</f>
        <v>-2.5x</v>
      </c>
      <c r="AE7" s="17" t="str">
        <f>Sheet3!D21</f>
        <v>1.3x</v>
      </c>
      <c r="AF7" s="17" t="str">
        <f>Sheet3!D22</f>
        <v>NA</v>
      </c>
      <c r="AG7" s="17" t="str">
        <f>Sheet3!D24</f>
        <v>-5.7x</v>
      </c>
      <c r="AH7" s="17" t="str">
        <f>Sheet3!D25</f>
        <v>2.3x</v>
      </c>
      <c r="AI7" s="17" t="str">
        <f>Sheet3!D31</f>
        <v/>
      </c>
      <c r="AK7" s="17">
        <f>Sheet3!D29</f>
        <v>4.5999999999999996</v>
      </c>
      <c r="AL7" s="17">
        <f>Sheet3!D30</f>
        <v>4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4.0808033629145255</v>
      </c>
      <c r="C8" s="34">
        <f>(sheet!E18-sheet!E15)/sheet!E35</f>
        <v>4.0158804297057449</v>
      </c>
      <c r="D8" s="34">
        <f>sheet!E12/sheet!E35</f>
        <v>3.7384399813171414</v>
      </c>
      <c r="E8" s="34">
        <f>Sheet2!E20/sheet!E35</f>
        <v>-2.8304530593180757</v>
      </c>
      <c r="F8" s="34">
        <f>sheet!E18/sheet!E35</f>
        <v>4.0808033629145255</v>
      </c>
      <c r="G8" s="29"/>
      <c r="H8" s="35">
        <f>Sheet1!E33/sheet!E51</f>
        <v>-6.1648775934490224E-2</v>
      </c>
      <c r="I8" s="35">
        <f>Sheet1!E33/Sheet1!E12</f>
        <v>-1.1717741935483872</v>
      </c>
      <c r="J8" s="35">
        <f>Sheet1!E12/sheet!E27</f>
        <v>4.5544699919194888E-2</v>
      </c>
      <c r="K8" s="35">
        <f>Sheet1!E30/sheet!E27</f>
        <v>-5.3368104018217885E-2</v>
      </c>
      <c r="L8" s="35">
        <f>Sheet1!E38</f>
        <v>-6.7000000000000004E-2</v>
      </c>
      <c r="M8" s="29"/>
      <c r="N8" s="35">
        <f>sheet!E40/sheet!E27</f>
        <v>0.13432013516491589</v>
      </c>
      <c r="O8" s="35">
        <f>sheet!E51/sheet!E27</f>
        <v>0.86567986483508408</v>
      </c>
      <c r="P8" s="35">
        <f>sheet!E40/sheet!E51</f>
        <v>0.15516144087572659</v>
      </c>
      <c r="Q8" s="34">
        <f>Sheet1!E24/Sheet1!E26</f>
        <v>-35.619047619047613</v>
      </c>
      <c r="R8" s="34">
        <f>ABS(Sheet2!E20/(Sheet1!E26+Sheet2!E30))</f>
        <v>66.593406593406584</v>
      </c>
      <c r="S8" s="34">
        <f>sheet!E40/Sheet1!E43</f>
        <v>-0.51630664972469287</v>
      </c>
      <c r="T8" s="34">
        <f>Sheet2!E20/sheet!E40</f>
        <v>-1.6570959803117309</v>
      </c>
      <c r="U8" s="12"/>
      <c r="V8" s="34">
        <f>ABS(Sheet1!E15/sheet!E15)</f>
        <v>0</v>
      </c>
      <c r="W8" s="34">
        <f>Sheet1!E12/sheet!E14</f>
        <v>0.94296577946768068</v>
      </c>
      <c r="X8" s="34">
        <f>Sheet1!E12/sheet!E27</f>
        <v>4.5544699919194888E-2</v>
      </c>
      <c r="Y8" s="34">
        <f>Sheet1!E12/(sheet!E18-sheet!E35)</f>
        <v>0.18799272286234081</v>
      </c>
      <c r="Z8" s="12"/>
      <c r="AA8" s="36">
        <f>Sheet1!E43</f>
        <v>-7.0830000000000002</v>
      </c>
      <c r="AB8" s="36" t="str">
        <f>Sheet3!E17</f>
        <v>-8.8x</v>
      </c>
      <c r="AC8" s="36" t="str">
        <f>Sheet3!E18</f>
        <v>-8.8x</v>
      </c>
      <c r="AD8" s="36" t="str">
        <f>Sheet3!E20</f>
        <v>-3.3x</v>
      </c>
      <c r="AE8" s="36" t="str">
        <f>Sheet3!E21</f>
        <v>2.0x</v>
      </c>
      <c r="AF8" s="36" t="str">
        <f>Sheet3!E22</f>
        <v>NA</v>
      </c>
      <c r="AG8" s="36" t="str">
        <f>Sheet3!E24</f>
        <v>13.3x</v>
      </c>
      <c r="AH8" s="36" t="str">
        <f>Sheet3!E25</f>
        <v>2.4x</v>
      </c>
      <c r="AI8" s="36" t="str">
        <f>Sheet3!E31</f>
        <v/>
      </c>
      <c r="AK8" s="36">
        <f>Sheet3!E29</f>
        <v>4.4000000000000004</v>
      </c>
      <c r="AL8" s="36">
        <f>Sheet3!E30</f>
        <v>1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1.1351189046360797</v>
      </c>
      <c r="C9" s="31">
        <f>(sheet!F18-sheet!F15)/sheet!F35</f>
        <v>1.0665385539274561</v>
      </c>
      <c r="D9" s="31">
        <f>sheet!F12/sheet!F35</f>
        <v>0.89322603891424457</v>
      </c>
      <c r="E9" s="31">
        <f>Sheet2!F20/sheet!F35</f>
        <v>-1.080110497237569</v>
      </c>
      <c r="F9" s="31">
        <f>sheet!F18/sheet!F35</f>
        <v>1.1351189046360797</v>
      </c>
      <c r="G9" s="29"/>
      <c r="H9" s="32">
        <f>Sheet1!F33/sheet!F51</f>
        <v>-0.12403034276540729</v>
      </c>
      <c r="I9" s="32">
        <f>Sheet1!F33/Sheet1!F12</f>
        <v>-8.1620967741935484</v>
      </c>
      <c r="J9" s="32">
        <f>Sheet1!F12/sheet!F27</f>
        <v>1.3505124323382382E-2</v>
      </c>
      <c r="K9" s="32">
        <f>Sheet1!F30/sheet!F27</f>
        <v>-0.11023013167496216</v>
      </c>
      <c r="L9" s="32">
        <f>Sheet1!F38</f>
        <v>-0.38</v>
      </c>
      <c r="M9" s="29"/>
      <c r="N9" s="32">
        <f>sheet!F40/sheet!F27</f>
        <v>0.11126479845780193</v>
      </c>
      <c r="O9" s="32">
        <f>sheet!F51/sheet!F27</f>
        <v>0.88873520154219809</v>
      </c>
      <c r="P9" s="32">
        <f>sheet!F40/sheet!F51</f>
        <v>0.12519454418450754</v>
      </c>
      <c r="Q9" s="31">
        <f>Sheet1!F24/Sheet1!F26</f>
        <v>9.1007984031936129</v>
      </c>
      <c r="R9" s="31">
        <f>ABS(Sheet2!F20/(Sheet1!F26+Sheet2!F30))</f>
        <v>7.5004170141784821</v>
      </c>
      <c r="S9" s="31">
        <f>sheet!F40/Sheet1!F43</f>
        <v>-1.1819969917852595</v>
      </c>
      <c r="T9" s="31">
        <f>Sheet2!F20/sheet!F40</f>
        <v>-0.88028582615505102</v>
      </c>
      <c r="V9" s="31">
        <f>ABS(Sheet1!F15/sheet!F15)</f>
        <v>0</v>
      </c>
      <c r="W9" s="31">
        <f>Sheet1!F12/sheet!F14</f>
        <v>0.94296577946768068</v>
      </c>
      <c r="X9" s="31">
        <f>Sheet1!F12/sheet!F27</f>
        <v>1.3505124323382382E-2</v>
      </c>
      <c r="Y9" s="31">
        <f>Sheet1!F12/(sheet!F18-sheet!F35)</f>
        <v>1.1022222222222222</v>
      </c>
      <c r="AA9" s="17">
        <f>Sheet1!F43</f>
        <v>-8.6430000000000007</v>
      </c>
      <c r="AB9" s="17" t="str">
        <f>Sheet3!F17</f>
        <v>-9.8x</v>
      </c>
      <c r="AC9" s="17" t="str">
        <f>Sheet3!F18</f>
        <v>-9.7x</v>
      </c>
      <c r="AD9" s="17" t="str">
        <f>Sheet3!F20</f>
        <v>-5.0x</v>
      </c>
      <c r="AE9" s="17" t="str">
        <f>Sheet3!F21</f>
        <v>2.7x</v>
      </c>
      <c r="AF9" s="17" t="str">
        <f>Sheet3!F22</f>
        <v>NA</v>
      </c>
      <c r="AG9" s="17" t="str">
        <f>Sheet3!F24</f>
        <v>-9.5x</v>
      </c>
      <c r="AH9" s="17" t="str">
        <f>Sheet3!F25</f>
        <v>3.2x</v>
      </c>
      <c r="AI9" s="17" t="str">
        <f>Sheet3!F31</f>
        <v/>
      </c>
      <c r="AK9" s="17">
        <f>Sheet3!F29</f>
        <v>8.8000000000000007</v>
      </c>
      <c r="AL9" s="17">
        <f>Sheet3!F30</f>
        <v>0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5.7583505154639179</v>
      </c>
      <c r="C10" s="34">
        <f>(sheet!G18-sheet!G15)/sheet!G35</f>
        <v>5.4643298969072172</v>
      </c>
      <c r="D10" s="34">
        <f>sheet!G12/sheet!G35</f>
        <v>4.4610309278350515</v>
      </c>
      <c r="E10" s="34">
        <f>Sheet2!G20/sheet!G35</f>
        <v>-5.4284536082474233</v>
      </c>
      <c r="F10" s="34">
        <f>sheet!G18/sheet!G35</f>
        <v>5.7583505154639179</v>
      </c>
      <c r="G10" s="29"/>
      <c r="H10" s="35">
        <f>Sheet1!G33/sheet!G51</f>
        <v>-0.52282062984938382</v>
      </c>
      <c r="I10" s="35">
        <f>Sheet1!G33/Sheet1!G12</f>
        <v>-24.018548387096775</v>
      </c>
      <c r="J10" s="35">
        <f>Sheet1!G12/sheet!G27</f>
        <v>2.0384343509066101E-2</v>
      </c>
      <c r="K10" s="35">
        <f>Sheet1!G30/sheet!G27</f>
        <v>-0.48960234091170618</v>
      </c>
      <c r="L10" s="35">
        <f>Sheet1!G38</f>
        <v>-0.5</v>
      </c>
      <c r="M10" s="29"/>
      <c r="N10" s="35">
        <f>sheet!G40/sheet!G27</f>
        <v>6.3536683598822974E-2</v>
      </c>
      <c r="O10" s="35">
        <f>sheet!G51/sheet!G27</f>
        <v>0.93646331640117697</v>
      </c>
      <c r="P10" s="35">
        <f>sheet!G40/sheet!G51</f>
        <v>6.7847487975283505E-2</v>
      </c>
      <c r="Q10" s="34">
        <f>Sheet1!G24/Sheet1!G26</f>
        <v>33.391454965357973</v>
      </c>
      <c r="R10" s="34">
        <f>ABS(Sheet2!G20/(Sheet1!G26+Sheet2!G30))</f>
        <v>12.268406337371855</v>
      </c>
      <c r="S10" s="34">
        <f>sheet!G40/Sheet1!G43</f>
        <v>-0.25340938893259901</v>
      </c>
      <c r="T10" s="34">
        <f>Sheet2!G20/sheet!G40</f>
        <v>-3.4059508408796892</v>
      </c>
      <c r="U10" s="12"/>
      <c r="V10" s="34">
        <f>ABS(Sheet1!G15/sheet!G15)</f>
        <v>3.2314165497896212</v>
      </c>
      <c r="W10" s="34">
        <f>Sheet1!G12/sheet!G14</f>
        <v>0.94296577946768068</v>
      </c>
      <c r="X10" s="34">
        <f>Sheet1!G12/sheet!G27</f>
        <v>2.0384343509066101E-2</v>
      </c>
      <c r="Y10" s="34">
        <f>Sheet1!G12/(sheet!G18-sheet!G35)</f>
        <v>0.10746165178958314</v>
      </c>
      <c r="Z10" s="12"/>
      <c r="AA10" s="36">
        <f>Sheet1!G43</f>
        <v>-15.252000000000001</v>
      </c>
      <c r="AB10" s="36" t="str">
        <f>Sheet3!G17</f>
        <v>-15.9x</v>
      </c>
      <c r="AC10" s="36" t="str">
        <f>Sheet3!G18</f>
        <v>-15.1x</v>
      </c>
      <c r="AD10" s="36" t="str">
        <f>Sheet3!G20</f>
        <v>-14.3x</v>
      </c>
      <c r="AE10" s="36" t="str">
        <f>Sheet3!G21</f>
        <v>3.2x</v>
      </c>
      <c r="AF10" s="36" t="str">
        <f>Sheet3!G22</f>
        <v>913.1x</v>
      </c>
      <c r="AG10" s="36" t="str">
        <f>Sheet3!G24</f>
        <v>-8.7x</v>
      </c>
      <c r="AH10" s="36" t="str">
        <f>Sheet3!G25</f>
        <v>3.5x</v>
      </c>
      <c r="AI10" s="36" t="str">
        <f>Sheet3!G31</f>
        <v/>
      </c>
      <c r="AK10" s="36">
        <f>Sheet3!G29</f>
        <v>12.7</v>
      </c>
      <c r="AL10" s="36">
        <f>Sheet3!G30</f>
        <v>2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16.438060657838527</v>
      </c>
      <c r="C11" s="31">
        <f>(sheet!H18-sheet!H15)/sheet!H35</f>
        <v>15.878043571123449</v>
      </c>
      <c r="D11" s="31">
        <f>sheet!H12/sheet!H35</f>
        <v>14.874199060230671</v>
      </c>
      <c r="E11" s="31">
        <f>Sheet2!H20/sheet!H35</f>
        <v>-3.4675352413498501</v>
      </c>
      <c r="F11" s="31">
        <f>sheet!H18/sheet!H35</f>
        <v>16.438060657838527</v>
      </c>
      <c r="G11" s="29"/>
      <c r="H11" s="32">
        <f>Sheet1!H33/sheet!H51</f>
        <v>-0.30570202060830326</v>
      </c>
      <c r="I11" s="32">
        <f>Sheet1!H33/Sheet1!H12</f>
        <v>-7.7511589096977564</v>
      </c>
      <c r="J11" s="32">
        <f>Sheet1!H12/sheet!H27</f>
        <v>3.7797869358003923E-2</v>
      </c>
      <c r="K11" s="32">
        <f>Sheet1!H30/sheet!H27</f>
        <v>-0.29297729184188392</v>
      </c>
      <c r="L11" s="32">
        <f>Sheet1!H38</f>
        <v>-0.55000000000000004</v>
      </c>
      <c r="M11" s="29"/>
      <c r="N11" s="32">
        <f>sheet!H40/sheet!H27</f>
        <v>4.1624614522007289E-2</v>
      </c>
      <c r="O11" s="32">
        <f>sheet!H51/sheet!H27</f>
        <v>0.95837538547799273</v>
      </c>
      <c r="P11" s="32">
        <f>sheet!H40/sheet!H51</f>
        <v>4.3432474532144709E-2</v>
      </c>
      <c r="Q11" s="31">
        <f>Sheet1!H24/Sheet1!H26</f>
        <v>-52.926708074534162</v>
      </c>
      <c r="R11" s="31">
        <f>ABS(Sheet2!H20/(Sheet1!H26+Sheet2!H30))</f>
        <v>27.516949152542367</v>
      </c>
      <c r="S11" s="31">
        <f>sheet!H40/Sheet1!H43</f>
        <v>-0.19405325927136088</v>
      </c>
      <c r="T11" s="31">
        <f>Sheet2!H20/sheet!H40</f>
        <v>-2.7336251894258292</v>
      </c>
      <c r="V11" s="31">
        <f>ABS(Sheet1!H15/sheet!H15)</f>
        <v>2.5598779557589628</v>
      </c>
      <c r="W11" s="31">
        <f>Sheet1!H12/sheet!H14</f>
        <v>4.2165754495699765</v>
      </c>
      <c r="X11" s="31">
        <f>Sheet1!H12/sheet!H27</f>
        <v>3.7797869358003923E-2</v>
      </c>
      <c r="Y11" s="31">
        <f>Sheet1!H12/(sheet!H18-sheet!H35)</f>
        <v>7.4611585340545933E-2</v>
      </c>
      <c r="AA11" s="17">
        <f>Sheet1!H43</f>
        <v>-30.605</v>
      </c>
      <c r="AB11" s="17" t="str">
        <f>Sheet3!H17</f>
        <v>-33.0x</v>
      </c>
      <c r="AC11" s="17" t="str">
        <f>Sheet3!H18</f>
        <v>-31.6x</v>
      </c>
      <c r="AD11" s="17" t="str">
        <f>Sheet3!H20</f>
        <v>-36.8x</v>
      </c>
      <c r="AE11" s="17" t="str">
        <f>Sheet3!H21</f>
        <v>6.3x</v>
      </c>
      <c r="AF11" s="17" t="str">
        <f>Sheet3!H22</f>
        <v>170.7x</v>
      </c>
      <c r="AG11" s="17" t="str">
        <f>Sheet3!H24</f>
        <v>-25.6x</v>
      </c>
      <c r="AH11" s="17" t="str">
        <f>Sheet3!H25</f>
        <v>7.0x</v>
      </c>
      <c r="AI11" s="17" t="str">
        <f>Sheet3!H31</f>
        <v/>
      </c>
      <c r="AK11" s="17">
        <f>Sheet3!H29</f>
        <v>26.1</v>
      </c>
      <c r="AL11" s="17">
        <f>Sheet3!H30</f>
        <v>6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13.963600697471664</v>
      </c>
      <c r="C12" s="34">
        <f>(sheet!I18-sheet!I15)/sheet!I35</f>
        <v>13.482563208369658</v>
      </c>
      <c r="D12" s="34">
        <f>sheet!I12/sheet!I35</f>
        <v>12.37772449869224</v>
      </c>
      <c r="E12" s="34">
        <f>Sheet2!I20/sheet!I35</f>
        <v>-5.5170008718395813</v>
      </c>
      <c r="F12" s="34">
        <f>sheet!I18/sheet!I35</f>
        <v>13.963600697471664</v>
      </c>
      <c r="G12" s="29"/>
      <c r="H12" s="35">
        <f>Sheet1!I33/sheet!I51</f>
        <v>-0.34353992859241583</v>
      </c>
      <c r="I12" s="35">
        <f>Sheet1!I33/Sheet1!I12</f>
        <v>-7.1544594845169671</v>
      </c>
      <c r="J12" s="35">
        <f>Sheet1!I12/sheet!I27</f>
        <v>3.801233480176211E-2</v>
      </c>
      <c r="K12" s="35">
        <f>Sheet1!I30/sheet!I27</f>
        <v>-0.27195770925110135</v>
      </c>
      <c r="L12" s="35">
        <f>Sheet1!I38</f>
        <v>-0.21</v>
      </c>
      <c r="M12" s="29"/>
      <c r="N12" s="35">
        <f>sheet!I40/sheet!I27</f>
        <v>0.20835947136563876</v>
      </c>
      <c r="O12" s="35">
        <f>sheet!I51/sheet!I27</f>
        <v>0.79163348017621149</v>
      </c>
      <c r="P12" s="35">
        <f>sheet!I40/sheet!I51</f>
        <v>0.26320194456563356</v>
      </c>
      <c r="Q12" s="34">
        <f>Sheet1!I24/Sheet1!I26</f>
        <v>-15.961934972244253</v>
      </c>
      <c r="R12" s="34">
        <f>ABS(Sheet2!I20/(Sheet1!I26+Sheet2!I30))</f>
        <v>24.962524654832354</v>
      </c>
      <c r="S12" s="34">
        <f>sheet!I40/Sheet1!I43</f>
        <v>-0.98471019320453035</v>
      </c>
      <c r="T12" s="34">
        <f>Sheet2!I20/sheet!I40</f>
        <v>-0.85626331991475257</v>
      </c>
      <c r="U12" s="12"/>
      <c r="V12" s="34">
        <f>ABS(Sheet1!I15/sheet!I15)</f>
        <v>0</v>
      </c>
      <c r="W12" s="34">
        <f>Sheet1!I12/sheet!I14</f>
        <v>2.028969149736644</v>
      </c>
      <c r="X12" s="34">
        <f>Sheet1!I12/sheet!I27</f>
        <v>3.801233480176211E-2</v>
      </c>
      <c r="Y12" s="34">
        <f>Sheet1!I12/(sheet!I18-sheet!I35)</f>
        <v>9.067370580224289E-2</v>
      </c>
      <c r="Z12" s="12"/>
      <c r="AA12" s="36">
        <f>Sheet1!I43</f>
        <v>-30.02</v>
      </c>
      <c r="AB12" s="36" t="str">
        <f>Sheet3!I17</f>
        <v>-9.1x</v>
      </c>
      <c r="AC12" s="36" t="str">
        <f>Sheet3!I18</f>
        <v>-8.8x</v>
      </c>
      <c r="AD12" s="36" t="str">
        <f>Sheet3!I20</f>
        <v>-10.3x</v>
      </c>
      <c r="AE12" s="36" t="str">
        <f>Sheet3!I21</f>
        <v>2.5x</v>
      </c>
      <c r="AF12" s="36" t="str">
        <f>Sheet3!I22</f>
        <v>61.7x</v>
      </c>
      <c r="AG12" s="36" t="str">
        <f>Sheet3!I24</f>
        <v>-11.5x</v>
      </c>
      <c r="AH12" s="36" t="str">
        <f>Sheet3!I25</f>
        <v>3.0x</v>
      </c>
      <c r="AI12" s="36" t="str">
        <f>Sheet3!I31</f>
        <v/>
      </c>
      <c r="AK12" s="36">
        <f>Sheet3!I29</f>
        <v>4.2</v>
      </c>
      <c r="AL12" s="36">
        <f>Sheet3!I30</f>
        <v>4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6.1985203452527742</v>
      </c>
      <c r="C13" s="31">
        <f>(sheet!J18-sheet!J15)/sheet!J35</f>
        <v>6.1160604192355121</v>
      </c>
      <c r="D13" s="31">
        <f>sheet!J12/sheet!J35</f>
        <v>5.5780928894369097</v>
      </c>
      <c r="E13" s="31">
        <f>Sheet2!J20/sheet!J35</f>
        <v>-1.1772503082614059</v>
      </c>
      <c r="F13" s="31">
        <f>sheet!J18/sheet!J35</f>
        <v>6.1985203452527742</v>
      </c>
      <c r="G13" s="29"/>
      <c r="H13" s="32">
        <f>Sheet1!J33/sheet!J51</f>
        <v>0.32367103142821302</v>
      </c>
      <c r="I13" s="32">
        <f>Sheet1!J33/Sheet1!J12</f>
        <v>12.439458557389209</v>
      </c>
      <c r="J13" s="32">
        <f>Sheet1!J12/sheet!J27</f>
        <v>1.4136489337999186E-2</v>
      </c>
      <c r="K13" s="32">
        <f>Sheet1!J30/sheet!J27</f>
        <v>0.1758502732670153</v>
      </c>
      <c r="L13" s="32">
        <f>Sheet1!J38</f>
        <v>0.78</v>
      </c>
      <c r="M13" s="29"/>
      <c r="N13" s="32">
        <f>sheet!J40/sheet!J27</f>
        <v>0.45670061206568896</v>
      </c>
      <c r="O13" s="32">
        <f>sheet!J51/sheet!J27</f>
        <v>0.54329938793431098</v>
      </c>
      <c r="P13" s="32">
        <f>sheet!J40/sheet!J51</f>
        <v>0.84060579159148163</v>
      </c>
      <c r="Q13" s="31">
        <f>Sheet1!J24/Sheet1!J26</f>
        <v>-27.67533432392273</v>
      </c>
      <c r="R13" s="31">
        <f>ABS(Sheet2!J20/(Sheet1!J26+Sheet2!J30))</f>
        <v>7.1227852036058446</v>
      </c>
      <c r="S13" s="31">
        <f>sheet!J40/Sheet1!J43</f>
        <v>-7.3424501664629789</v>
      </c>
      <c r="T13" s="31">
        <f>Sheet2!J20/sheet!J40</f>
        <v>-0.1315165672764006</v>
      </c>
      <c r="V13" s="31">
        <f>ABS(Sheet1!J15/sheet!J15)</f>
        <v>0</v>
      </c>
      <c r="W13" s="31">
        <f>Sheet1!J12/sheet!J14</f>
        <v>2.028969149736644</v>
      </c>
      <c r="X13" s="31">
        <f>Sheet1!J12/sheet!J27</f>
        <v>1.4136489337999186E-2</v>
      </c>
      <c r="Y13" s="31">
        <f>Sheet1!J12/(sheet!J18-sheet!J35)</f>
        <v>5.3298940543959519E-2</v>
      </c>
      <c r="AA13" s="17">
        <f>Sheet1!J43</f>
        <v>-23.728999999999999</v>
      </c>
      <c r="AB13" s="17" t="str">
        <f>Sheet3!J17</f>
        <v>-19.2x</v>
      </c>
      <c r="AC13" s="17" t="str">
        <f>Sheet3!J18</f>
        <v>-18.0x</v>
      </c>
      <c r="AD13" s="17" t="str">
        <f>Sheet3!J20</f>
        <v>-19.8x</v>
      </c>
      <c r="AE13" s="17" t="str">
        <f>Sheet3!J21</f>
        <v>1.1x</v>
      </c>
      <c r="AF13" s="17" t="str">
        <f>Sheet3!J22</f>
        <v>-88.0x</v>
      </c>
      <c r="AG13" s="17" t="str">
        <f>Sheet3!J24</f>
        <v>4.5x</v>
      </c>
      <c r="AH13" s="17" t="str">
        <f>Sheet3!J25</f>
        <v>1.7x</v>
      </c>
      <c r="AI13" s="17" t="str">
        <f>Sheet3!J31</f>
        <v/>
      </c>
      <c r="AK13" s="17">
        <f>Sheet3!J29</f>
        <v>5.0999999999999996</v>
      </c>
      <c r="AL13" s="17">
        <f>Sheet3!J30</f>
        <v>3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17.630397701768562</v>
      </c>
      <c r="C14" s="34">
        <f>(sheet!K18-sheet!K15)/sheet!K35</f>
        <v>17.486309363497622</v>
      </c>
      <c r="D14" s="34">
        <f>sheet!K12/sheet!K35</f>
        <v>16.914175419696562</v>
      </c>
      <c r="E14" s="34">
        <f>Sheet2!K20/sheet!K35</f>
        <v>-3.5276057096687312</v>
      </c>
      <c r="F14" s="34">
        <f>sheet!K18/sheet!K35</f>
        <v>17.630397701768562</v>
      </c>
      <c r="G14" s="29"/>
      <c r="H14" s="35">
        <f>Sheet1!K33/sheet!K51</f>
        <v>-0.19000304960973236</v>
      </c>
      <c r="I14" s="35">
        <f>Sheet1!K33/Sheet1!K12</f>
        <v>-8.5490450584090478</v>
      </c>
      <c r="J14" s="35">
        <f>Sheet1!K12/sheet!K27</f>
        <v>1.2972393073372317E-2</v>
      </c>
      <c r="K14" s="35">
        <f>Sheet1!K30/sheet!K27</f>
        <v>-0.11090157289965338</v>
      </c>
      <c r="L14" s="35">
        <f>Sheet1!K38</f>
        <v>-0.49</v>
      </c>
      <c r="M14" s="29"/>
      <c r="N14" s="35">
        <f>sheet!K40/sheet!K27</f>
        <v>0.4163168795056395</v>
      </c>
      <c r="O14" s="35">
        <f>sheet!K51/sheet!K27</f>
        <v>0.58368312049436055</v>
      </c>
      <c r="P14" s="35">
        <f>sheet!K40/sheet!K51</f>
        <v>0.71325838436621691</v>
      </c>
      <c r="Q14" s="34">
        <f>Sheet1!K24/Sheet1!K26</f>
        <v>14.647377938517179</v>
      </c>
      <c r="R14" s="34">
        <f>ABS(Sheet2!K20/(Sheet1!K26+Sheet2!K30))</f>
        <v>0.29624100963495731</v>
      </c>
      <c r="S14" s="34">
        <f>sheet!K40/Sheet1!K43</f>
        <v>-4.3348945549266134</v>
      </c>
      <c r="T14" s="34">
        <f>Sheet2!K20/sheet!K40</f>
        <v>-0.22703452260580673</v>
      </c>
      <c r="U14" s="12"/>
      <c r="V14" s="34">
        <f>ABS(Sheet1!K15/sheet!K15)</f>
        <v>0</v>
      </c>
      <c r="W14" s="34">
        <f>Sheet1!K12/sheet!K14</f>
        <v>2.028969149736644</v>
      </c>
      <c r="X14" s="34">
        <f>Sheet1!K12/sheet!K27</f>
        <v>1.2972393073372317E-2</v>
      </c>
      <c r="Y14" s="34">
        <f>Sheet1!K12/(sheet!K18-sheet!K35)</f>
        <v>2.9112639409218016E-2</v>
      </c>
      <c r="Z14" s="12"/>
      <c r="AA14" s="36">
        <f>Sheet1!K43</f>
        <v>-39.926000000000002</v>
      </c>
      <c r="AB14" s="36" t="str">
        <f>Sheet3!K17</f>
        <v>-43.0x</v>
      </c>
      <c r="AC14" s="36" t="str">
        <f>Sheet3!K18</f>
        <v>-41.5x</v>
      </c>
      <c r="AD14" s="36" t="str">
        <f>Sheet3!K20</f>
        <v>-11.2x</v>
      </c>
      <c r="AE14" s="36" t="str">
        <f>Sheet3!K21</f>
        <v>5.5x</v>
      </c>
      <c r="AF14" s="36" t="str">
        <f>Sheet3!K22</f>
        <v>NA</v>
      </c>
      <c r="AG14" s="36" t="str">
        <f>Sheet3!K24</f>
        <v>-39.0x</v>
      </c>
      <c r="AH14" s="36" t="str">
        <f>Sheet3!K25</f>
        <v>11.9x</v>
      </c>
      <c r="AI14" s="36" t="str">
        <f>Sheet3!K31</f>
        <v/>
      </c>
      <c r="AK14" s="36">
        <f>Sheet3!K29</f>
        <v>5.6</v>
      </c>
      <c r="AL14" s="36">
        <f>Sheet3!K30</f>
        <v>2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64.507375478927202</v>
      </c>
      <c r="C15" s="31">
        <f>(sheet!L18-sheet!L15)/sheet!L35</f>
        <v>64.353639846743292</v>
      </c>
      <c r="D15" s="31">
        <f>sheet!L12/sheet!L35</f>
        <v>61.846551724137932</v>
      </c>
      <c r="E15" s="31">
        <f>Sheet2!L20/sheet!L35</f>
        <v>-6.4414750957854405</v>
      </c>
      <c r="F15" s="31">
        <f>sheet!L18/sheet!L35</f>
        <v>64.507375478927202</v>
      </c>
      <c r="G15" s="29"/>
      <c r="H15" s="32">
        <f>Sheet1!L33/sheet!L51</f>
        <v>-7.1763498509258519E-2</v>
      </c>
      <c r="I15" s="32">
        <f>Sheet1!L33/Sheet1!L12</f>
        <v>-9.0244761728166143</v>
      </c>
      <c r="J15" s="32">
        <f>Sheet1!L12/sheet!L27</f>
        <v>5.2179230286206893E-3</v>
      </c>
      <c r="K15" s="32">
        <f>Sheet1!L30/sheet!L27</f>
        <v>-4.708902204337851E-2</v>
      </c>
      <c r="L15" s="32">
        <f>Sheet1!L38</f>
        <v>-0.41</v>
      </c>
      <c r="M15" s="29"/>
      <c r="N15" s="32">
        <f>sheet!L40/sheet!L27</f>
        <v>0.34383045668678819</v>
      </c>
      <c r="O15" s="32">
        <f>sheet!L51/sheet!L27</f>
        <v>0.65616954331321176</v>
      </c>
      <c r="P15" s="32">
        <f>sheet!L40/sheet!L51</f>
        <v>0.52399636677843542</v>
      </c>
      <c r="Q15" s="31">
        <f>Sheet1!L24/Sheet1!L26</f>
        <v>3.0463285264379243</v>
      </c>
      <c r="R15" s="31">
        <f>ABS(Sheet2!L20/(Sheet1!L26+Sheet2!L30))</f>
        <v>0.24788145745406295</v>
      </c>
      <c r="S15" s="31">
        <f>sheet!L40/Sheet1!L43</f>
        <v>-5.5304013570505939</v>
      </c>
      <c r="T15" s="31">
        <f>Sheet2!L20/sheet!L40</f>
        <v>-0.18923816786589637</v>
      </c>
      <c r="V15" s="31">
        <f>ABS(Sheet1!L15/sheet!L15)</f>
        <v>0</v>
      </c>
      <c r="W15" s="31">
        <f>Sheet1!L12/sheet!L14</f>
        <v>2.028969149736644</v>
      </c>
      <c r="X15" s="31">
        <f>Sheet1!L12/sheet!L27</f>
        <v>5.2179230286206893E-3</v>
      </c>
      <c r="Y15" s="31">
        <f>Sheet1!L12/(sheet!L18-sheet!L35)</f>
        <v>8.1340297458436222E-3</v>
      </c>
      <c r="AA15" s="17">
        <f>Sheet1!L43</f>
        <v>-64.257000000000005</v>
      </c>
      <c r="AB15" s="17" t="str">
        <f>Sheet3!L17</f>
        <v>-67.1x</v>
      </c>
      <c r="AC15" s="17" t="str">
        <f>Sheet3!L18</f>
        <v>-66.0x</v>
      </c>
      <c r="AD15" s="17" t="str">
        <f>Sheet3!L20</f>
        <v>-94.2x</v>
      </c>
      <c r="AE15" s="17" t="str">
        <f>Sheet3!L21</f>
        <v>4.5x</v>
      </c>
      <c r="AF15" s="17" t="str">
        <f>Sheet3!L22</f>
        <v>NA</v>
      </c>
      <c r="AG15" s="17" t="str">
        <f>Sheet3!L24</f>
        <v>-62.3x</v>
      </c>
      <c r="AH15" s="17" t="str">
        <f>Sheet3!L25</f>
        <v>6.6x</v>
      </c>
      <c r="AI15" s="17" t="str">
        <f>Sheet3!L31</f>
        <v/>
      </c>
      <c r="AK15" s="17">
        <f>Sheet3!L29</f>
        <v>8.3000000000000007</v>
      </c>
      <c r="AL15" s="17">
        <f>Sheet3!L30</f>
        <v>3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18.126588465298141</v>
      </c>
      <c r="C16" s="34">
        <f>(sheet!M18-sheet!M15)/sheet!M35</f>
        <v>18.066245582374613</v>
      </c>
      <c r="D16" s="34">
        <f>sheet!M12/sheet!M35</f>
        <v>9.8993909316489948</v>
      </c>
      <c r="E16" s="34">
        <f>Sheet2!M20/sheet!M35</f>
        <v>-3.3200616587713365</v>
      </c>
      <c r="F16" s="34">
        <f>sheet!M18/sheet!M35</f>
        <v>18.126588465298141</v>
      </c>
      <c r="G16" s="29"/>
      <c r="H16" s="35">
        <f>Sheet1!M33/sheet!M51</f>
        <v>-0.11934620819594914</v>
      </c>
      <c r="I16" s="35">
        <f>Sheet1!M33/Sheet1!M12</f>
        <v>-23.490821435193773</v>
      </c>
      <c r="J16" s="35">
        <f>Sheet1!M12/sheet!M27</f>
        <v>3.9183204914429778E-3</v>
      </c>
      <c r="K16" s="35">
        <f>Sheet1!M30/sheet!M27</f>
        <v>-9.2044566990347701E-2</v>
      </c>
      <c r="L16" s="35">
        <f>Sheet1!M38</f>
        <v>-0.95</v>
      </c>
      <c r="M16" s="29"/>
      <c r="N16" s="35">
        <f>sheet!M40/sheet!M27</f>
        <v>0.22876074849875214</v>
      </c>
      <c r="O16" s="35">
        <f>sheet!M51/sheet!M27</f>
        <v>0.7712399780579865</v>
      </c>
      <c r="P16" s="35">
        <f>sheet!M40/sheet!M51</f>
        <v>0.29661422515308528</v>
      </c>
      <c r="Q16" s="34">
        <f>Sheet1!M24/Sheet1!M26</f>
        <v>-28.55241409308395</v>
      </c>
      <c r="R16" s="34">
        <f>ABS(Sheet2!M20/(Sheet1!M26+Sheet2!M30))</f>
        <v>3.0603708196153177</v>
      </c>
      <c r="S16" s="34">
        <f>sheet!M40/Sheet1!M43</f>
        <v>-3.0210128379804648</v>
      </c>
      <c r="T16" s="34">
        <f>Sheet2!M20/sheet!M40</f>
        <v>-0.28046789643519576</v>
      </c>
      <c r="U16" s="12"/>
      <c r="V16" s="34">
        <f>ABS(Sheet1!M15/sheet!M15)</f>
        <v>0</v>
      </c>
      <c r="W16" s="34">
        <f>Sheet1!M12/sheet!M14</f>
        <v>2.028969149736644</v>
      </c>
      <c r="X16" s="34">
        <f>Sheet1!M12/sheet!M27</f>
        <v>3.9183204914429778E-3</v>
      </c>
      <c r="Y16" s="34">
        <f>Sheet1!M12/(sheet!M18-sheet!M35)</f>
        <v>1.1838878851806565E-2</v>
      </c>
      <c r="Z16" s="12"/>
      <c r="AA16" s="36">
        <f>Sheet1!M43</f>
        <v>-104.22199999999999</v>
      </c>
      <c r="AB16" s="36" t="str">
        <f>Sheet3!M17</f>
        <v>-36.7x</v>
      </c>
      <c r="AC16" s="36" t="str">
        <f>Sheet3!M18</f>
        <v>-35.9x</v>
      </c>
      <c r="AD16" s="36" t="str">
        <f>Sheet3!M20</f>
        <v>-63.8x</v>
      </c>
      <c r="AE16" s="36" t="str">
        <f>Sheet3!M21</f>
        <v>2.9x</v>
      </c>
      <c r="AF16" s="36" t="str">
        <f>Sheet3!M22</f>
        <v>NA</v>
      </c>
      <c r="AG16" s="36" t="str">
        <f>Sheet3!M24</f>
        <v>-32.5x</v>
      </c>
      <c r="AH16" s="36" t="str">
        <f>Sheet3!M25</f>
        <v>3.9x</v>
      </c>
      <c r="AI16" s="36" t="str">
        <f>Sheet3!M31</f>
        <v/>
      </c>
      <c r="AK16" s="36">
        <f>Sheet3!M29</f>
        <v>7.6</v>
      </c>
      <c r="AL16" s="36">
        <f>Sheet3!M30</f>
        <v>1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2023-04-20T20:18:44Z</dcterms:created>
  <dcterms:modified xsi:type="dcterms:W3CDTF">2023-05-07T03:07:48Z</dcterms:modified>
  <cp:category/>
  <dc:identifier/>
  <cp:version/>
</cp:coreProperties>
</file>