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5" documentId="8_{BDC16BE3-BA96-4602-8521-6D21872D0816}" xr6:coauthVersionLast="47" xr6:coauthVersionMax="47" xr10:uidLastSave="{734B6A6E-202F-4E7D-9DDD-744B1BB80923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<sst xmlns="http://schemas.openxmlformats.org/spreadsheetml/2006/main" count="684" uniqueCount="284">
  <si>
    <t>MAG Silver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</si>
  <si>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</si>
  <si>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</si>
  <si>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</si>
  <si>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</si>
  <si>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</si>
  <si>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</si>
  <si>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</si>
  <si>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</si>
  <si>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</si>
  <si>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</si>
  <si>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</si>
  <si>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</si>
  <si>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</si>
  <si>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</si>
  <si>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</si>
  <si>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</si>
  <si>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</si>
  <si>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</si>
  <si>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</si>
  <si>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</si>
  <si>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</si>
  <si>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</si>
  <si>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</si>
  <si>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</si>
  <si>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</si>
  <si>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</si>
  <si>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</si>
  <si>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</si>
  <si>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</si>
  <si>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</si>
  <si>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</si>
  <si>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</si>
  <si>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</si>
  <si>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</si>
  <si>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</si>
  <si>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</si>
  <si>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</si>
  <si>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</si>
  <si>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</si>
  <si>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</si>
  <si>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</si>
  <si>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</si>
  <si>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</si>
  <si>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</si>
  <si>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</si>
  <si>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</si>
  <si>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</si>
  <si>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</si>
  <si>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</si>
  <si>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</si>
  <si>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</si>
  <si>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</si>
  <si>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</si>
  <si>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</si>
  <si>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</si>
  <si>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</si>
  <si>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</si>
  <si>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</si>
  <si>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</si>
  <si>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</si>
  <si>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</si>
  <si>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</si>
  <si>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</si>
  <si>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</si>
  <si>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</si>
  <si>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</si>
  <si>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</si>
  <si>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NM</t>
  </si>
  <si>
    <t>Cost of Revenues</t>
  </si>
  <si>
    <t>Gross Profit</t>
  </si>
  <si>
    <t>Gross Profit Margin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</si>
  <si>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</si>
  <si>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</si>
  <si>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</si>
  <si>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</si>
  <si>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</si>
  <si>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</si>
  <si>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</si>
  <si>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</si>
  <si>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</si>
  <si>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</si>
  <si>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</si>
  <si>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</si>
  <si>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</si>
  <si>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</si>
  <si>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</si>
  <si>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</si>
  <si>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</si>
  <si>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</si>
  <si>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</si>
  <si>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</si>
  <si>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</si>
  <si>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</si>
  <si>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</si>
  <si>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</si>
  <si>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a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</si>
  <si>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</si>
  <si>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</si>
  <si>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</si>
  <si>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</si>
  <si>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</si>
  <si>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</si>
  <si>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</si>
  <si>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</si>
  <si>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</si>
  <si>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</si>
  <si>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</si>
  <si>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</si>
  <si>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</si>
  <si>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</si>
  <si>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</si>
  <si>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</si>
  <si>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</si>
  <si>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</si>
  <si>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</si>
  <si>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</si>
  <si>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</si>
  <si>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</si>
  <si>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</si>
  <si>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</si>
  <si>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</si>
  <si>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</si>
  <si>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</si>
  <si>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</si>
  <si>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</si>
  <si>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1,192.281</t>
  </si>
  <si>
    <t>1,325.381</t>
  </si>
  <si>
    <t>1,327.29</t>
  </si>
  <si>
    <t>2,469.01</t>
  </si>
  <si>
    <t>1,937.872</t>
  </si>
  <si>
    <t>2,090.187</t>
  </si>
  <si>
    <t>Total Enterprise Value (TEV)</t>
  </si>
  <si>
    <t>1,007.923</t>
  </si>
  <si>
    <t>1,169.697</t>
  </si>
  <si>
    <t>1,202.782</t>
  </si>
  <si>
    <t>2,288.383</t>
  </si>
  <si>
    <t>1,898.298</t>
  </si>
  <si>
    <t>2,036.338</t>
  </si>
  <si>
    <t>Enterprise Value (EV)</t>
  </si>
  <si>
    <t>1,105.982</t>
  </si>
  <si>
    <t>1,051.877</t>
  </si>
  <si>
    <t>2,083.142</t>
  </si>
  <si>
    <t>1,560.495</t>
  </si>
  <si>
    <t>1,285.406</t>
  </si>
  <si>
    <t>EV/EBITDA</t>
  </si>
  <si>
    <t>-32.3x</t>
  </si>
  <si>
    <t>-55.2x</t>
  </si>
  <si>
    <t>-58.1x</t>
  </si>
  <si>
    <t>-94.3x</t>
  </si>
  <si>
    <t>-119.7x</t>
  </si>
  <si>
    <t>-57.5x</t>
  </si>
  <si>
    <t>-94.7x</t>
  </si>
  <si>
    <t>-205.2x</t>
  </si>
  <si>
    <t>-110.5x</t>
  </si>
  <si>
    <t>-76.0x</t>
  </si>
  <si>
    <t>EV / EBIT</t>
  </si>
  <si>
    <t>-22.7x</t>
  </si>
  <si>
    <t>-55.0x</t>
  </si>
  <si>
    <t>-29.3x</t>
  </si>
  <si>
    <t>-60.1x</t>
  </si>
  <si>
    <t>-14.4x</t>
  </si>
  <si>
    <t>-57.3x</t>
  </si>
  <si>
    <t>-93.8x</t>
  </si>
  <si>
    <t>-203.2x</t>
  </si>
  <si>
    <t>-110.2x</t>
  </si>
  <si>
    <t>-41.3x</t>
  </si>
  <si>
    <t>EV / LTM EBITDA - CAPEX</t>
  </si>
  <si>
    <t>-20.9x</t>
  </si>
  <si>
    <t>-44.1x</t>
  </si>
  <si>
    <t>-46.9x</t>
  </si>
  <si>
    <t>-74.0x</t>
  </si>
  <si>
    <t>-108.0x</t>
  </si>
  <si>
    <t>-43.8x</t>
  </si>
  <si>
    <t>-68.5x</t>
  </si>
  <si>
    <t>-142.6x</t>
  </si>
  <si>
    <t>-65.1x</t>
  </si>
  <si>
    <t>-38.7x</t>
  </si>
  <si>
    <t>EV / Free Cash Flow</t>
  </si>
  <si>
    <t>-23.2x</t>
  </si>
  <si>
    <t>-50.2x</t>
  </si>
  <si>
    <t>-78.2x</t>
  </si>
  <si>
    <t>-90.2x</t>
  </si>
  <si>
    <t>1,692.7x</t>
  </si>
  <si>
    <t>-59.3x</t>
  </si>
  <si>
    <t>-85.0x</t>
  </si>
  <si>
    <t>-151.9x</t>
  </si>
  <si>
    <t>-83.8x</t>
  </si>
  <si>
    <t>-65.7x</t>
  </si>
  <si>
    <t>EV / Invested Capital</t>
  </si>
  <si>
    <t>2.4x</t>
  </si>
  <si>
    <t>2.8x</t>
  </si>
  <si>
    <t>2.6x</t>
  </si>
  <si>
    <t>3.3x</t>
  </si>
  <si>
    <t>5.3x</t>
  </si>
  <si>
    <t>2.3x</t>
  </si>
  <si>
    <t>4.3x</t>
  </si>
  <si>
    <t>6.0x</t>
  </si>
  <si>
    <t>4.8x</t>
  </si>
  <si>
    <t>3.2x</t>
  </si>
  <si>
    <t>EV / Revenue</t>
  </si>
  <si>
    <t>NA</t>
  </si>
  <si>
    <t>P/E Ratio</t>
  </si>
  <si>
    <t>-16.0x</t>
  </si>
  <si>
    <t>-24.8x</t>
  </si>
  <si>
    <t>-30.6x</t>
  </si>
  <si>
    <t>-56.6x</t>
  </si>
  <si>
    <t>-20.0x</t>
  </si>
  <si>
    <t>-103.6x</t>
  </si>
  <si>
    <t>-141.2x</t>
  </si>
  <si>
    <t>-131.9x</t>
  </si>
  <si>
    <t>387.4x</t>
  </si>
  <si>
    <t>74.7x</t>
  </si>
  <si>
    <t>Price/Book</t>
  </si>
  <si>
    <t>3.0x</t>
  </si>
  <si>
    <t>3.9x</t>
  </si>
  <si>
    <t>2.9x</t>
  </si>
  <si>
    <t>4.7x</t>
  </si>
  <si>
    <t>6.4x</t>
  </si>
  <si>
    <t>4.9x</t>
  </si>
  <si>
    <t>Price / Operating Cash Flow</t>
  </si>
  <si>
    <t>-47.4x</t>
  </si>
  <si>
    <t>-117.3x</t>
  </si>
  <si>
    <t>-130.1x</t>
  </si>
  <si>
    <t>-206.0x</t>
  </si>
  <si>
    <t>-237.4x</t>
  </si>
  <si>
    <t>-185.8x</t>
  </si>
  <si>
    <t>-287.9x</t>
  </si>
  <si>
    <t>-412.9x</t>
  </si>
  <si>
    <t>-201.5x</t>
  </si>
  <si>
    <t>-151.1x</t>
  </si>
  <si>
    <t>Price / LTM Sales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</si>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</sst>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4" borderId="0" xfId="0" applyFont="1" applyFill="1"/>
    <xf numFmtId="0" fontId="7" fillId="0" borderId="0" xfId="0" applyFont="1"/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wrapText="1"/>
    </xf>
    <xf numFmtId="0" fontId="8" fillId="6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/>
    <xf numFmtId="0" fontId="7" fillId="5" borderId="1" xfId="0" applyFont="1" applyFill="1" applyBorder="1"/>
    <xf numFmtId="0" fontId="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" fontId="9" fillId="4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" fontId="9" fillId="7" borderId="1" xfId="0" applyNumberFormat="1" applyFont="1" applyFill="1" applyBorder="1" applyAlignment="1">
      <alignment horizontal="center" vertical="center"/>
    </xf>
    <xf numFmtId="164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0" xfId="0" applyFont="1" applyFill="1"/>
    <xf numFmtId="0" fontId="12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C23DD22D-001A-AF34-CB39-F6B602DFFF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4" sqref="D14:M14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5" t="s">
        <v>0</v>
      </c>
      <c r="D2" s="6"/>
      <c r="E2" s="6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7" t="s">
        <v>2</v>
      </c>
      <c r="D6" s="8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26.613</v>
      </c>
      <c r="E12" s="3">
        <v>99.918999999999997</v>
      </c>
      <c r="F12" s="3">
        <v>104.649</v>
      </c>
      <c r="G12" s="3">
        <v>111.92</v>
      </c>
      <c r="H12" s="3">
        <v>201.64699999999999</v>
      </c>
      <c r="I12" s="3">
        <v>177.69300000000001</v>
      </c>
      <c r="J12" s="3">
        <v>93.959000000000003</v>
      </c>
      <c r="K12" s="3">
        <v>119.61799999999999</v>
      </c>
      <c r="L12" s="3">
        <v>71.760000000000005</v>
      </c>
      <c r="M12" s="3">
        <v>40.558</v>
      </c>
    </row>
    <row r="13" spans="3:13" ht="12.75" x14ac:dyDescent="0.2">
      <c r="C13" s="3" t="s">
        <v>26</v>
      </c>
      <c r="D13" s="3">
        <v>0.51700000000000002</v>
      </c>
      <c r="E13" s="3">
        <v>0.42199999999999999</v>
      </c>
      <c r="F13" s="3">
        <v>0.38700000000000001</v>
      </c>
      <c r="G13" s="3">
        <v>74.593999999999994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</row>
    <row r="15" spans="3:13" ht="12.75" x14ac:dyDescent="0.2">
      <c r="C15" s="3" t="s">
        <v>29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</row>
    <row r="16" spans="3:13" ht="12.75" x14ac:dyDescent="0.2">
      <c r="C16" s="3" t="s">
        <v>30</v>
      </c>
      <c r="D16" s="3">
        <v>0.29799999999999999</v>
      </c>
      <c r="E16" s="3">
        <v>0.41199999999999998</v>
      </c>
      <c r="F16" s="3">
        <v>0.20799999999999999</v>
      </c>
      <c r="G16" s="3">
        <v>0.24299999999999999</v>
      </c>
      <c r="H16" s="3">
        <v>0.36099999999999999</v>
      </c>
      <c r="I16" s="3">
        <v>0.44600000000000001</v>
      </c>
      <c r="J16" s="3">
        <v>0.34899999999999998</v>
      </c>
      <c r="K16" s="3">
        <v>0.64800000000000002</v>
      </c>
      <c r="L16" s="3">
        <v>0.66500000000000004</v>
      </c>
      <c r="M16" s="3">
        <v>1.6679999999999999</v>
      </c>
    </row>
    <row r="17" spans="3:13" ht="12.75" x14ac:dyDescent="0.2">
      <c r="C17" s="3" t="s">
        <v>31</v>
      </c>
      <c r="D17" s="3">
        <v>1.044</v>
      </c>
      <c r="E17" s="3">
        <v>0.67600000000000005</v>
      </c>
      <c r="F17" s="3">
        <v>0.45400000000000001</v>
      </c>
      <c r="G17" s="3">
        <v>1.069</v>
      </c>
      <c r="H17" s="3">
        <v>0.20100000000000001</v>
      </c>
      <c r="I17" s="3">
        <v>0.50800000000000001</v>
      </c>
      <c r="J17" s="3">
        <v>0.108</v>
      </c>
      <c r="K17" s="3">
        <v>1.141</v>
      </c>
      <c r="L17" s="3">
        <v>2.6520000000000001</v>
      </c>
      <c r="M17" s="3">
        <v>0.95899999999999996</v>
      </c>
    </row>
    <row r="18" spans="3:13" ht="12.75" x14ac:dyDescent="0.2">
      <c r="C18" s="3" t="s">
        <v>32</v>
      </c>
      <c r="D18" s="3">
        <v>28.472999999999999</v>
      </c>
      <c r="E18" s="3">
        <v>101.429</v>
      </c>
      <c r="F18" s="3">
        <v>105.69799999999999</v>
      </c>
      <c r="G18" s="3">
        <v>187.82599999999999</v>
      </c>
      <c r="H18" s="3">
        <v>202.209</v>
      </c>
      <c r="I18" s="3">
        <v>178.64699999999999</v>
      </c>
      <c r="J18" s="3">
        <v>94.415999999999997</v>
      </c>
      <c r="K18" s="3">
        <v>121.407</v>
      </c>
      <c r="L18" s="3">
        <v>75.075999999999993</v>
      </c>
      <c r="M18" s="3">
        <v>43.183999999999997</v>
      </c>
    </row>
    <row r="19" spans="3:13" ht="12.75" x14ac:dyDescent="0.2"/>
    <row r="20" spans="3:13" ht="12.75" x14ac:dyDescent="0.2">
      <c r="C20" s="3" t="s">
        <v>33</v>
      </c>
      <c r="D20" s="3">
        <v>60.081000000000003</v>
      </c>
      <c r="E20" s="3">
        <v>62.930999999999997</v>
      </c>
      <c r="F20" s="3">
        <v>73.319999999999993</v>
      </c>
      <c r="G20" s="3">
        <v>7.2999999999999995E-2</v>
      </c>
      <c r="H20" s="3">
        <v>1.861</v>
      </c>
      <c r="I20" s="3">
        <v>5.0270000000000001</v>
      </c>
      <c r="J20" s="3">
        <v>10.449</v>
      </c>
      <c r="K20" s="3">
        <v>16.728999999999999</v>
      </c>
      <c r="L20" s="3">
        <v>26.224</v>
      </c>
      <c r="M20" s="3">
        <v>50.917999999999999</v>
      </c>
    </row>
    <row r="21" spans="3:13" ht="12.75" x14ac:dyDescent="0.2">
      <c r="C21" s="3" t="s">
        <v>34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35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36</v>
      </c>
      <c r="D23" s="3">
        <v>24.533000000000001</v>
      </c>
      <c r="E23" s="3">
        <v>31.960999999999999</v>
      </c>
      <c r="F23" s="3">
        <v>43.344999999999999</v>
      </c>
      <c r="G23" s="3">
        <v>50.103000000000002</v>
      </c>
      <c r="H23" s="3">
        <v>75.644999999999996</v>
      </c>
      <c r="I23" s="3">
        <v>113.28700000000001</v>
      </c>
      <c r="J23" s="3">
        <v>179.25800000000001</v>
      </c>
      <c r="K23" s="3">
        <v>272.96100000000001</v>
      </c>
      <c r="L23" s="3">
        <v>369.57499999999999</v>
      </c>
      <c r="M23" s="3">
        <v>458.07799999999997</v>
      </c>
    </row>
    <row r="24" spans="3:13" ht="12.75" x14ac:dyDescent="0.2">
      <c r="C24" s="3" t="s">
        <v>37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38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39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3:13" ht="12.75" x14ac:dyDescent="0.2">
      <c r="C27" s="3" t="s">
        <v>40</v>
      </c>
      <c r="D27" s="3">
        <v>113.087</v>
      </c>
      <c r="E27" s="3">
        <v>196.32</v>
      </c>
      <c r="F27" s="3">
        <v>222.363</v>
      </c>
      <c r="G27" s="3">
        <v>238.001</v>
      </c>
      <c r="H27" s="3">
        <v>279.71499999999997</v>
      </c>
      <c r="I27" s="3">
        <v>296.96100000000001</v>
      </c>
      <c r="J27" s="3">
        <v>284.12299999999999</v>
      </c>
      <c r="K27" s="3">
        <v>411.096</v>
      </c>
      <c r="L27" s="3">
        <v>470.87599999999998</v>
      </c>
      <c r="M27" s="3">
        <v>552.17999999999995</v>
      </c>
    </row>
    <row r="28" spans="3:13" ht="12.75" x14ac:dyDescent="0.2"/>
    <row r="29" spans="3:13" ht="12.75" x14ac:dyDescent="0.2">
      <c r="C29" s="3" t="s">
        <v>41</v>
      </c>
      <c r="D29" s="3">
        <v>0.60399999999999998</v>
      </c>
      <c r="E29" s="3">
        <v>0.30099999999999999</v>
      </c>
      <c r="F29" s="3">
        <v>0.36799999999999999</v>
      </c>
      <c r="G29" s="3">
        <v>0.64200000000000002</v>
      </c>
      <c r="H29" s="3">
        <v>0.81699999999999995</v>
      </c>
      <c r="I29" s="3">
        <v>1.9870000000000001</v>
      </c>
      <c r="J29" s="3">
        <v>0.54300000000000004</v>
      </c>
      <c r="K29" s="3">
        <v>0.76600000000000001</v>
      </c>
      <c r="L29" s="3">
        <v>1.214</v>
      </c>
      <c r="M29" s="3">
        <v>2.36</v>
      </c>
    </row>
    <row r="30" spans="3:13" ht="12.75" x14ac:dyDescent="0.2">
      <c r="C30" s="3" t="s">
        <v>42</v>
      </c>
      <c r="D30" s="3">
        <v>0.27900000000000003</v>
      </c>
      <c r="E30" s="3">
        <v>0.157</v>
      </c>
      <c r="F30" s="3">
        <v>0.49399999999999999</v>
      </c>
      <c r="G30" s="3">
        <v>0.34200000000000003</v>
      </c>
      <c r="H30" s="3">
        <v>0.36</v>
      </c>
      <c r="I30" s="3">
        <v>0.14599999999999999</v>
      </c>
      <c r="J30" s="3">
        <v>0.13200000000000001</v>
      </c>
      <c r="K30" s="3">
        <v>9.9000000000000005E-2</v>
      </c>
      <c r="L30" s="3">
        <v>2.8000000000000001E-2</v>
      </c>
      <c r="M30" s="3">
        <v>0.14099999999999999</v>
      </c>
    </row>
    <row r="31" spans="3:13" ht="12.75" x14ac:dyDescent="0.2">
      <c r="C31" s="3" t="s">
        <v>43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44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45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9.6000000000000002E-2</v>
      </c>
      <c r="K33" s="3">
        <v>0.11799999999999999</v>
      </c>
      <c r="L33" s="3">
        <v>0.13900000000000001</v>
      </c>
      <c r="M33" s="3">
        <v>0.16400000000000001</v>
      </c>
    </row>
    <row r="34" spans="3:13" ht="12.75" x14ac:dyDescent="0.2">
      <c r="C34" s="3" t="s">
        <v>46</v>
      </c>
      <c r="D34" s="3">
        <v>0</v>
      </c>
      <c r="E34" s="3">
        <v>0.17899999999999999</v>
      </c>
      <c r="F34" s="3">
        <v>0.46600000000000003</v>
      </c>
      <c r="G34" s="3">
        <v>0</v>
      </c>
      <c r="H34" s="3">
        <v>0</v>
      </c>
      <c r="I34" s="3">
        <v>0</v>
      </c>
      <c r="J34" s="3">
        <v>0.33800000000000002</v>
      </c>
      <c r="K34" s="3">
        <v>0.16300000000000001</v>
      </c>
      <c r="L34" s="3">
        <v>0.65500000000000003</v>
      </c>
      <c r="M34" s="3">
        <v>0.94099999999999995</v>
      </c>
    </row>
    <row r="35" spans="3:13" ht="12.75" x14ac:dyDescent="0.2">
      <c r="C35" s="3" t="s">
        <v>47</v>
      </c>
      <c r="D35" s="3">
        <v>0.88300000000000001</v>
      </c>
      <c r="E35" s="3">
        <v>0.63800000000000001</v>
      </c>
      <c r="F35" s="3">
        <v>1.3280000000000001</v>
      </c>
      <c r="G35" s="3">
        <v>0.98399999999999999</v>
      </c>
      <c r="H35" s="3">
        <v>1.177</v>
      </c>
      <c r="I35" s="3">
        <v>2.133</v>
      </c>
      <c r="J35" s="3">
        <v>1.109</v>
      </c>
      <c r="K35" s="3">
        <v>1.1459999999999999</v>
      </c>
      <c r="L35" s="3">
        <v>2.036</v>
      </c>
      <c r="M35" s="3">
        <v>3.6059999999999999</v>
      </c>
    </row>
    <row r="36" spans="3:13" ht="12.75" x14ac:dyDescent="0.2"/>
    <row r="37" spans="3:13" ht="12.75" x14ac:dyDescent="0.2">
      <c r="C37" s="3" t="s">
        <v>48</v>
      </c>
      <c r="D37" s="3" t="s">
        <v>27</v>
      </c>
      <c r="E37" s="3" t="s">
        <v>27</v>
      </c>
      <c r="F37" s="3" t="s">
        <v>27</v>
      </c>
      <c r="G37" s="3" t="s">
        <v>27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</row>
    <row r="38" spans="3:13" ht="12.75" x14ac:dyDescent="0.2">
      <c r="C38" s="3" t="s">
        <v>49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0.60599999999999998</v>
      </c>
      <c r="K38" s="3">
        <v>0.48699999999999999</v>
      </c>
      <c r="L38" s="3">
        <v>0.34799999999999998</v>
      </c>
      <c r="M38" s="3">
        <v>0.19</v>
      </c>
    </row>
    <row r="39" spans="3:13" ht="12.75" x14ac:dyDescent="0.2">
      <c r="C39" s="3" t="s">
        <v>50</v>
      </c>
      <c r="D39" s="3">
        <v>4.4989999999999997</v>
      </c>
      <c r="E39" s="3">
        <v>4.2640000000000002</v>
      </c>
      <c r="F39" s="3">
        <v>7.1660000000000004</v>
      </c>
      <c r="G39" s="3">
        <v>0.79100000000000004</v>
      </c>
      <c r="H39" s="3">
        <v>1.6559999999999999</v>
      </c>
      <c r="I39" s="3">
        <v>2.8839999999999999</v>
      </c>
      <c r="J39" s="3">
        <v>2.911</v>
      </c>
      <c r="K39" s="3">
        <v>6.5279999999999996</v>
      </c>
      <c r="L39" s="3">
        <v>3.7509999999999999</v>
      </c>
      <c r="M39" s="3">
        <v>4.5090000000000003</v>
      </c>
    </row>
    <row r="40" spans="3:13" ht="12.75" x14ac:dyDescent="0.2">
      <c r="C40" s="3" t="s">
        <v>51</v>
      </c>
      <c r="D40" s="3">
        <v>5.3819999999999997</v>
      </c>
      <c r="E40" s="3">
        <v>4.9020000000000001</v>
      </c>
      <c r="F40" s="3">
        <v>8.4939999999999998</v>
      </c>
      <c r="G40" s="3">
        <v>1.7749999999999999</v>
      </c>
      <c r="H40" s="3">
        <v>2.8319999999999999</v>
      </c>
      <c r="I40" s="3">
        <v>5.0179999999999998</v>
      </c>
      <c r="J40" s="3">
        <v>4.6269999999999998</v>
      </c>
      <c r="K40" s="3">
        <v>8.1609999999999996</v>
      </c>
      <c r="L40" s="3">
        <v>6.1340000000000003</v>
      </c>
      <c r="M40" s="3">
        <v>8.3040000000000003</v>
      </c>
    </row>
    <row r="41" spans="3:13" ht="12.75" x14ac:dyDescent="0.2"/>
    <row r="42" spans="3:13" ht="12.75" x14ac:dyDescent="0.2">
      <c r="C42" s="3" t="s">
        <v>52</v>
      </c>
      <c r="D42" s="3">
        <v>190.77799999999999</v>
      </c>
      <c r="E42" s="3">
        <v>297.65100000000001</v>
      </c>
      <c r="F42" s="3">
        <v>363.822</v>
      </c>
      <c r="G42" s="3">
        <v>461.46499999999997</v>
      </c>
      <c r="H42" s="3">
        <v>493.51499999999999</v>
      </c>
      <c r="I42" s="3">
        <v>536.322</v>
      </c>
      <c r="J42" s="3">
        <v>519.39</v>
      </c>
      <c r="K42" s="3">
        <v>631.88900000000001</v>
      </c>
      <c r="L42" s="3">
        <v>687.81200000000001</v>
      </c>
      <c r="M42" s="3">
        <v>758.12099999999998</v>
      </c>
    </row>
    <row r="43" spans="3:13" ht="12.75" x14ac:dyDescent="0.2">
      <c r="C43" s="3" t="s">
        <v>53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54</v>
      </c>
      <c r="D44" s="3">
        <v>-101.926</v>
      </c>
      <c r="E44" s="3">
        <v>-129.792</v>
      </c>
      <c r="F44" s="3">
        <v>-178.85300000000001</v>
      </c>
      <c r="G44" s="3">
        <v>-248.08699999999999</v>
      </c>
      <c r="H44" s="3">
        <v>-240.435</v>
      </c>
      <c r="I44" s="3">
        <v>-268.96899999999999</v>
      </c>
      <c r="J44" s="3">
        <v>-261.65899999999999</v>
      </c>
      <c r="K44" s="3">
        <v>-263.98899999999998</v>
      </c>
      <c r="L44" s="3">
        <v>-248.37799999999999</v>
      </c>
      <c r="M44" s="3">
        <v>-240.74700000000001</v>
      </c>
    </row>
    <row r="45" spans="3:13" ht="12.75" x14ac:dyDescent="0.2">
      <c r="C45" s="3" t="s">
        <v>55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56</v>
      </c>
      <c r="D46" s="3">
        <v>18.853000000000002</v>
      </c>
      <c r="E46" s="3">
        <v>23.56</v>
      </c>
      <c r="F46" s="3">
        <v>28.9</v>
      </c>
      <c r="G46" s="3">
        <v>22.847999999999999</v>
      </c>
      <c r="H46" s="3">
        <v>23.802</v>
      </c>
      <c r="I46" s="3">
        <v>24.59</v>
      </c>
      <c r="J46" s="3">
        <v>21.765000000000001</v>
      </c>
      <c r="K46" s="3">
        <v>35.034999999999997</v>
      </c>
      <c r="L46" s="3">
        <v>25.306999999999999</v>
      </c>
      <c r="M46" s="3">
        <v>26.501999999999999</v>
      </c>
    </row>
    <row r="47" spans="3:13" ht="12.75" x14ac:dyDescent="0.2">
      <c r="C47" s="3" t="s">
        <v>57</v>
      </c>
      <c r="D47" s="3">
        <v>107.705</v>
      </c>
      <c r="E47" s="3">
        <v>191.41800000000001</v>
      </c>
      <c r="F47" s="3">
        <v>213.869</v>
      </c>
      <c r="G47" s="3">
        <v>236.226</v>
      </c>
      <c r="H47" s="3">
        <v>276.88200000000001</v>
      </c>
      <c r="I47" s="3">
        <v>291.94299999999998</v>
      </c>
      <c r="J47" s="3">
        <v>279.49599999999998</v>
      </c>
      <c r="K47" s="3">
        <v>402.935</v>
      </c>
      <c r="L47" s="3">
        <v>464.74099999999999</v>
      </c>
      <c r="M47" s="3">
        <v>543.87599999999998</v>
      </c>
    </row>
    <row r="48" spans="3:13" ht="12.75" x14ac:dyDescent="0.2">
      <c r="C48" s="3" t="s">
        <v>58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59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60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61</v>
      </c>
      <c r="D51" s="3">
        <v>107.705</v>
      </c>
      <c r="E51" s="3">
        <v>191.41800000000001</v>
      </c>
      <c r="F51" s="3">
        <v>213.869</v>
      </c>
      <c r="G51" s="3">
        <v>236.226</v>
      </c>
      <c r="H51" s="3">
        <v>276.88200000000001</v>
      </c>
      <c r="I51" s="3">
        <v>291.94299999999998</v>
      </c>
      <c r="J51" s="3">
        <v>279.49599999999998</v>
      </c>
      <c r="K51" s="3">
        <v>402.935</v>
      </c>
      <c r="L51" s="3">
        <v>464.74099999999999</v>
      </c>
      <c r="M51" s="3">
        <v>543.87599999999998</v>
      </c>
    </row>
    <row r="52" spans="3:13" ht="12.75" x14ac:dyDescent="0.2"/>
    <row r="53" spans="3:13" ht="12.75" x14ac:dyDescent="0.2">
      <c r="C53" s="3" t="s">
        <v>62</v>
      </c>
      <c r="D53" s="3">
        <v>113.087</v>
      </c>
      <c r="E53" s="3">
        <v>196.32</v>
      </c>
      <c r="F53" s="3">
        <v>222.363</v>
      </c>
      <c r="G53" s="3">
        <v>238.001</v>
      </c>
      <c r="H53" s="3">
        <v>279.71499999999997</v>
      </c>
      <c r="I53" s="3">
        <v>296.96100000000001</v>
      </c>
      <c r="J53" s="3">
        <v>284.12299999999999</v>
      </c>
      <c r="K53" s="3">
        <v>411.096</v>
      </c>
      <c r="L53" s="3">
        <v>470.87599999999998</v>
      </c>
      <c r="M53" s="3">
        <v>552.17999999999995</v>
      </c>
    </row>
    <row r="54" spans="3:13" ht="12.75" x14ac:dyDescent="0.2"/>
    <row r="55" spans="3:13" ht="12.75" x14ac:dyDescent="0.2">
      <c r="C55" s="3" t="s">
        <v>63</v>
      </c>
      <c r="D55" s="3">
        <v>27.13</v>
      </c>
      <c r="E55" s="3">
        <v>100.34099999999999</v>
      </c>
      <c r="F55" s="3">
        <v>105.036</v>
      </c>
      <c r="G55" s="3">
        <v>186.739</v>
      </c>
      <c r="H55" s="3">
        <v>201.64699999999999</v>
      </c>
      <c r="I55" s="3">
        <v>177.69300000000001</v>
      </c>
      <c r="J55" s="3">
        <v>93.959000000000003</v>
      </c>
      <c r="K55" s="3">
        <v>119.61799999999999</v>
      </c>
      <c r="L55" s="3">
        <v>71.760000000000005</v>
      </c>
      <c r="M55" s="3">
        <v>40.558</v>
      </c>
    </row>
    <row r="56" spans="3:13" ht="12.75" x14ac:dyDescent="0.2">
      <c r="C56" s="3" t="s">
        <v>64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0.70199999999999996</v>
      </c>
      <c r="K56" s="3">
        <v>0.60599999999999998</v>
      </c>
      <c r="L56" s="3">
        <v>0.48699999999999999</v>
      </c>
      <c r="M56" s="3">
        <v>0.35299999999999998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36E5-6381-4CDE-91C8-C6C3413164A9}">
  <dimension ref="C1:M48"/>
  <sheetViews>
    <sheetView workbookViewId="0">
      <selection activeCell="D12" sqref="D12:M1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5" t="s">
        <v>0</v>
      </c>
      <c r="D2" s="6"/>
      <c r="E2" s="6"/>
    </row>
    <row r="3" spans="3:13" x14ac:dyDescent="0.2">
      <c r="C3" s="1" t="s">
        <v>1</v>
      </c>
    </row>
    <row r="6" spans="3:13" ht="15" x14ac:dyDescent="0.25">
      <c r="C6" s="7" t="s">
        <v>65</v>
      </c>
      <c r="D6" s="8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66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3:13" x14ac:dyDescent="0.2">
      <c r="C13" s="3" t="s">
        <v>67</v>
      </c>
      <c r="D13" s="3" t="s">
        <v>68</v>
      </c>
      <c r="E13" s="3" t="s">
        <v>68</v>
      </c>
      <c r="F13" s="3" t="s">
        <v>68</v>
      </c>
      <c r="G13" s="3" t="s">
        <v>68</v>
      </c>
      <c r="H13" s="3" t="s">
        <v>68</v>
      </c>
      <c r="I13" s="3" t="s">
        <v>68</v>
      </c>
      <c r="J13" s="3" t="s">
        <v>68</v>
      </c>
      <c r="K13" s="3" t="s">
        <v>68</v>
      </c>
      <c r="L13" s="3" t="s">
        <v>68</v>
      </c>
      <c r="M13" s="3" t="s">
        <v>68</v>
      </c>
    </row>
    <row r="15" spans="3:13" x14ac:dyDescent="0.2">
      <c r="C15" s="3" t="s">
        <v>69</v>
      </c>
      <c r="D15" s="3">
        <v>0</v>
      </c>
      <c r="E15" s="3">
        <v>-6.9000000000000006E-2</v>
      </c>
      <c r="F15" s="3">
        <v>-0.30099999999999999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x14ac:dyDescent="0.2">
      <c r="C16" s="3" t="s">
        <v>70</v>
      </c>
      <c r="D16" s="3" t="s">
        <v>3</v>
      </c>
      <c r="E16" s="3">
        <v>-6.9000000000000006E-2</v>
      </c>
      <c r="F16" s="3">
        <v>-0.30099999999999999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71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9" spans="3:13" x14ac:dyDescent="0.2">
      <c r="C19" s="3" t="s">
        <v>72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73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74</v>
      </c>
      <c r="D21" s="3">
        <v>-4.4290000000000003</v>
      </c>
      <c r="E21" s="3">
        <v>-5.3789999999999996</v>
      </c>
      <c r="F21" s="3">
        <v>-4.758</v>
      </c>
      <c r="G21" s="3">
        <v>-5.3540000000000001</v>
      </c>
      <c r="H21" s="3">
        <v>-5.0170000000000003</v>
      </c>
      <c r="I21" s="3">
        <v>-6.1980000000000004</v>
      </c>
      <c r="J21" s="3">
        <v>-6.1550000000000002</v>
      </c>
      <c r="K21" s="3">
        <v>-5.702</v>
      </c>
      <c r="L21" s="3">
        <v>-14.292999999999999</v>
      </c>
      <c r="M21" s="3">
        <v>-16.667000000000002</v>
      </c>
    </row>
    <row r="22" spans="3:13" x14ac:dyDescent="0.2">
      <c r="C22" s="3" t="s">
        <v>75</v>
      </c>
      <c r="D22" s="3">
        <v>-22.463000000000001</v>
      </c>
      <c r="E22" s="3">
        <v>-14.15</v>
      </c>
      <c r="F22" s="3">
        <v>-16.635999999999999</v>
      </c>
      <c r="G22" s="3">
        <v>-77.278999999999996</v>
      </c>
      <c r="H22" s="3">
        <v>-4.4420000000000002</v>
      </c>
      <c r="I22" s="3">
        <v>-4.891</v>
      </c>
      <c r="J22" s="3">
        <v>-3.0870000000000002</v>
      </c>
      <c r="K22" s="3">
        <v>-2.7519999999999998</v>
      </c>
      <c r="L22" s="3">
        <v>19.783999999999999</v>
      </c>
      <c r="M22" s="3">
        <v>40.262</v>
      </c>
    </row>
    <row r="23" spans="3:13" x14ac:dyDescent="0.2">
      <c r="C23" s="3" t="s">
        <v>76</v>
      </c>
      <c r="D23" s="3">
        <v>-26.890999999999998</v>
      </c>
      <c r="E23" s="3">
        <v>-19.529</v>
      </c>
      <c r="F23" s="3">
        <v>-21.393999999999998</v>
      </c>
      <c r="G23" s="3">
        <v>-82.632999999999996</v>
      </c>
      <c r="H23" s="3">
        <v>-9.4589999999999996</v>
      </c>
      <c r="I23" s="3">
        <v>-11.089</v>
      </c>
      <c r="J23" s="3">
        <v>-9.2409999999999997</v>
      </c>
      <c r="K23" s="3">
        <v>-8.4540000000000006</v>
      </c>
      <c r="L23" s="3">
        <v>5.4909999999999997</v>
      </c>
      <c r="M23" s="3">
        <v>23.594999999999999</v>
      </c>
    </row>
    <row r="24" spans="3:13" x14ac:dyDescent="0.2">
      <c r="C24" s="3" t="s">
        <v>77</v>
      </c>
      <c r="D24" s="3">
        <v>-26.890999999999998</v>
      </c>
      <c r="E24" s="3">
        <v>-19.597999999999999</v>
      </c>
      <c r="F24" s="3">
        <v>-21.695</v>
      </c>
      <c r="G24" s="3">
        <v>-82.632999999999996</v>
      </c>
      <c r="H24" s="3">
        <v>-9.4589999999999996</v>
      </c>
      <c r="I24" s="3">
        <v>-11.089</v>
      </c>
      <c r="J24" s="3">
        <v>-9.2409999999999997</v>
      </c>
      <c r="K24" s="3">
        <v>-8.4540000000000006</v>
      </c>
      <c r="L24" s="3">
        <v>5.4909999999999997</v>
      </c>
      <c r="M24" s="3">
        <v>23.594999999999999</v>
      </c>
    </row>
    <row r="26" spans="3:13" x14ac:dyDescent="0.2">
      <c r="C26" s="3" t="s">
        <v>78</v>
      </c>
      <c r="D26" s="3">
        <v>0.187</v>
      </c>
      <c r="E26" s="3">
        <v>0.27500000000000002</v>
      </c>
      <c r="F26" s="3">
        <v>0.40100000000000002</v>
      </c>
      <c r="G26" s="3">
        <v>1.4970000000000001</v>
      </c>
      <c r="H26" s="3">
        <v>2.206</v>
      </c>
      <c r="I26" s="3">
        <v>4.2560000000000002</v>
      </c>
      <c r="J26" s="3">
        <v>3.3239999999999998</v>
      </c>
      <c r="K26" s="3">
        <v>0.72899999999999998</v>
      </c>
      <c r="L26" s="3">
        <v>0.14699999999999999</v>
      </c>
      <c r="M26" s="3">
        <v>0.79600000000000004</v>
      </c>
    </row>
    <row r="27" spans="3:13" x14ac:dyDescent="0.2">
      <c r="C27" s="3" t="s">
        <v>79</v>
      </c>
      <c r="D27" s="3">
        <v>-26.704000000000001</v>
      </c>
      <c r="E27" s="3">
        <v>-19.323</v>
      </c>
      <c r="F27" s="3">
        <v>-21.294</v>
      </c>
      <c r="G27" s="3">
        <v>-81.135999999999996</v>
      </c>
      <c r="H27" s="3">
        <v>-7.2530000000000001</v>
      </c>
      <c r="I27" s="3">
        <v>-6.8330000000000002</v>
      </c>
      <c r="J27" s="3">
        <v>-5.9169999999999998</v>
      </c>
      <c r="K27" s="3">
        <v>-7.7249999999999996</v>
      </c>
      <c r="L27" s="3">
        <v>5.6369999999999996</v>
      </c>
      <c r="M27" s="3">
        <v>24.390999999999998</v>
      </c>
    </row>
    <row r="28" spans="3:13" x14ac:dyDescent="0.2">
      <c r="C28" s="3" t="s">
        <v>80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81</v>
      </c>
      <c r="D29" s="3">
        <v>-4.4989999999999997</v>
      </c>
      <c r="E29" s="3">
        <v>0.64</v>
      </c>
      <c r="F29" s="3">
        <v>-2.056</v>
      </c>
      <c r="G29" s="3">
        <v>6.1449999999999996</v>
      </c>
      <c r="H29" s="3">
        <v>-0.91500000000000004</v>
      </c>
      <c r="I29" s="3">
        <v>-1.087</v>
      </c>
      <c r="J29" s="3">
        <v>0.17</v>
      </c>
      <c r="K29" s="3">
        <v>-1.306</v>
      </c>
      <c r="L29" s="3">
        <v>1.982</v>
      </c>
      <c r="M29" s="3">
        <v>-0.502</v>
      </c>
    </row>
    <row r="30" spans="3:13" x14ac:dyDescent="0.2">
      <c r="C30" s="3" t="s">
        <v>82</v>
      </c>
      <c r="D30" s="3">
        <v>-31.202999999999999</v>
      </c>
      <c r="E30" s="3">
        <v>-18.683</v>
      </c>
      <c r="F30" s="3">
        <v>-23.35</v>
      </c>
      <c r="G30" s="3">
        <v>-74.991</v>
      </c>
      <c r="H30" s="3">
        <v>-8.1679999999999993</v>
      </c>
      <c r="I30" s="3">
        <v>-7.92</v>
      </c>
      <c r="J30" s="3">
        <v>-5.7469999999999999</v>
      </c>
      <c r="K30" s="3">
        <v>-9.0299999999999994</v>
      </c>
      <c r="L30" s="3">
        <v>7.6189999999999998</v>
      </c>
      <c r="M30" s="3">
        <v>23.888999999999999</v>
      </c>
    </row>
    <row r="32" spans="3:13" x14ac:dyDescent="0.2">
      <c r="C32" s="3" t="s">
        <v>83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84</v>
      </c>
      <c r="D33" s="3">
        <v>-31.202999999999999</v>
      </c>
      <c r="E33" s="3">
        <v>-18.683</v>
      </c>
      <c r="F33" s="3">
        <v>-23.35</v>
      </c>
      <c r="G33" s="3">
        <v>-74.991</v>
      </c>
      <c r="H33" s="3">
        <v>-8.1679999999999993</v>
      </c>
      <c r="I33" s="3">
        <v>-7.92</v>
      </c>
      <c r="J33" s="3">
        <v>-5.7469999999999999</v>
      </c>
      <c r="K33" s="3">
        <v>-9.0299999999999994</v>
      </c>
      <c r="L33" s="3">
        <v>7.6189999999999998</v>
      </c>
      <c r="M33" s="3">
        <v>23.888999999999999</v>
      </c>
    </row>
    <row r="35" spans="3:13" x14ac:dyDescent="0.2">
      <c r="C35" s="3" t="s">
        <v>85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86</v>
      </c>
      <c r="D36" s="3">
        <v>-31.202999999999999</v>
      </c>
      <c r="E36" s="3">
        <v>-18.683</v>
      </c>
      <c r="F36" s="3">
        <v>-23.35</v>
      </c>
      <c r="G36" s="3">
        <v>-74.991</v>
      </c>
      <c r="H36" s="3">
        <v>-8.1679999999999993</v>
      </c>
      <c r="I36" s="3">
        <v>-7.92</v>
      </c>
      <c r="J36" s="3">
        <v>-5.7469999999999999</v>
      </c>
      <c r="K36" s="3">
        <v>-9.0299999999999994</v>
      </c>
      <c r="L36" s="3">
        <v>7.6189999999999998</v>
      </c>
      <c r="M36" s="3">
        <v>23.888999999999999</v>
      </c>
    </row>
    <row r="38" spans="3:13" x14ac:dyDescent="0.2">
      <c r="C38" s="3" t="s">
        <v>87</v>
      </c>
      <c r="D38" s="3">
        <v>-0.52</v>
      </c>
      <c r="E38" s="3">
        <v>-0.28999999999999998</v>
      </c>
      <c r="F38" s="3">
        <v>-0.34</v>
      </c>
      <c r="G38" s="3">
        <v>-0.96</v>
      </c>
      <c r="H38" s="3">
        <v>-0.1</v>
      </c>
      <c r="I38" s="3">
        <v>-9.2999999999999999E-2</v>
      </c>
      <c r="J38" s="3">
        <v>-6.7000000000000004E-2</v>
      </c>
      <c r="K38" s="3">
        <v>-9.9000000000000005E-2</v>
      </c>
      <c r="L38" s="3">
        <v>0.08</v>
      </c>
      <c r="M38" s="3">
        <v>0.24</v>
      </c>
    </row>
    <row r="39" spans="3:13" x14ac:dyDescent="0.2">
      <c r="C39" s="3" t="s">
        <v>88</v>
      </c>
      <c r="D39" s="3">
        <v>-0.52</v>
      </c>
      <c r="E39" s="3">
        <v>-0.28999999999999998</v>
      </c>
      <c r="F39" s="3">
        <v>-0.34</v>
      </c>
      <c r="G39" s="3">
        <v>-0.96</v>
      </c>
      <c r="H39" s="3">
        <v>-0.1</v>
      </c>
      <c r="I39" s="3">
        <v>-9.2999999999999999E-2</v>
      </c>
      <c r="J39" s="3">
        <v>-6.7000000000000004E-2</v>
      </c>
      <c r="K39" s="3">
        <v>-0.1</v>
      </c>
      <c r="L39" s="3">
        <v>7.5999999999999998E-2</v>
      </c>
      <c r="M39" s="3">
        <v>0.24</v>
      </c>
    </row>
    <row r="40" spans="3:13" x14ac:dyDescent="0.2">
      <c r="C40" s="3" t="s">
        <v>89</v>
      </c>
      <c r="D40" s="3">
        <v>60.131999999999998</v>
      </c>
      <c r="E40" s="3">
        <v>64.113</v>
      </c>
      <c r="F40" s="3">
        <v>69.215000000000003</v>
      </c>
      <c r="G40" s="3">
        <v>78.481999999999999</v>
      </c>
      <c r="H40" s="3">
        <v>81.183999999999997</v>
      </c>
      <c r="I40" s="3">
        <v>85.519000000000005</v>
      </c>
      <c r="J40" s="3">
        <v>86.143000000000001</v>
      </c>
      <c r="K40" s="3">
        <v>91.108999999999995</v>
      </c>
      <c r="L40" s="3">
        <v>95.180999999999997</v>
      </c>
      <c r="M40" s="3">
        <v>98.421000000000006</v>
      </c>
    </row>
    <row r="41" spans="3:13" x14ac:dyDescent="0.2">
      <c r="C41" s="3" t="s">
        <v>90</v>
      </c>
      <c r="D41" s="3">
        <v>60.131999999999998</v>
      </c>
      <c r="E41" s="3">
        <v>64.113</v>
      </c>
      <c r="F41" s="3">
        <v>69.215000000000003</v>
      </c>
      <c r="G41" s="3">
        <v>78.481999999999999</v>
      </c>
      <c r="H41" s="3">
        <v>81.183999999999997</v>
      </c>
      <c r="I41" s="3">
        <v>85.519000000000005</v>
      </c>
      <c r="J41" s="3">
        <v>86.143000000000001</v>
      </c>
      <c r="K41" s="3">
        <v>91.108999999999995</v>
      </c>
      <c r="L41" s="3">
        <v>95.46</v>
      </c>
      <c r="M41" s="3">
        <v>98.558000000000007</v>
      </c>
    </row>
    <row r="43" spans="3:13" x14ac:dyDescent="0.2">
      <c r="C43" s="3" t="s">
        <v>91</v>
      </c>
      <c r="D43" s="3">
        <v>-7.9450000000000003</v>
      </c>
      <c r="E43" s="3">
        <v>-9.7870000000000008</v>
      </c>
      <c r="F43" s="3">
        <v>-9.7469999999999999</v>
      </c>
      <c r="G43" s="3">
        <v>-9.0730000000000004</v>
      </c>
      <c r="H43" s="3">
        <v>-9.6479999999999997</v>
      </c>
      <c r="I43" s="3">
        <v>-11.032999999999999</v>
      </c>
      <c r="J43" s="3">
        <v>-10.613</v>
      </c>
      <c r="K43" s="3">
        <v>-10.712999999999999</v>
      </c>
      <c r="L43" s="3">
        <v>-14.412000000000001</v>
      </c>
      <c r="M43" s="3">
        <v>-16.920000000000002</v>
      </c>
    </row>
    <row r="44" spans="3:13" x14ac:dyDescent="0.2">
      <c r="C44" s="3" t="s">
        <v>92</v>
      </c>
      <c r="D44" s="3">
        <v>-7.9829999999999997</v>
      </c>
      <c r="E44" s="3">
        <v>-17.260000000000002</v>
      </c>
      <c r="F44" s="3">
        <v>-15.724</v>
      </c>
      <c r="G44" s="3">
        <v>-81.472999999999999</v>
      </c>
      <c r="H44" s="3">
        <v>-9.673</v>
      </c>
      <c r="I44" s="3">
        <v>-11.054</v>
      </c>
      <c r="J44" s="3">
        <v>-10.698</v>
      </c>
      <c r="K44" s="3">
        <v>-10.727</v>
      </c>
      <c r="L44" s="3">
        <v>-14.422000000000001</v>
      </c>
      <c r="M44" s="3">
        <v>-31.106000000000002</v>
      </c>
    </row>
    <row r="46" spans="3:13" x14ac:dyDescent="0.2">
      <c r="C46" s="3" t="s">
        <v>93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</row>
    <row r="47" spans="3:13" x14ac:dyDescent="0.2">
      <c r="C47" s="3" t="s">
        <v>94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>
        <v>5.34</v>
      </c>
      <c r="M47" s="3">
        <v>24.033999999999999</v>
      </c>
    </row>
    <row r="48" spans="3:13" x14ac:dyDescent="0.2">
      <c r="C48" s="3" t="s">
        <v>95</v>
      </c>
      <c r="D48" s="3">
        <v>-7.9829999999999997</v>
      </c>
      <c r="E48" s="3">
        <v>-17.260000000000002</v>
      </c>
      <c r="F48" s="3">
        <v>-15.724</v>
      </c>
      <c r="G48" s="3">
        <v>-81.472999999999999</v>
      </c>
      <c r="H48" s="3">
        <v>-9.673</v>
      </c>
      <c r="I48" s="3">
        <v>-11.054</v>
      </c>
      <c r="J48" s="3">
        <v>-10.698</v>
      </c>
      <c r="K48" s="3">
        <v>-10.727</v>
      </c>
      <c r="L48" s="3">
        <v>-14.422000000000001</v>
      </c>
      <c r="M48" s="3">
        <v>-31.106000000000002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41AE-114E-4958-9324-E9E6FEE7321D}">
  <dimension ref="A1:M41"/>
  <sheetViews>
    <sheetView workbookViewId="0">
      <selection activeCell="I30" sqref="D30:I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1:13" ht="13.5" customHeight="1" x14ac:dyDescent="0.2">
      <c r="A1" s="4" t="s">
        <v>96</v>
      </c>
    </row>
    <row r="2" spans="1:13" ht="26.25" x14ac:dyDescent="0.4">
      <c r="C2" s="5" t="s">
        <v>0</v>
      </c>
      <c r="D2" s="6"/>
      <c r="E2" s="6"/>
    </row>
    <row r="3" spans="1:13" x14ac:dyDescent="0.2">
      <c r="C3" s="1" t="s">
        <v>1</v>
      </c>
    </row>
    <row r="6" spans="1:13" ht="15" x14ac:dyDescent="0.25">
      <c r="C6" s="7" t="s">
        <v>97</v>
      </c>
      <c r="D6" s="8"/>
      <c r="E6" s="2"/>
      <c r="F6" s="2"/>
      <c r="G6" s="2"/>
      <c r="H6" s="2"/>
      <c r="I6" s="2"/>
      <c r="J6" s="2"/>
      <c r="K6" s="2"/>
      <c r="L6" s="2"/>
    </row>
    <row r="8" spans="1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1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1:13" x14ac:dyDescent="0.2">
      <c r="C12" s="3" t="s">
        <v>84</v>
      </c>
      <c r="D12" s="3">
        <v>-31.202999999999999</v>
      </c>
      <c r="E12" s="3">
        <v>-18.683</v>
      </c>
      <c r="F12" s="3">
        <v>-23.35</v>
      </c>
      <c r="G12" s="3">
        <v>-74.991</v>
      </c>
      <c r="H12" s="3">
        <v>-8.1679999999999993</v>
      </c>
      <c r="I12" s="3">
        <v>-7.92</v>
      </c>
      <c r="J12" s="3">
        <v>-5.7469999999999999</v>
      </c>
      <c r="K12" s="3">
        <v>-9.0299999999999994</v>
      </c>
      <c r="L12" s="3">
        <v>7.6189999999999998</v>
      </c>
      <c r="M12" s="3">
        <v>23.888999999999999</v>
      </c>
    </row>
    <row r="13" spans="1:13" x14ac:dyDescent="0.2">
      <c r="C13" s="3" t="s">
        <v>98</v>
      </c>
      <c r="D13" s="3">
        <v>3.7999999999999999E-2</v>
      </c>
      <c r="E13" s="3">
        <v>7.4740000000000002</v>
      </c>
      <c r="F13" s="3">
        <v>5.9770000000000003</v>
      </c>
      <c r="G13" s="3">
        <v>72.399000000000001</v>
      </c>
      <c r="H13" s="3">
        <v>2.5000000000000001E-2</v>
      </c>
      <c r="I13" s="3">
        <v>0.02</v>
      </c>
      <c r="J13" s="3">
        <v>0.20499999999999999</v>
      </c>
      <c r="K13" s="3">
        <v>0.154</v>
      </c>
      <c r="L13" s="3">
        <v>0.185</v>
      </c>
      <c r="M13" s="3">
        <v>14.361000000000001</v>
      </c>
    </row>
    <row r="14" spans="1:13" x14ac:dyDescent="0.2">
      <c r="C14" s="3" t="s">
        <v>99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1:13" x14ac:dyDescent="0.2">
      <c r="C15" s="3" t="s">
        <v>100</v>
      </c>
      <c r="D15" s="3">
        <v>3.2029999999999998</v>
      </c>
      <c r="E15" s="3">
        <v>4.056</v>
      </c>
      <c r="F15" s="3">
        <v>4.2869999999999999</v>
      </c>
      <c r="G15" s="3">
        <v>3.0390000000000001</v>
      </c>
      <c r="H15" s="3">
        <v>2.851</v>
      </c>
      <c r="I15" s="3">
        <v>2.879</v>
      </c>
      <c r="J15" s="3">
        <v>3.34</v>
      </c>
      <c r="K15" s="3">
        <v>3.972</v>
      </c>
      <c r="L15" s="3">
        <v>5.3819999999999997</v>
      </c>
      <c r="M15" s="3">
        <v>4.4000000000000004</v>
      </c>
    </row>
    <row r="16" spans="1:13" x14ac:dyDescent="0.2">
      <c r="C16" s="3" t="s">
        <v>101</v>
      </c>
      <c r="D16" s="3">
        <v>-0.436</v>
      </c>
      <c r="E16" s="3">
        <v>0.46200000000000002</v>
      </c>
      <c r="F16" s="3">
        <v>0.35699999999999998</v>
      </c>
      <c r="G16" s="3">
        <v>-0.40400000000000003</v>
      </c>
      <c r="H16" s="3">
        <v>0.59</v>
      </c>
      <c r="I16" s="3">
        <v>-0.28899999999999998</v>
      </c>
      <c r="J16" s="3">
        <v>0.374</v>
      </c>
      <c r="K16" s="3">
        <v>-0.25600000000000001</v>
      </c>
      <c r="L16" s="3">
        <v>0.14699999999999999</v>
      </c>
      <c r="M16" s="3">
        <v>0.32900000000000001</v>
      </c>
    </row>
    <row r="17" spans="3:13" x14ac:dyDescent="0.2">
      <c r="C17" s="3" t="s">
        <v>102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103</v>
      </c>
      <c r="D18" s="3">
        <v>-0.10299999999999999</v>
      </c>
      <c r="E18" s="3">
        <v>-8.6999999999999994E-2</v>
      </c>
      <c r="F18" s="3">
        <v>0.28599999999999998</v>
      </c>
      <c r="G18" s="3">
        <v>-4.2000000000000003E-2</v>
      </c>
      <c r="H18" s="3">
        <v>-0.13300000000000001</v>
      </c>
      <c r="I18" s="3">
        <v>-5.2999999999999999E-2</v>
      </c>
      <c r="J18" s="3">
        <v>7.4999999999999997E-2</v>
      </c>
      <c r="K18" s="3">
        <v>-0.307</v>
      </c>
      <c r="L18" s="3">
        <v>-2.1000000000000001E-2</v>
      </c>
      <c r="M18" s="3">
        <v>-0.95499999999999996</v>
      </c>
    </row>
    <row r="19" spans="3:13" x14ac:dyDescent="0.2">
      <c r="C19" s="3" t="s">
        <v>104</v>
      </c>
      <c r="D19" s="3">
        <v>22.547000000000001</v>
      </c>
      <c r="E19" s="3">
        <v>0.94499999999999995</v>
      </c>
      <c r="F19" s="3">
        <v>7.3490000000000002</v>
      </c>
      <c r="G19" s="3">
        <v>-5.9630000000000001</v>
      </c>
      <c r="H19" s="3">
        <v>-0.13500000000000001</v>
      </c>
      <c r="I19" s="3">
        <v>-2.1999999999999999E-2</v>
      </c>
      <c r="J19" s="3">
        <v>-2.411</v>
      </c>
      <c r="K19" s="3">
        <v>-2.4409999999999998</v>
      </c>
      <c r="L19" s="3">
        <v>-21.811</v>
      </c>
      <c r="M19" s="3">
        <v>-53.829000000000001</v>
      </c>
    </row>
    <row r="20" spans="3:13" x14ac:dyDescent="0.2">
      <c r="C20" s="3" t="s">
        <v>105</v>
      </c>
      <c r="D20" s="3">
        <v>-5.9539999999999997</v>
      </c>
      <c r="E20" s="3">
        <v>-5.8330000000000002</v>
      </c>
      <c r="F20" s="3">
        <v>-5.093</v>
      </c>
      <c r="G20" s="3">
        <v>-5.9619999999999997</v>
      </c>
      <c r="H20" s="3">
        <v>-4.97</v>
      </c>
      <c r="I20" s="3">
        <v>-5.3849999999999998</v>
      </c>
      <c r="J20" s="3">
        <v>-4.1639999999999997</v>
      </c>
      <c r="K20" s="3">
        <v>-7.907</v>
      </c>
      <c r="L20" s="3">
        <v>-8.5</v>
      </c>
      <c r="M20" s="3">
        <v>-11.804</v>
      </c>
    </row>
    <row r="22" spans="3:13" x14ac:dyDescent="0.2">
      <c r="C22" s="3" t="s">
        <v>106</v>
      </c>
      <c r="D22" s="3">
        <v>-3.8159999999999998</v>
      </c>
      <c r="E22" s="3">
        <v>-1.919</v>
      </c>
      <c r="F22" s="3">
        <v>-2.9249999999999998</v>
      </c>
      <c r="G22" s="3">
        <v>-1.829</v>
      </c>
      <c r="H22" s="3">
        <v>-1.802</v>
      </c>
      <c r="I22" s="3">
        <v>-3.0289999999999999</v>
      </c>
      <c r="J22" s="3">
        <v>-4.6539999999999999</v>
      </c>
      <c r="K22" s="3">
        <v>-6.2949999999999999</v>
      </c>
      <c r="L22" s="3">
        <v>-9.0719999999999992</v>
      </c>
      <c r="M22" s="3">
        <v>-16.318999999999999</v>
      </c>
    </row>
    <row r="23" spans="3:13" x14ac:dyDescent="0.2">
      <c r="C23" s="3" t="s">
        <v>107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>
        <v>-3.5920000000000001</v>
      </c>
    </row>
    <row r="24" spans="3:13" x14ac:dyDescent="0.2">
      <c r="C24" s="3" t="s">
        <v>108</v>
      </c>
      <c r="D24" s="3">
        <v>-6.819</v>
      </c>
      <c r="E24" s="3">
        <v>-9.1159999999999997</v>
      </c>
      <c r="F24" s="3">
        <v>-8.5440000000000005</v>
      </c>
      <c r="G24" s="3">
        <v>-82.664000000000001</v>
      </c>
      <c r="H24" s="3">
        <v>42.57</v>
      </c>
      <c r="I24" s="3">
        <v>-32.75</v>
      </c>
      <c r="J24" s="3">
        <v>-69.533000000000001</v>
      </c>
      <c r="K24" s="3">
        <v>-76.81</v>
      </c>
      <c r="L24" s="3">
        <v>-85.691000000000003</v>
      </c>
      <c r="M24" s="3">
        <v>-5.6719999999999997</v>
      </c>
    </row>
    <row r="25" spans="3:13" x14ac:dyDescent="0.2">
      <c r="C25" s="3" t="s">
        <v>109</v>
      </c>
      <c r="D25" s="3">
        <v>-10.635</v>
      </c>
      <c r="E25" s="3">
        <v>-11.035</v>
      </c>
      <c r="F25" s="3">
        <v>-11.468999999999999</v>
      </c>
      <c r="G25" s="3">
        <v>-84.492999999999995</v>
      </c>
      <c r="H25" s="3">
        <v>40.768000000000001</v>
      </c>
      <c r="I25" s="3">
        <v>-35.779000000000003</v>
      </c>
      <c r="J25" s="3">
        <v>-74.186999999999998</v>
      </c>
      <c r="K25" s="3">
        <v>-83.103999999999999</v>
      </c>
      <c r="L25" s="3">
        <v>-94.763000000000005</v>
      </c>
      <c r="M25" s="3">
        <v>-25.582999999999998</v>
      </c>
    </row>
    <row r="27" spans="3:13" x14ac:dyDescent="0.2">
      <c r="C27" s="3" t="s">
        <v>110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111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112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113</v>
      </c>
      <c r="D30" s="40">
        <v>-9.1999999999999998E-2</v>
      </c>
      <c r="E30" s="40">
        <v>-9.1999999999999998E-2</v>
      </c>
      <c r="F30" s="40">
        <v>-9.1999999999999998E-2</v>
      </c>
      <c r="G30" s="40">
        <v>-9.1999999999999998E-2</v>
      </c>
      <c r="H30" s="40">
        <v>-9.1999999999999998E-2</v>
      </c>
      <c r="I30" s="40">
        <v>-9.1999999999999998E-2</v>
      </c>
      <c r="J30" s="3">
        <v>-9.1999999999999998E-2</v>
      </c>
      <c r="K30" s="3">
        <v>-9.1999999999999998E-2</v>
      </c>
      <c r="L30" s="3">
        <v>-0.115</v>
      </c>
      <c r="M30" s="3">
        <v>-0.14799999999999999</v>
      </c>
    </row>
    <row r="31" spans="3:13" x14ac:dyDescent="0.2">
      <c r="C31" s="3" t="s">
        <v>114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115</v>
      </c>
      <c r="D32" s="3">
        <v>0.90100000000000002</v>
      </c>
      <c r="E32" s="3">
        <v>88.852999999999994</v>
      </c>
      <c r="F32" s="3">
        <v>3.6030000000000002</v>
      </c>
      <c r="G32" s="3">
        <v>101.13200000000001</v>
      </c>
      <c r="H32" s="3">
        <v>60.619</v>
      </c>
      <c r="I32" s="3" t="s">
        <v>3</v>
      </c>
      <c r="J32" s="3">
        <v>3.66</v>
      </c>
      <c r="K32" s="3">
        <v>117.7</v>
      </c>
      <c r="L32" s="3">
        <v>55.926000000000002</v>
      </c>
      <c r="M32" s="3">
        <v>1.4039999999999999</v>
      </c>
    </row>
    <row r="33" spans="3:13" x14ac:dyDescent="0.2">
      <c r="C33" s="3" t="s">
        <v>116</v>
      </c>
      <c r="D33" s="3">
        <v>0.90100000000000002</v>
      </c>
      <c r="E33" s="3">
        <v>88.852999999999994</v>
      </c>
      <c r="F33" s="3">
        <v>3.6030000000000002</v>
      </c>
      <c r="G33" s="3">
        <v>101.13200000000001</v>
      </c>
      <c r="H33" s="3">
        <v>60.619</v>
      </c>
      <c r="I33" s="3" t="s">
        <v>3</v>
      </c>
      <c r="J33" s="3">
        <v>3.5680000000000001</v>
      </c>
      <c r="K33" s="3">
        <v>117.60899999999999</v>
      </c>
      <c r="L33" s="3">
        <v>55.811</v>
      </c>
      <c r="M33" s="3">
        <v>1.256</v>
      </c>
    </row>
    <row r="35" spans="3:13" x14ac:dyDescent="0.2">
      <c r="C35" s="3" t="s">
        <v>117</v>
      </c>
      <c r="D35" s="3">
        <v>40.488999999999997</v>
      </c>
      <c r="E35" s="3">
        <v>26.613</v>
      </c>
      <c r="F35" s="3">
        <v>99.918999999999997</v>
      </c>
      <c r="G35" s="3">
        <v>104.649</v>
      </c>
      <c r="H35" s="3">
        <v>111.92</v>
      </c>
      <c r="I35" s="3">
        <v>201.64699999999999</v>
      </c>
      <c r="J35" s="3">
        <v>177.69300000000001</v>
      </c>
      <c r="K35" s="3">
        <v>93.959000000000003</v>
      </c>
      <c r="L35" s="3">
        <v>119.61799999999999</v>
      </c>
      <c r="M35" s="3">
        <v>71.760000000000005</v>
      </c>
    </row>
    <row r="36" spans="3:13" x14ac:dyDescent="0.2">
      <c r="C36" s="3" t="s">
        <v>118</v>
      </c>
      <c r="D36" s="3">
        <v>-0.85299999999999998</v>
      </c>
      <c r="E36" s="3">
        <v>-1.0760000000000001</v>
      </c>
      <c r="F36" s="3">
        <v>-2.1030000000000002</v>
      </c>
      <c r="G36" s="3">
        <v>-3.7999999999999999E-2</v>
      </c>
      <c r="H36" s="3">
        <v>0.44600000000000001</v>
      </c>
      <c r="I36" s="3">
        <v>-7.9000000000000001E-2</v>
      </c>
      <c r="J36" s="3">
        <v>-0.29599999999999999</v>
      </c>
      <c r="K36" s="3">
        <v>0.94799999999999995</v>
      </c>
      <c r="L36" s="3">
        <v>0.33500000000000002</v>
      </c>
      <c r="M36" s="3">
        <v>-0.14599999999999999</v>
      </c>
    </row>
    <row r="37" spans="3:13" x14ac:dyDescent="0.2">
      <c r="C37" s="3" t="s">
        <v>119</v>
      </c>
      <c r="D37" s="3">
        <v>-13.023</v>
      </c>
      <c r="E37" s="3">
        <v>74.382000000000005</v>
      </c>
      <c r="F37" s="3">
        <v>6.8339999999999996</v>
      </c>
      <c r="G37" s="3">
        <v>7.3079999999999998</v>
      </c>
      <c r="H37" s="3">
        <v>89.281000000000006</v>
      </c>
      <c r="I37" s="3">
        <v>-23.875</v>
      </c>
      <c r="J37" s="3">
        <v>-83.438000000000002</v>
      </c>
      <c r="K37" s="3">
        <v>24.710999999999999</v>
      </c>
      <c r="L37" s="3">
        <v>-48.192999999999998</v>
      </c>
      <c r="M37" s="3">
        <v>-31.056000000000001</v>
      </c>
    </row>
    <row r="38" spans="3:13" x14ac:dyDescent="0.2">
      <c r="C38" s="3" t="s">
        <v>120</v>
      </c>
      <c r="D38" s="3">
        <v>26.613</v>
      </c>
      <c r="E38" s="3">
        <v>99.918999999999997</v>
      </c>
      <c r="F38" s="3">
        <v>104.649</v>
      </c>
      <c r="G38" s="3">
        <v>111.92</v>
      </c>
      <c r="H38" s="3">
        <v>201.64699999999999</v>
      </c>
      <c r="I38" s="3">
        <v>177.69300000000001</v>
      </c>
      <c r="J38" s="3">
        <v>93.959000000000003</v>
      </c>
      <c r="K38" s="3">
        <v>119.61799999999999</v>
      </c>
      <c r="L38" s="3">
        <v>71.760000000000005</v>
      </c>
      <c r="M38" s="3">
        <v>40.558</v>
      </c>
    </row>
    <row r="40" spans="3:13" x14ac:dyDescent="0.2">
      <c r="C40" s="3" t="s">
        <v>121</v>
      </c>
      <c r="D40" s="3">
        <v>-9.77</v>
      </c>
      <c r="E40" s="3">
        <v>-7.7530000000000001</v>
      </c>
      <c r="F40" s="3">
        <v>-8.0180000000000007</v>
      </c>
      <c r="G40" s="3">
        <v>-7.7910000000000004</v>
      </c>
      <c r="H40" s="3">
        <v>-6.7709999999999999</v>
      </c>
      <c r="I40" s="3">
        <v>-8.4139999999999997</v>
      </c>
      <c r="J40" s="3">
        <v>-8.8179999999999996</v>
      </c>
      <c r="K40" s="3">
        <v>-14.201000000000001</v>
      </c>
      <c r="L40" s="3">
        <v>-17.571999999999999</v>
      </c>
      <c r="M40" s="3">
        <v>-28.123000000000001</v>
      </c>
    </row>
    <row r="41" spans="3:13" x14ac:dyDescent="0.2">
      <c r="C41" s="3" t="s">
        <v>122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3</v>
      </c>
      <c r="I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66DA-C289-4C2E-A449-5074395B0F87}">
  <dimension ref="C1:M32"/>
  <sheetViews>
    <sheetView workbookViewId="0">
      <selection activeCell="D4" sqref="D4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5" t="s">
        <v>0</v>
      </c>
      <c r="D2" s="6"/>
      <c r="E2" s="6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7" t="s">
        <v>123</v>
      </c>
      <c r="D6" s="8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124</v>
      </c>
      <c r="D12" s="3">
        <v>5.5</v>
      </c>
      <c r="E12" s="3">
        <v>9.52</v>
      </c>
      <c r="F12" s="3">
        <v>9.77</v>
      </c>
      <c r="G12" s="3">
        <v>14.78</v>
      </c>
      <c r="H12" s="3">
        <v>15.52</v>
      </c>
      <c r="I12" s="3">
        <v>10</v>
      </c>
      <c r="J12" s="3">
        <v>15.34</v>
      </c>
      <c r="K12" s="3">
        <v>26.06</v>
      </c>
      <c r="L12" s="3">
        <v>19.829999999999998</v>
      </c>
      <c r="M12" s="3">
        <v>21.15</v>
      </c>
    </row>
    <row r="13" spans="3:13" ht="12.75" x14ac:dyDescent="0.2">
      <c r="C13" s="3" t="s">
        <v>125</v>
      </c>
      <c r="D13" s="3">
        <v>330.779</v>
      </c>
      <c r="E13" s="3">
        <v>655.04200000000003</v>
      </c>
      <c r="F13" s="3">
        <v>678.11</v>
      </c>
      <c r="G13" s="3" t="s">
        <v>126</v>
      </c>
      <c r="H13" s="3" t="s">
        <v>127</v>
      </c>
      <c r="I13" s="3">
        <v>855.39499999999998</v>
      </c>
      <c r="J13" s="3" t="s">
        <v>128</v>
      </c>
      <c r="K13" s="3" t="s">
        <v>129</v>
      </c>
      <c r="L13" s="3" t="s">
        <v>130</v>
      </c>
      <c r="M13" s="3" t="s">
        <v>131</v>
      </c>
    </row>
    <row r="14" spans="3:13" ht="12.75" x14ac:dyDescent="0.2"/>
    <row r="15" spans="3:13" ht="12.75" x14ac:dyDescent="0.2">
      <c r="C15" s="3" t="s">
        <v>132</v>
      </c>
      <c r="D15" s="3">
        <v>302.02199999999999</v>
      </c>
      <c r="E15" s="3">
        <v>556.14800000000002</v>
      </c>
      <c r="F15" s="3">
        <v>574.16600000000005</v>
      </c>
      <c r="G15" s="3" t="s">
        <v>133</v>
      </c>
      <c r="H15" s="3" t="s">
        <v>134</v>
      </c>
      <c r="I15" s="3">
        <v>672.12699999999995</v>
      </c>
      <c r="J15" s="3" t="s">
        <v>135</v>
      </c>
      <c r="K15" s="3" t="s">
        <v>136</v>
      </c>
      <c r="L15" s="3" t="s">
        <v>137</v>
      </c>
      <c r="M15" s="3" t="s">
        <v>138</v>
      </c>
    </row>
    <row r="16" spans="3:13" ht="12.75" x14ac:dyDescent="0.2">
      <c r="C16" s="3" t="s">
        <v>139</v>
      </c>
      <c r="D16" s="3">
        <v>275.90899999999999</v>
      </c>
      <c r="E16" s="3">
        <v>523.98</v>
      </c>
      <c r="F16" s="3">
        <v>529.50300000000004</v>
      </c>
      <c r="G16" s="3">
        <v>957.54300000000001</v>
      </c>
      <c r="H16" s="3" t="s">
        <v>140</v>
      </c>
      <c r="I16" s="3">
        <v>571.38699999999994</v>
      </c>
      <c r="J16" s="3" t="s">
        <v>141</v>
      </c>
      <c r="K16" s="3" t="s">
        <v>142</v>
      </c>
      <c r="L16" s="3" t="s">
        <v>143</v>
      </c>
      <c r="M16" s="3" t="s">
        <v>144</v>
      </c>
    </row>
    <row r="17" spans="3:13" ht="12.75" x14ac:dyDescent="0.2">
      <c r="C17" s="3" t="s">
        <v>145</v>
      </c>
      <c r="D17" s="3" t="s">
        <v>146</v>
      </c>
      <c r="E17" s="3" t="s">
        <v>147</v>
      </c>
      <c r="F17" s="3" t="s">
        <v>148</v>
      </c>
      <c r="G17" s="3" t="s">
        <v>149</v>
      </c>
      <c r="H17" s="3" t="s">
        <v>150</v>
      </c>
      <c r="I17" s="3" t="s">
        <v>151</v>
      </c>
      <c r="J17" s="3" t="s">
        <v>152</v>
      </c>
      <c r="K17" s="3" t="s">
        <v>153</v>
      </c>
      <c r="L17" s="3" t="s">
        <v>154</v>
      </c>
      <c r="M17" s="3" t="s">
        <v>155</v>
      </c>
    </row>
    <row r="18" spans="3:13" ht="12.75" x14ac:dyDescent="0.2">
      <c r="C18" s="3" t="s">
        <v>156</v>
      </c>
      <c r="D18" s="3" t="s">
        <v>157</v>
      </c>
      <c r="E18" s="3" t="s">
        <v>158</v>
      </c>
      <c r="F18" s="3" t="s">
        <v>159</v>
      </c>
      <c r="G18" s="3" t="s">
        <v>160</v>
      </c>
      <c r="H18" s="3" t="s">
        <v>161</v>
      </c>
      <c r="I18" s="3" t="s">
        <v>162</v>
      </c>
      <c r="J18" s="3" t="s">
        <v>163</v>
      </c>
      <c r="K18" s="3" t="s">
        <v>164</v>
      </c>
      <c r="L18" s="3" t="s">
        <v>165</v>
      </c>
      <c r="M18" s="3" t="s">
        <v>166</v>
      </c>
    </row>
    <row r="19" spans="3:13" ht="12.75" x14ac:dyDescent="0.2">
      <c r="C19" s="3" t="s">
        <v>167</v>
      </c>
      <c r="D19" s="3" t="s">
        <v>168</v>
      </c>
      <c r="E19" s="3" t="s">
        <v>169</v>
      </c>
      <c r="F19" s="3" t="s">
        <v>170</v>
      </c>
      <c r="G19" s="3" t="s">
        <v>171</v>
      </c>
      <c r="H19" s="3" t="s">
        <v>172</v>
      </c>
      <c r="I19" s="3" t="s">
        <v>173</v>
      </c>
      <c r="J19" s="3" t="s">
        <v>174</v>
      </c>
      <c r="K19" s="3" t="s">
        <v>175</v>
      </c>
      <c r="L19" s="3" t="s">
        <v>176</v>
      </c>
      <c r="M19" s="3" t="s">
        <v>177</v>
      </c>
    </row>
    <row r="20" spans="3:13" ht="12.75" x14ac:dyDescent="0.2">
      <c r="C20" s="3" t="s">
        <v>178</v>
      </c>
      <c r="D20" s="3" t="s">
        <v>179</v>
      </c>
      <c r="E20" s="3" t="s">
        <v>180</v>
      </c>
      <c r="F20" s="3" t="s">
        <v>181</v>
      </c>
      <c r="G20" s="3" t="s">
        <v>182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187</v>
      </c>
      <c r="M20" s="3" t="s">
        <v>188</v>
      </c>
    </row>
    <row r="21" spans="3:13" ht="12.75" x14ac:dyDescent="0.2">
      <c r="C21" s="3" t="s">
        <v>189</v>
      </c>
      <c r="D21" s="3" t="s">
        <v>190</v>
      </c>
      <c r="E21" s="3" t="s">
        <v>191</v>
      </c>
      <c r="F21" s="3" t="s">
        <v>192</v>
      </c>
      <c r="G21" s="3" t="s">
        <v>193</v>
      </c>
      <c r="H21" s="3" t="s">
        <v>194</v>
      </c>
      <c r="I21" s="3" t="s">
        <v>195</v>
      </c>
      <c r="J21" s="3" t="s">
        <v>196</v>
      </c>
      <c r="K21" s="3" t="s">
        <v>197</v>
      </c>
      <c r="L21" s="3" t="s">
        <v>198</v>
      </c>
      <c r="M21" s="3" t="s">
        <v>199</v>
      </c>
    </row>
    <row r="22" spans="3:13" ht="12.75" x14ac:dyDescent="0.2">
      <c r="C22" s="3" t="s">
        <v>200</v>
      </c>
      <c r="D22" s="3" t="s">
        <v>201</v>
      </c>
      <c r="E22" s="3" t="s">
        <v>201</v>
      </c>
      <c r="F22" s="3" t="s">
        <v>201</v>
      </c>
      <c r="G22" s="3" t="s">
        <v>201</v>
      </c>
      <c r="H22" s="3" t="s">
        <v>201</v>
      </c>
      <c r="I22" s="3" t="s">
        <v>201</v>
      </c>
      <c r="J22" s="3" t="s">
        <v>201</v>
      </c>
      <c r="K22" s="3" t="s">
        <v>201</v>
      </c>
      <c r="L22" s="3" t="s">
        <v>201</v>
      </c>
      <c r="M22" s="3" t="s">
        <v>201</v>
      </c>
    </row>
    <row r="23" spans="3:13" ht="12.75" x14ac:dyDescent="0.2"/>
    <row r="24" spans="3:13" ht="12.75" x14ac:dyDescent="0.2">
      <c r="C24" s="3" t="s">
        <v>202</v>
      </c>
      <c r="D24" s="3" t="s">
        <v>203</v>
      </c>
      <c r="E24" s="3" t="s">
        <v>204</v>
      </c>
      <c r="F24" s="3" t="s">
        <v>205</v>
      </c>
      <c r="G24" s="3" t="s">
        <v>206</v>
      </c>
      <c r="H24" s="3" t="s">
        <v>207</v>
      </c>
      <c r="I24" s="3" t="s">
        <v>208</v>
      </c>
      <c r="J24" s="3" t="s">
        <v>209</v>
      </c>
      <c r="K24" s="3" t="s">
        <v>210</v>
      </c>
      <c r="L24" s="3" t="s">
        <v>211</v>
      </c>
      <c r="M24" s="3" t="s">
        <v>212</v>
      </c>
    </row>
    <row r="25" spans="3:13" ht="12.75" x14ac:dyDescent="0.2">
      <c r="C25" s="3" t="s">
        <v>213</v>
      </c>
      <c r="D25" s="3" t="s">
        <v>192</v>
      </c>
      <c r="E25" s="3" t="s">
        <v>193</v>
      </c>
      <c r="F25" s="3" t="s">
        <v>214</v>
      </c>
      <c r="G25" s="3" t="s">
        <v>215</v>
      </c>
      <c r="H25" s="3" t="s">
        <v>197</v>
      </c>
      <c r="I25" s="3" t="s">
        <v>216</v>
      </c>
      <c r="J25" s="3" t="s">
        <v>217</v>
      </c>
      <c r="K25" s="3" t="s">
        <v>218</v>
      </c>
      <c r="L25" s="3" t="s">
        <v>219</v>
      </c>
      <c r="M25" s="3" t="s">
        <v>193</v>
      </c>
    </row>
    <row r="26" spans="3:13" ht="12.75" x14ac:dyDescent="0.2">
      <c r="C26" s="3" t="s">
        <v>220</v>
      </c>
      <c r="D26" s="3" t="s">
        <v>221</v>
      </c>
      <c r="E26" s="3" t="s">
        <v>222</v>
      </c>
      <c r="F26" s="3" t="s">
        <v>223</v>
      </c>
      <c r="G26" s="3" t="s">
        <v>224</v>
      </c>
      <c r="H26" s="3" t="s">
        <v>225</v>
      </c>
      <c r="I26" s="3" t="s">
        <v>226</v>
      </c>
      <c r="J26" s="3" t="s">
        <v>227</v>
      </c>
      <c r="K26" s="3" t="s">
        <v>228</v>
      </c>
      <c r="L26" s="3" t="s">
        <v>229</v>
      </c>
      <c r="M26" s="3" t="s">
        <v>230</v>
      </c>
    </row>
    <row r="27" spans="3:13" ht="12.75" x14ac:dyDescent="0.2">
      <c r="C27" s="3" t="s">
        <v>231</v>
      </c>
      <c r="D27" s="3" t="s">
        <v>201</v>
      </c>
      <c r="E27" s="3" t="s">
        <v>201</v>
      </c>
      <c r="F27" s="3" t="s">
        <v>201</v>
      </c>
      <c r="G27" s="3" t="s">
        <v>201</v>
      </c>
      <c r="H27" s="3" t="s">
        <v>201</v>
      </c>
      <c r="I27" s="3" t="s">
        <v>201</v>
      </c>
      <c r="J27" s="3" t="s">
        <v>201</v>
      </c>
      <c r="K27" s="3" t="s">
        <v>201</v>
      </c>
      <c r="L27" s="3" t="s">
        <v>201</v>
      </c>
      <c r="M27" s="3" t="s">
        <v>201</v>
      </c>
    </row>
    <row r="28" spans="3:13" ht="12.75" x14ac:dyDescent="0.2"/>
    <row r="29" spans="3:13" ht="12.75" x14ac:dyDescent="0.2">
      <c r="C29" s="3" t="s">
        <v>232</v>
      </c>
      <c r="D29" s="3">
        <v>22.5</v>
      </c>
      <c r="E29" s="3">
        <v>44.9</v>
      </c>
      <c r="F29" s="3">
        <v>29.7</v>
      </c>
      <c r="G29" s="3">
        <v>142.4</v>
      </c>
      <c r="H29" s="3">
        <v>107.6</v>
      </c>
      <c r="I29" s="3">
        <v>65</v>
      </c>
      <c r="J29" s="3">
        <v>65.599999999999994</v>
      </c>
      <c r="K29" s="3">
        <v>54.7</v>
      </c>
      <c r="L29" s="3">
        <v>81.900000000000006</v>
      </c>
      <c r="M29" s="3">
        <v>70.7</v>
      </c>
    </row>
    <row r="30" spans="3:13" ht="12.75" x14ac:dyDescent="0.2">
      <c r="C30" s="3" t="s">
        <v>233</v>
      </c>
      <c r="D30" s="3">
        <v>3</v>
      </c>
      <c r="E30" s="3">
        <v>4</v>
      </c>
      <c r="F30" s="3">
        <v>2</v>
      </c>
      <c r="G30" s="3">
        <v>3</v>
      </c>
      <c r="H30" s="3">
        <v>3</v>
      </c>
      <c r="I30" s="3">
        <v>3</v>
      </c>
      <c r="J30" s="3">
        <v>3</v>
      </c>
      <c r="K30" s="3">
        <v>2</v>
      </c>
      <c r="L30" s="3">
        <v>4</v>
      </c>
      <c r="M30" s="3">
        <v>4</v>
      </c>
    </row>
    <row r="31" spans="3:13" ht="12.75" x14ac:dyDescent="0.2">
      <c r="C31" s="3" t="s">
        <v>234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235</v>
      </c>
      <c r="D32" s="3" t="s">
        <v>236</v>
      </c>
      <c r="E32" s="3" t="s">
        <v>236</v>
      </c>
      <c r="F32" s="3" t="s">
        <v>236</v>
      </c>
      <c r="G32" s="3" t="s">
        <v>236</v>
      </c>
      <c r="H32" s="3" t="s">
        <v>236</v>
      </c>
      <c r="I32" s="3" t="s">
        <v>236</v>
      </c>
      <c r="J32" s="3" t="s">
        <v>236</v>
      </c>
      <c r="K32" s="3" t="s">
        <v>236</v>
      </c>
      <c r="L32" s="3" t="s">
        <v>236</v>
      </c>
      <c r="M32" s="3" t="s">
        <v>236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7333-C1A6-43C9-BAF8-FC21D310CEA1}">
  <dimension ref="A3:BJ22"/>
  <sheetViews>
    <sheetView showGridLines="0" tabSelected="1" topLeftCell="W1" workbookViewId="0">
      <selection activeCell="Y25" sqref="Y25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237</v>
      </c>
      <c r="C3" s="10"/>
      <c r="D3" s="10"/>
      <c r="E3" s="10"/>
      <c r="F3" s="10"/>
      <c r="H3" s="10" t="s">
        <v>238</v>
      </c>
      <c r="I3" s="10"/>
      <c r="J3" s="10"/>
      <c r="K3" s="10"/>
      <c r="L3" s="10"/>
      <c r="N3" s="12" t="s">
        <v>239</v>
      </c>
      <c r="O3" s="12"/>
      <c r="P3" s="12"/>
      <c r="Q3" s="12"/>
      <c r="R3" s="12"/>
      <c r="S3" s="12"/>
      <c r="T3" s="12"/>
      <c r="V3" s="10" t="s">
        <v>240</v>
      </c>
      <c r="W3" s="10"/>
      <c r="X3" s="10"/>
      <c r="Y3" s="10"/>
      <c r="AA3" s="10" t="s">
        <v>241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242</v>
      </c>
      <c r="C4" s="16" t="s">
        <v>243</v>
      </c>
      <c r="D4" s="15" t="s">
        <v>244</v>
      </c>
      <c r="E4" s="16" t="s">
        <v>245</v>
      </c>
      <c r="F4" s="15" t="s">
        <v>246</v>
      </c>
      <c r="H4" s="17" t="s">
        <v>247</v>
      </c>
      <c r="I4" s="18" t="s">
        <v>248</v>
      </c>
      <c r="J4" s="17" t="s">
        <v>249</v>
      </c>
      <c r="K4" s="18" t="s">
        <v>250</v>
      </c>
      <c r="L4" s="17" t="s">
        <v>251</v>
      </c>
      <c r="N4" s="19" t="s">
        <v>252</v>
      </c>
      <c r="O4" s="20" t="s">
        <v>253</v>
      </c>
      <c r="P4" s="19" t="s">
        <v>254</v>
      </c>
      <c r="Q4" s="20" t="s">
        <v>255</v>
      </c>
      <c r="R4" s="19" t="s">
        <v>256</v>
      </c>
      <c r="S4" s="20" t="s">
        <v>257</v>
      </c>
      <c r="T4" s="19" t="s">
        <v>258</v>
      </c>
      <c r="V4" s="20" t="s">
        <v>259</v>
      </c>
      <c r="W4" s="19" t="s">
        <v>260</v>
      </c>
      <c r="X4" s="20" t="s">
        <v>261</v>
      </c>
      <c r="Y4" s="19" t="s">
        <v>262</v>
      </c>
      <c r="AA4" s="21" t="s">
        <v>91</v>
      </c>
      <c r="AB4" s="22" t="s">
        <v>145</v>
      </c>
      <c r="AC4" s="21" t="s">
        <v>156</v>
      </c>
      <c r="AD4" s="22" t="s">
        <v>178</v>
      </c>
      <c r="AE4" s="21" t="s">
        <v>189</v>
      </c>
      <c r="AF4" s="22" t="s">
        <v>200</v>
      </c>
      <c r="AG4" s="21" t="s">
        <v>202</v>
      </c>
      <c r="AH4" s="22" t="s">
        <v>213</v>
      </c>
      <c r="AI4" s="21" t="s">
        <v>234</v>
      </c>
      <c r="AJ4" s="23"/>
      <c r="AK4" s="22" t="s">
        <v>232</v>
      </c>
      <c r="AL4" s="21" t="s">
        <v>233</v>
      </c>
    </row>
    <row r="5" spans="1:62" ht="63" x14ac:dyDescent="0.2">
      <c r="A5" s="24" t="s">
        <v>263</v>
      </c>
      <c r="B5" s="19" t="s">
        <v>264</v>
      </c>
      <c r="C5" s="25" t="s">
        <v>265</v>
      </c>
      <c r="D5" s="26" t="s">
        <v>266</v>
      </c>
      <c r="E5" s="20" t="s">
        <v>267</v>
      </c>
      <c r="F5" s="19" t="s">
        <v>264</v>
      </c>
      <c r="H5" s="20" t="s">
        <v>268</v>
      </c>
      <c r="I5" s="19" t="s">
        <v>269</v>
      </c>
      <c r="J5" s="20" t="s">
        <v>270</v>
      </c>
      <c r="K5" s="19" t="s">
        <v>271</v>
      </c>
      <c r="L5" s="20" t="s">
        <v>272</v>
      </c>
      <c r="N5" s="19" t="s">
        <v>273</v>
      </c>
      <c r="O5" s="20" t="s">
        <v>274</v>
      </c>
      <c r="P5" s="19" t="s">
        <v>275</v>
      </c>
      <c r="Q5" s="20" t="s">
        <v>276</v>
      </c>
      <c r="R5" s="19" t="s">
        <v>277</v>
      </c>
      <c r="S5" s="20" t="s">
        <v>278</v>
      </c>
      <c r="T5" s="19" t="s">
        <v>279</v>
      </c>
      <c r="V5" s="20" t="s">
        <v>280</v>
      </c>
      <c r="W5" s="19" t="s">
        <v>281</v>
      </c>
      <c r="X5" s="20" t="s">
        <v>282</v>
      </c>
      <c r="Y5" s="19" t="s">
        <v>283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>
        <f>sheet!D18/sheet!D35</f>
        <v>32.245753114382786</v>
      </c>
      <c r="C7" s="32">
        <f>(sheet!D18-sheet!D15)/sheet!D35</f>
        <v>32.245753114382786</v>
      </c>
      <c r="D7" s="32">
        <f>sheet!D12/sheet!D35</f>
        <v>30.13929784824462</v>
      </c>
      <c r="E7" s="32">
        <f>Sheet2!D20/sheet!D35</f>
        <v>-6.7429218573046432</v>
      </c>
      <c r="F7" s="32">
        <f>sheet!D18/sheet!D35</f>
        <v>32.245753114382786</v>
      </c>
      <c r="G7" s="30"/>
      <c r="H7" s="33">
        <f>Sheet1!D33/sheet!D51</f>
        <v>-0.28970799870015318</v>
      </c>
      <c r="I7" s="33" t="e">
        <f>Sheet1!D33/Sheet1!D12</f>
        <v>#DIV/0!</v>
      </c>
      <c r="J7" s="33">
        <f>Sheet1!D12/sheet!D27</f>
        <v>0</v>
      </c>
      <c r="K7" s="33">
        <f>Sheet1!D30/sheet!D27</f>
        <v>-0.27592030914251858</v>
      </c>
      <c r="L7" s="33">
        <f>Sheet1!D38</f>
        <v>-0.52</v>
      </c>
      <c r="M7" s="30"/>
      <c r="N7" s="33">
        <f>sheet!D40/sheet!D27</f>
        <v>4.7591677204276352E-2</v>
      </c>
      <c r="O7" s="33">
        <f>sheet!D51/sheet!D27</f>
        <v>0.95240832279572363</v>
      </c>
      <c r="P7" s="33">
        <f>sheet!D40/sheet!D51</f>
        <v>4.9969824984912488E-2</v>
      </c>
      <c r="Q7" s="32">
        <f>Sheet1!D24/Sheet1!D26</f>
        <v>-143.80213903743314</v>
      </c>
      <c r="R7" s="32">
        <f>ABS(Sheet2!D20/(Sheet1!D26+Sheet2!D30))</f>
        <v>62.673684210526311</v>
      </c>
      <c r="S7" s="32">
        <f>sheet!D40/Sheet1!D43</f>
        <v>-0.67740717432347386</v>
      </c>
      <c r="T7" s="32">
        <f>Sheet2!D20/sheet!D40</f>
        <v>-1.106280193236715</v>
      </c>
      <c r="V7" s="32" t="e">
        <f>ABS(Sheet1!D15/sheet!D15)</f>
        <v>#DIV/0!</v>
      </c>
      <c r="W7" s="32" t="e">
        <f>Sheet1!D12/sheet!D14</f>
        <v>#DIV/0!</v>
      </c>
      <c r="X7" s="32">
        <f>Sheet1!D12/sheet!D27</f>
        <v>0</v>
      </c>
      <c r="Y7" s="32">
        <f>Sheet1!D12/(sheet!D18-sheet!D35)</f>
        <v>0</v>
      </c>
      <c r="AA7" s="18">
        <f>Sheet1!D43</f>
        <v>-7.9450000000000003</v>
      </c>
      <c r="AB7" s="18" t="str">
        <f>Sheet3!D17</f>
        <v>-32.3x</v>
      </c>
      <c r="AC7" s="18" t="str">
        <f>Sheet3!D18</f>
        <v>-22.7x</v>
      </c>
      <c r="AD7" s="18" t="str">
        <f>Sheet3!D20</f>
        <v>-23.2x</v>
      </c>
      <c r="AE7" s="18" t="str">
        <f>Sheet3!D21</f>
        <v>2.4x</v>
      </c>
      <c r="AF7" s="18" t="str">
        <f>Sheet3!D22</f>
        <v>NA</v>
      </c>
      <c r="AG7" s="18" t="str">
        <f>Sheet3!D24</f>
        <v>-16.0x</v>
      </c>
      <c r="AH7" s="18" t="str">
        <f>Sheet3!D25</f>
        <v>2.6x</v>
      </c>
      <c r="AI7" s="18" t="str">
        <f>Sheet3!D31</f>
        <v/>
      </c>
      <c r="AK7" s="18">
        <f>Sheet3!D29</f>
        <v>22.5</v>
      </c>
      <c r="AL7" s="18">
        <f>Sheet3!D30</f>
        <v>3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158.97962382445141</v>
      </c>
      <c r="C8" s="35">
        <f>(sheet!E18-sheet!E15)/sheet!E35</f>
        <v>158.97962382445141</v>
      </c>
      <c r="D8" s="35">
        <f>sheet!E12/sheet!E35</f>
        <v>156.61285266457679</v>
      </c>
      <c r="E8" s="35">
        <f>Sheet2!E20/sheet!E35</f>
        <v>-9.1426332288401255</v>
      </c>
      <c r="F8" s="35">
        <f>sheet!E18/sheet!E35</f>
        <v>158.97962382445141</v>
      </c>
      <c r="G8" s="30"/>
      <c r="H8" s="36">
        <f>Sheet1!E33/sheet!E51</f>
        <v>-9.7603151218798645E-2</v>
      </c>
      <c r="I8" s="36" t="e">
        <f>Sheet1!E33/Sheet1!E12</f>
        <v>#DIV/0!</v>
      </c>
      <c r="J8" s="36">
        <f>Sheet1!E12/sheet!E27</f>
        <v>0</v>
      </c>
      <c r="K8" s="36">
        <f>Sheet1!E30/sheet!E27</f>
        <v>-9.5166055419722909E-2</v>
      </c>
      <c r="L8" s="36">
        <f>Sheet1!E38</f>
        <v>-0.28999999999999998</v>
      </c>
      <c r="M8" s="30"/>
      <c r="N8" s="36">
        <f>sheet!E40/sheet!E27</f>
        <v>2.4969437652811736E-2</v>
      </c>
      <c r="O8" s="36">
        <f>sheet!E51/sheet!E27</f>
        <v>0.97503056234718832</v>
      </c>
      <c r="P8" s="36">
        <f>sheet!E40/sheet!E51</f>
        <v>2.5608876908127763E-2</v>
      </c>
      <c r="Q8" s="35">
        <f>Sheet1!E24/Sheet1!E26</f>
        <v>-71.265454545454531</v>
      </c>
      <c r="R8" s="35">
        <f>ABS(Sheet2!E20/(Sheet1!E26+Sheet2!E30))</f>
        <v>31.874316939890708</v>
      </c>
      <c r="S8" s="35">
        <f>sheet!E40/Sheet1!E43</f>
        <v>-0.50086849902932462</v>
      </c>
      <c r="T8" s="35">
        <f>Sheet2!E20/sheet!E40</f>
        <v>-1.1899224806201552</v>
      </c>
      <c r="U8" s="13"/>
      <c r="V8" s="35" t="e">
        <f>ABS(Sheet1!E15/sheet!E15)</f>
        <v>#DIV/0!</v>
      </c>
      <c r="W8" s="35" t="e">
        <f>Sheet1!E12/sheet!E14</f>
        <v>#DIV/0!</v>
      </c>
      <c r="X8" s="35">
        <f>Sheet1!E12/sheet!E27</f>
        <v>0</v>
      </c>
      <c r="Y8" s="35">
        <f>Sheet1!E12/(sheet!E18-sheet!E35)</f>
        <v>0</v>
      </c>
      <c r="Z8" s="13"/>
      <c r="AA8" s="37">
        <f>Sheet1!E43</f>
        <v>-9.7870000000000008</v>
      </c>
      <c r="AB8" s="37" t="str">
        <f>Sheet3!E17</f>
        <v>-55.2x</v>
      </c>
      <c r="AC8" s="37" t="str">
        <f>Sheet3!E18</f>
        <v>-55.0x</v>
      </c>
      <c r="AD8" s="37" t="str">
        <f>Sheet3!E20</f>
        <v>-50.2x</v>
      </c>
      <c r="AE8" s="37" t="str">
        <f>Sheet3!E21</f>
        <v>2.8x</v>
      </c>
      <c r="AF8" s="37" t="str">
        <f>Sheet3!E22</f>
        <v>NA</v>
      </c>
      <c r="AG8" s="37" t="str">
        <f>Sheet3!E24</f>
        <v>-24.8x</v>
      </c>
      <c r="AH8" s="37" t="str">
        <f>Sheet3!E25</f>
        <v>3.3x</v>
      </c>
      <c r="AI8" s="37" t="str">
        <f>Sheet3!E31</f>
        <v/>
      </c>
      <c r="AK8" s="37">
        <f>Sheet3!E29</f>
        <v>44.9</v>
      </c>
      <c r="AL8" s="37">
        <f>Sheet3!E30</f>
        <v>4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79.591867469879503</v>
      </c>
      <c r="C9" s="32">
        <f>(sheet!F18-sheet!F15)/sheet!F35</f>
        <v>79.591867469879503</v>
      </c>
      <c r="D9" s="32">
        <f>sheet!F12/sheet!F35</f>
        <v>78.801957831325296</v>
      </c>
      <c r="E9" s="32">
        <f>Sheet2!F20/sheet!F35</f>
        <v>-3.8350903614457827</v>
      </c>
      <c r="F9" s="32">
        <f>sheet!F18/sheet!F35</f>
        <v>79.591867469879503</v>
      </c>
      <c r="G9" s="30"/>
      <c r="H9" s="33">
        <f>Sheet1!F33/sheet!F51</f>
        <v>-0.10917898339637816</v>
      </c>
      <c r="I9" s="33" t="e">
        <f>Sheet1!F33/Sheet1!F12</f>
        <v>#DIV/0!</v>
      </c>
      <c r="J9" s="33">
        <f>Sheet1!F12/sheet!F27</f>
        <v>0</v>
      </c>
      <c r="K9" s="33">
        <f>Sheet1!F30/sheet!F27</f>
        <v>-0.10500847712973832</v>
      </c>
      <c r="L9" s="33">
        <f>Sheet1!F38</f>
        <v>-0.34</v>
      </c>
      <c r="M9" s="30"/>
      <c r="N9" s="33">
        <f>sheet!F40/sheet!F27</f>
        <v>3.8198801059528789E-2</v>
      </c>
      <c r="O9" s="33">
        <f>sheet!F51/sheet!F27</f>
        <v>0.96180119894047122</v>
      </c>
      <c r="P9" s="33">
        <f>sheet!F40/sheet!F51</f>
        <v>3.9715900855196405E-2</v>
      </c>
      <c r="Q9" s="32">
        <f>Sheet1!F24/Sheet1!F26</f>
        <v>-54.102244389027426</v>
      </c>
      <c r="R9" s="32">
        <f>ABS(Sheet2!F20/(Sheet1!F26+Sheet2!F30))</f>
        <v>16.482200647249186</v>
      </c>
      <c r="S9" s="32">
        <f>sheet!F40/Sheet1!F43</f>
        <v>-0.87144762491022876</v>
      </c>
      <c r="T9" s="32">
        <f>Sheet2!F20/sheet!F40</f>
        <v>-0.59959971744761009</v>
      </c>
      <c r="V9" s="32" t="e">
        <f>ABS(Sheet1!F15/sheet!F15)</f>
        <v>#DIV/0!</v>
      </c>
      <c r="W9" s="32" t="e">
        <f>Sheet1!F12/sheet!F14</f>
        <v>#DIV/0!</v>
      </c>
      <c r="X9" s="32">
        <f>Sheet1!F12/sheet!F27</f>
        <v>0</v>
      </c>
      <c r="Y9" s="32">
        <f>Sheet1!F12/(sheet!F18-sheet!F35)</f>
        <v>0</v>
      </c>
      <c r="AA9" s="18">
        <f>Sheet1!F43</f>
        <v>-9.7469999999999999</v>
      </c>
      <c r="AB9" s="18" t="str">
        <f>Sheet3!F17</f>
        <v>-58.1x</v>
      </c>
      <c r="AC9" s="18" t="str">
        <f>Sheet3!F18</f>
        <v>-29.3x</v>
      </c>
      <c r="AD9" s="18" t="str">
        <f>Sheet3!F20</f>
        <v>-78.2x</v>
      </c>
      <c r="AE9" s="18" t="str">
        <f>Sheet3!F21</f>
        <v>2.6x</v>
      </c>
      <c r="AF9" s="18" t="str">
        <f>Sheet3!F22</f>
        <v>NA</v>
      </c>
      <c r="AG9" s="18" t="str">
        <f>Sheet3!F24</f>
        <v>-30.6x</v>
      </c>
      <c r="AH9" s="18" t="str">
        <f>Sheet3!F25</f>
        <v>3.0x</v>
      </c>
      <c r="AI9" s="18" t="str">
        <f>Sheet3!F31</f>
        <v/>
      </c>
      <c r="AK9" s="18">
        <f>Sheet3!F29</f>
        <v>29.7</v>
      </c>
      <c r="AL9" s="18">
        <f>Sheet3!F30</f>
        <v>2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190.880081300813</v>
      </c>
      <c r="C10" s="35">
        <f>(sheet!G18-sheet!G15)/sheet!G35</f>
        <v>190.880081300813</v>
      </c>
      <c r="D10" s="35">
        <f>sheet!G12/sheet!G35</f>
        <v>113.73983739837399</v>
      </c>
      <c r="E10" s="35">
        <f>Sheet2!G20/sheet!G35</f>
        <v>-6.058943089430894</v>
      </c>
      <c r="F10" s="35">
        <f>sheet!G18/sheet!G35</f>
        <v>190.880081300813</v>
      </c>
      <c r="G10" s="30"/>
      <c r="H10" s="36">
        <f>Sheet1!G33/sheet!G51</f>
        <v>-0.31745447156536538</v>
      </c>
      <c r="I10" s="36" t="e">
        <f>Sheet1!G33/Sheet1!G12</f>
        <v>#DIV/0!</v>
      </c>
      <c r="J10" s="36">
        <f>Sheet1!G12/sheet!G27</f>
        <v>0</v>
      </c>
      <c r="K10" s="36">
        <f>Sheet1!G30/sheet!G27</f>
        <v>-0.31508691139953193</v>
      </c>
      <c r="L10" s="36">
        <f>Sheet1!G38</f>
        <v>-0.96</v>
      </c>
      <c r="M10" s="30"/>
      <c r="N10" s="36">
        <f>sheet!G40/sheet!G27</f>
        <v>7.4579518573451367E-3</v>
      </c>
      <c r="O10" s="36">
        <f>sheet!G51/sheet!G27</f>
        <v>0.99254204814265479</v>
      </c>
      <c r="P10" s="36">
        <f>sheet!G40/sheet!G51</f>
        <v>7.5139908392810274E-3</v>
      </c>
      <c r="Q10" s="35">
        <f>Sheet1!G24/Sheet1!G26</f>
        <v>-55.199064796259179</v>
      </c>
      <c r="R10" s="35">
        <f>ABS(Sheet2!G20/(Sheet1!G26+Sheet2!G30))</f>
        <v>4.2434163701067611</v>
      </c>
      <c r="S10" s="35">
        <f>sheet!G40/Sheet1!G43</f>
        <v>-0.1956354017414306</v>
      </c>
      <c r="T10" s="35">
        <f>Sheet2!G20/sheet!G40</f>
        <v>-3.3588732394366199</v>
      </c>
      <c r="U10" s="13"/>
      <c r="V10" s="35" t="e">
        <f>ABS(Sheet1!G15/sheet!G15)</f>
        <v>#DIV/0!</v>
      </c>
      <c r="W10" s="35" t="e">
        <f>Sheet1!G12/sheet!G14</f>
        <v>#DIV/0!</v>
      </c>
      <c r="X10" s="35">
        <f>Sheet1!G12/sheet!G27</f>
        <v>0</v>
      </c>
      <c r="Y10" s="35">
        <f>Sheet1!G12/(sheet!G18-sheet!G35)</f>
        <v>0</v>
      </c>
      <c r="Z10" s="13"/>
      <c r="AA10" s="37">
        <f>Sheet1!G43</f>
        <v>-9.0730000000000004</v>
      </c>
      <c r="AB10" s="37" t="str">
        <f>Sheet3!G17</f>
        <v>-94.3x</v>
      </c>
      <c r="AC10" s="37" t="str">
        <f>Sheet3!G18</f>
        <v>-60.1x</v>
      </c>
      <c r="AD10" s="37" t="str">
        <f>Sheet3!G20</f>
        <v>-90.2x</v>
      </c>
      <c r="AE10" s="37" t="str">
        <f>Sheet3!G21</f>
        <v>3.3x</v>
      </c>
      <c r="AF10" s="37" t="str">
        <f>Sheet3!G22</f>
        <v>NA</v>
      </c>
      <c r="AG10" s="37" t="str">
        <f>Sheet3!G24</f>
        <v>-56.6x</v>
      </c>
      <c r="AH10" s="37" t="str">
        <f>Sheet3!G25</f>
        <v>3.9x</v>
      </c>
      <c r="AI10" s="37" t="str">
        <f>Sheet3!G31</f>
        <v/>
      </c>
      <c r="AK10" s="37">
        <f>Sheet3!G29</f>
        <v>142.4</v>
      </c>
      <c r="AL10" s="37">
        <f>Sheet3!G30</f>
        <v>3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171.80033984706881</v>
      </c>
      <c r="C11" s="32">
        <f>(sheet!H18-sheet!H15)/sheet!H35</f>
        <v>171.80033984706881</v>
      </c>
      <c r="D11" s="32">
        <f>sheet!H12/sheet!H35</f>
        <v>171.32285471537807</v>
      </c>
      <c r="E11" s="32">
        <f>Sheet2!H20/sheet!H35</f>
        <v>-4.2225998300764651</v>
      </c>
      <c r="F11" s="32">
        <f>sheet!H18/sheet!H35</f>
        <v>171.80033984706881</v>
      </c>
      <c r="G11" s="30"/>
      <c r="H11" s="33">
        <f>Sheet1!H33/sheet!H51</f>
        <v>-2.949993137871006E-2</v>
      </c>
      <c r="I11" s="33" t="e">
        <f>Sheet1!H33/Sheet1!H12</f>
        <v>#DIV/0!</v>
      </c>
      <c r="J11" s="33">
        <f>Sheet1!H12/sheet!H27</f>
        <v>0</v>
      </c>
      <c r="K11" s="33">
        <f>Sheet1!H30/sheet!H27</f>
        <v>-2.9201151171728366E-2</v>
      </c>
      <c r="L11" s="33">
        <f>Sheet1!H38</f>
        <v>-0.1</v>
      </c>
      <c r="M11" s="30"/>
      <c r="N11" s="33">
        <f>sheet!H40/sheet!H27</f>
        <v>1.0124591101657044E-2</v>
      </c>
      <c r="O11" s="33">
        <f>sheet!H51/sheet!H27</f>
        <v>0.98987183383086363</v>
      </c>
      <c r="P11" s="33">
        <f>sheet!H40/sheet!H51</f>
        <v>1.0228183847270677E-2</v>
      </c>
      <c r="Q11" s="32">
        <f>Sheet1!H24/Sheet1!H26</f>
        <v>-4.2878513145965549</v>
      </c>
      <c r="R11" s="32">
        <f>ABS(Sheet2!H20/(Sheet1!H26+Sheet2!H30))</f>
        <v>2.3509933774834439</v>
      </c>
      <c r="S11" s="32">
        <f>sheet!H40/Sheet1!H43</f>
        <v>-0.29353233830845771</v>
      </c>
      <c r="T11" s="32">
        <f>Sheet2!H20/sheet!H40</f>
        <v>-1.7549435028248588</v>
      </c>
      <c r="V11" s="32" t="e">
        <f>ABS(Sheet1!H15/sheet!H15)</f>
        <v>#DIV/0!</v>
      </c>
      <c r="W11" s="32" t="e">
        <f>Sheet1!H12/sheet!H14</f>
        <v>#DIV/0!</v>
      </c>
      <c r="X11" s="32">
        <f>Sheet1!H12/sheet!H27</f>
        <v>0</v>
      </c>
      <c r="Y11" s="32">
        <f>Sheet1!H12/(sheet!H18-sheet!H35)</f>
        <v>0</v>
      </c>
      <c r="AA11" s="18">
        <f>Sheet1!H43</f>
        <v>-9.6479999999999997</v>
      </c>
      <c r="AB11" s="18" t="str">
        <f>Sheet3!H17</f>
        <v>-119.7x</v>
      </c>
      <c r="AC11" s="18" t="str">
        <f>Sheet3!H18</f>
        <v>-14.4x</v>
      </c>
      <c r="AD11" s="18" t="str">
        <f>Sheet3!H20</f>
        <v>1,692.7x</v>
      </c>
      <c r="AE11" s="18" t="str">
        <f>Sheet3!H21</f>
        <v>5.3x</v>
      </c>
      <c r="AF11" s="18" t="str">
        <f>Sheet3!H22</f>
        <v>NA</v>
      </c>
      <c r="AG11" s="18" t="str">
        <f>Sheet3!H24</f>
        <v>-20.0x</v>
      </c>
      <c r="AH11" s="18" t="str">
        <f>Sheet3!H25</f>
        <v>6.0x</v>
      </c>
      <c r="AI11" s="18" t="str">
        <f>Sheet3!H31</f>
        <v/>
      </c>
      <c r="AK11" s="18">
        <f>Sheet3!H29</f>
        <v>107.6</v>
      </c>
      <c r="AL11" s="18">
        <f>Sheet3!H30</f>
        <v>3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83.753867791842467</v>
      </c>
      <c r="C12" s="35">
        <f>(sheet!I18-sheet!I15)/sheet!I35</f>
        <v>83.753867791842467</v>
      </c>
      <c r="D12" s="35">
        <f>sheet!I12/sheet!I35</f>
        <v>83.306610407876235</v>
      </c>
      <c r="E12" s="35">
        <f>Sheet2!I20/sheet!I35</f>
        <v>-2.5246132208157523</v>
      </c>
      <c r="F12" s="35">
        <f>sheet!I18/sheet!I35</f>
        <v>83.753867791842467</v>
      </c>
      <c r="G12" s="30"/>
      <c r="H12" s="36">
        <f>Sheet1!I33/sheet!I51</f>
        <v>-2.7128583319346585E-2</v>
      </c>
      <c r="I12" s="36" t="e">
        <f>Sheet1!I33/Sheet1!I12</f>
        <v>#DIV/0!</v>
      </c>
      <c r="J12" s="36">
        <f>Sheet1!I12/sheet!I27</f>
        <v>0</v>
      </c>
      <c r="K12" s="36">
        <f>Sheet1!I30/sheet!I27</f>
        <v>-2.6670168810045761E-2</v>
      </c>
      <c r="L12" s="36">
        <f>Sheet1!I38</f>
        <v>-9.2999999999999999E-2</v>
      </c>
      <c r="M12" s="30"/>
      <c r="N12" s="36">
        <f>sheet!I40/sheet!I27</f>
        <v>1.6897841804142631E-2</v>
      </c>
      <c r="O12" s="36">
        <f>sheet!I51/sheet!I27</f>
        <v>0.98310215819585722</v>
      </c>
      <c r="P12" s="36">
        <f>sheet!I40/sheet!I51</f>
        <v>1.7188286754606208E-2</v>
      </c>
      <c r="Q12" s="35">
        <f>Sheet1!I24/Sheet1!I26</f>
        <v>-2.6054981203007519</v>
      </c>
      <c r="R12" s="35">
        <f>ABS(Sheet2!I20/(Sheet1!I26+Sheet2!I30))</f>
        <v>1.2932276657060517</v>
      </c>
      <c r="S12" s="35">
        <f>sheet!I40/Sheet1!I43</f>
        <v>-0.45481736608356749</v>
      </c>
      <c r="T12" s="35">
        <f>Sheet2!I20/sheet!I40</f>
        <v>-1.0731367078517338</v>
      </c>
      <c r="U12" s="13"/>
      <c r="V12" s="35" t="e">
        <f>ABS(Sheet1!I15/sheet!I15)</f>
        <v>#DIV/0!</v>
      </c>
      <c r="W12" s="35" t="e">
        <f>Sheet1!I12/sheet!I14</f>
        <v>#DIV/0!</v>
      </c>
      <c r="X12" s="35">
        <f>Sheet1!I12/sheet!I27</f>
        <v>0</v>
      </c>
      <c r="Y12" s="35">
        <f>Sheet1!I12/(sheet!I18-sheet!I35)</f>
        <v>0</v>
      </c>
      <c r="Z12" s="13"/>
      <c r="AA12" s="37">
        <f>Sheet1!I43</f>
        <v>-11.032999999999999</v>
      </c>
      <c r="AB12" s="37" t="str">
        <f>Sheet3!I17</f>
        <v>-57.5x</v>
      </c>
      <c r="AC12" s="37" t="str">
        <f>Sheet3!I18</f>
        <v>-57.3x</v>
      </c>
      <c r="AD12" s="37" t="str">
        <f>Sheet3!I20</f>
        <v>-59.3x</v>
      </c>
      <c r="AE12" s="37" t="str">
        <f>Sheet3!I21</f>
        <v>2.3x</v>
      </c>
      <c r="AF12" s="37" t="str">
        <f>Sheet3!I22</f>
        <v>NA</v>
      </c>
      <c r="AG12" s="37" t="str">
        <f>Sheet3!I24</f>
        <v>-103.6x</v>
      </c>
      <c r="AH12" s="37" t="str">
        <f>Sheet3!I25</f>
        <v>2.9x</v>
      </c>
      <c r="AI12" s="37" t="str">
        <f>Sheet3!I31</f>
        <v/>
      </c>
      <c r="AK12" s="37">
        <f>Sheet3!I29</f>
        <v>65</v>
      </c>
      <c r="AL12" s="37">
        <f>Sheet3!I30</f>
        <v>3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85.136158701532906</v>
      </c>
      <c r="C13" s="32">
        <f>(sheet!J18-sheet!J15)/sheet!J35</f>
        <v>85.136158701532906</v>
      </c>
      <c r="D13" s="32">
        <f>sheet!J12/sheet!J35</f>
        <v>84.724075743913446</v>
      </c>
      <c r="E13" s="32">
        <f>Sheet2!J20/sheet!J35</f>
        <v>-3.7547339945897202</v>
      </c>
      <c r="F13" s="32">
        <f>sheet!J18/sheet!J35</f>
        <v>85.136158701532906</v>
      </c>
      <c r="G13" s="30"/>
      <c r="H13" s="33">
        <f>Sheet1!J33/sheet!J51</f>
        <v>-2.0562011620917652E-2</v>
      </c>
      <c r="I13" s="33" t="e">
        <f>Sheet1!J33/Sheet1!J12</f>
        <v>#DIV/0!</v>
      </c>
      <c r="J13" s="33">
        <f>Sheet1!J12/sheet!J27</f>
        <v>0</v>
      </c>
      <c r="K13" s="33">
        <f>Sheet1!J30/sheet!J27</f>
        <v>-2.0227155140555324E-2</v>
      </c>
      <c r="L13" s="33">
        <f>Sheet1!J38</f>
        <v>-6.7000000000000004E-2</v>
      </c>
      <c r="M13" s="30"/>
      <c r="N13" s="33">
        <f>sheet!J40/sheet!J27</f>
        <v>1.6285200423760131E-2</v>
      </c>
      <c r="O13" s="33">
        <f>sheet!J51/sheet!J27</f>
        <v>0.98371479957623986</v>
      </c>
      <c r="P13" s="33">
        <f>sheet!J40/sheet!J51</f>
        <v>1.6554798637547587E-2</v>
      </c>
      <c r="Q13" s="32">
        <f>Sheet1!J24/Sheet1!J26</f>
        <v>-2.780084235860409</v>
      </c>
      <c r="R13" s="32">
        <f>ABS(Sheet2!J20/(Sheet1!J26+Sheet2!J30))</f>
        <v>1.2883663366336633</v>
      </c>
      <c r="S13" s="32">
        <f>sheet!J40/Sheet1!J43</f>
        <v>-0.43597474795062657</v>
      </c>
      <c r="T13" s="32">
        <f>Sheet2!J20/sheet!J40</f>
        <v>-0.89993516317268207</v>
      </c>
      <c r="V13" s="32" t="e">
        <f>ABS(Sheet1!J15/sheet!J15)</f>
        <v>#DIV/0!</v>
      </c>
      <c r="W13" s="32" t="e">
        <f>Sheet1!J12/sheet!J14</f>
        <v>#DIV/0!</v>
      </c>
      <c r="X13" s="32">
        <f>Sheet1!J12/sheet!J27</f>
        <v>0</v>
      </c>
      <c r="Y13" s="32">
        <f>Sheet1!J12/(sheet!J18-sheet!J35)</f>
        <v>0</v>
      </c>
      <c r="AA13" s="18">
        <f>Sheet1!J43</f>
        <v>-10.613</v>
      </c>
      <c r="AB13" s="18" t="str">
        <f>Sheet3!J17</f>
        <v>-94.7x</v>
      </c>
      <c r="AC13" s="18" t="str">
        <f>Sheet3!J18</f>
        <v>-93.8x</v>
      </c>
      <c r="AD13" s="18" t="str">
        <f>Sheet3!J20</f>
        <v>-85.0x</v>
      </c>
      <c r="AE13" s="18" t="str">
        <f>Sheet3!J21</f>
        <v>4.3x</v>
      </c>
      <c r="AF13" s="18" t="str">
        <f>Sheet3!J22</f>
        <v>NA</v>
      </c>
      <c r="AG13" s="18" t="str">
        <f>Sheet3!J24</f>
        <v>-141.2x</v>
      </c>
      <c r="AH13" s="18" t="str">
        <f>Sheet3!J25</f>
        <v>4.7x</v>
      </c>
      <c r="AI13" s="18" t="str">
        <f>Sheet3!J31</f>
        <v/>
      </c>
      <c r="AK13" s="18">
        <f>Sheet3!J29</f>
        <v>65.599999999999994</v>
      </c>
      <c r="AL13" s="18">
        <f>Sheet3!J30</f>
        <v>3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105.93979057591623</v>
      </c>
      <c r="C14" s="35">
        <f>(sheet!K18-sheet!K15)/sheet!K35</f>
        <v>105.93979057591623</v>
      </c>
      <c r="D14" s="35">
        <f>sheet!K12/sheet!K35</f>
        <v>104.37870855148343</v>
      </c>
      <c r="E14" s="35">
        <f>Sheet2!K20/sheet!K35</f>
        <v>-6.8996509598603843</v>
      </c>
      <c r="F14" s="35">
        <f>sheet!K18/sheet!K35</f>
        <v>105.93979057591623</v>
      </c>
      <c r="G14" s="30"/>
      <c r="H14" s="36">
        <f>Sheet1!K33/sheet!K51</f>
        <v>-2.2410562497673321E-2</v>
      </c>
      <c r="I14" s="36" t="e">
        <f>Sheet1!K33/Sheet1!K12</f>
        <v>#DIV/0!</v>
      </c>
      <c r="J14" s="36">
        <f>Sheet1!K12/sheet!K27</f>
        <v>0</v>
      </c>
      <c r="K14" s="36">
        <f>Sheet1!K30/sheet!K27</f>
        <v>-2.1965672251736817E-2</v>
      </c>
      <c r="L14" s="36">
        <f>Sheet1!K38</f>
        <v>-9.9000000000000005E-2</v>
      </c>
      <c r="M14" s="30"/>
      <c r="N14" s="36">
        <f>sheet!K40/sheet!K27</f>
        <v>1.9851810769260708E-2</v>
      </c>
      <c r="O14" s="36">
        <f>sheet!K51/sheet!K27</f>
        <v>0.98014818923073932</v>
      </c>
      <c r="P14" s="36">
        <f>sheet!K40/sheet!K51</f>
        <v>2.0253887103378956E-2</v>
      </c>
      <c r="Q14" s="35">
        <f>Sheet1!K24/Sheet1!K26</f>
        <v>-11.596707818930042</v>
      </c>
      <c r="R14" s="35">
        <f>ABS(Sheet2!K20/(Sheet1!K26+Sheet2!K30))</f>
        <v>12.412872841444269</v>
      </c>
      <c r="S14" s="35">
        <f>sheet!K40/Sheet1!K43</f>
        <v>-0.76178474750303371</v>
      </c>
      <c r="T14" s="35">
        <f>Sheet2!K20/sheet!K40</f>
        <v>-0.96887636319078552</v>
      </c>
      <c r="U14" s="13"/>
      <c r="V14" s="35" t="e">
        <f>ABS(Sheet1!K15/sheet!K15)</f>
        <v>#DIV/0!</v>
      </c>
      <c r="W14" s="35" t="e">
        <f>Sheet1!K12/sheet!K14</f>
        <v>#DIV/0!</v>
      </c>
      <c r="X14" s="35">
        <f>Sheet1!K12/sheet!K27</f>
        <v>0</v>
      </c>
      <c r="Y14" s="35">
        <f>Sheet1!K12/(sheet!K18-sheet!K35)</f>
        <v>0</v>
      </c>
      <c r="Z14" s="13"/>
      <c r="AA14" s="37">
        <f>Sheet1!K43</f>
        <v>-10.712999999999999</v>
      </c>
      <c r="AB14" s="37" t="str">
        <f>Sheet3!K17</f>
        <v>-205.2x</v>
      </c>
      <c r="AC14" s="37" t="str">
        <f>Sheet3!K18</f>
        <v>-203.2x</v>
      </c>
      <c r="AD14" s="37" t="str">
        <f>Sheet3!K20</f>
        <v>-151.9x</v>
      </c>
      <c r="AE14" s="37" t="str">
        <f>Sheet3!K21</f>
        <v>6.0x</v>
      </c>
      <c r="AF14" s="37" t="str">
        <f>Sheet3!K22</f>
        <v>NA</v>
      </c>
      <c r="AG14" s="37" t="str">
        <f>Sheet3!K24</f>
        <v>-131.9x</v>
      </c>
      <c r="AH14" s="37" t="str">
        <f>Sheet3!K25</f>
        <v>6.4x</v>
      </c>
      <c r="AI14" s="37" t="str">
        <f>Sheet3!K31</f>
        <v/>
      </c>
      <c r="AK14" s="37">
        <f>Sheet3!K29</f>
        <v>54.7</v>
      </c>
      <c r="AL14" s="37">
        <f>Sheet3!K30</f>
        <v>2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36.874263261296655</v>
      </c>
      <c r="C15" s="32">
        <f>(sheet!L18-sheet!L15)/sheet!L35</f>
        <v>36.874263261296655</v>
      </c>
      <c r="D15" s="32">
        <f>sheet!L12/sheet!L35</f>
        <v>35.245579567779963</v>
      </c>
      <c r="E15" s="32">
        <f>Sheet2!L20/sheet!L35</f>
        <v>-4.1748526522593323</v>
      </c>
      <c r="F15" s="32">
        <f>sheet!L18/sheet!L35</f>
        <v>36.874263261296655</v>
      </c>
      <c r="G15" s="30"/>
      <c r="H15" s="33">
        <f>Sheet1!L33/sheet!L51</f>
        <v>1.639407756148048E-2</v>
      </c>
      <c r="I15" s="33" t="e">
        <f>Sheet1!L33/Sheet1!L12</f>
        <v>#DIV/0!</v>
      </c>
      <c r="J15" s="33">
        <f>Sheet1!L12/sheet!L27</f>
        <v>0</v>
      </c>
      <c r="K15" s="33">
        <f>Sheet1!L30/sheet!L27</f>
        <v>1.6180480636091031E-2</v>
      </c>
      <c r="L15" s="33">
        <f>Sheet1!L38</f>
        <v>0.08</v>
      </c>
      <c r="M15" s="30"/>
      <c r="N15" s="33">
        <f>sheet!L40/sheet!L27</f>
        <v>1.3026784121509698E-2</v>
      </c>
      <c r="O15" s="33">
        <f>sheet!L51/sheet!L27</f>
        <v>0.98697109217713375</v>
      </c>
      <c r="P15" s="33">
        <f>sheet!L40/sheet!L51</f>
        <v>1.3198749410962236E-2</v>
      </c>
      <c r="Q15" s="32">
        <f>Sheet1!L24/Sheet1!L26</f>
        <v>37.353741496598637</v>
      </c>
      <c r="R15" s="32">
        <f>ABS(Sheet2!L20/(Sheet1!L26+Sheet2!L30))</f>
        <v>265.62500000000011</v>
      </c>
      <c r="S15" s="32">
        <f>sheet!L40/Sheet1!L43</f>
        <v>-0.42561754093810711</v>
      </c>
      <c r="T15" s="32">
        <f>Sheet2!L20/sheet!L40</f>
        <v>-1.3857189435930877</v>
      </c>
      <c r="V15" s="32" t="e">
        <f>ABS(Sheet1!L15/sheet!L15)</f>
        <v>#DIV/0!</v>
      </c>
      <c r="W15" s="32" t="e">
        <f>Sheet1!L12/sheet!L14</f>
        <v>#DIV/0!</v>
      </c>
      <c r="X15" s="32">
        <f>Sheet1!L12/sheet!L27</f>
        <v>0</v>
      </c>
      <c r="Y15" s="32">
        <f>Sheet1!L12/(sheet!L18-sheet!L35)</f>
        <v>0</v>
      </c>
      <c r="AA15" s="18">
        <f>Sheet1!L43</f>
        <v>-14.412000000000001</v>
      </c>
      <c r="AB15" s="18" t="str">
        <f>Sheet3!L17</f>
        <v>-110.5x</v>
      </c>
      <c r="AC15" s="18" t="str">
        <f>Sheet3!L18</f>
        <v>-110.2x</v>
      </c>
      <c r="AD15" s="18" t="str">
        <f>Sheet3!L20</f>
        <v>-83.8x</v>
      </c>
      <c r="AE15" s="18" t="str">
        <f>Sheet3!L21</f>
        <v>4.8x</v>
      </c>
      <c r="AF15" s="18" t="str">
        <f>Sheet3!L22</f>
        <v>NA</v>
      </c>
      <c r="AG15" s="18" t="str">
        <f>Sheet3!L24</f>
        <v>387.4x</v>
      </c>
      <c r="AH15" s="18" t="str">
        <f>Sheet3!L25</f>
        <v>4.9x</v>
      </c>
      <c r="AI15" s="18" t="str">
        <f>Sheet3!L31</f>
        <v/>
      </c>
      <c r="AK15" s="18">
        <f>Sheet3!L29</f>
        <v>81.900000000000006</v>
      </c>
      <c r="AL15" s="18">
        <f>Sheet3!L30</f>
        <v>4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11.975596228508042</v>
      </c>
      <c r="C16" s="35">
        <f>(sheet!M18-sheet!M15)/sheet!M35</f>
        <v>11.975596228508042</v>
      </c>
      <c r="D16" s="35">
        <f>sheet!M12/sheet!M35</f>
        <v>11.247365501941209</v>
      </c>
      <c r="E16" s="35">
        <f>Sheet2!M20/sheet!M35</f>
        <v>-3.2734331669439825</v>
      </c>
      <c r="F16" s="35">
        <f>sheet!M18/sheet!M35</f>
        <v>11.975596228508042</v>
      </c>
      <c r="G16" s="30"/>
      <c r="H16" s="36">
        <f>Sheet1!M33/sheet!M51</f>
        <v>4.3923614941641112E-2</v>
      </c>
      <c r="I16" s="36" t="e">
        <f>Sheet1!M33/Sheet1!M12</f>
        <v>#DIV/0!</v>
      </c>
      <c r="J16" s="36">
        <f>Sheet1!M12/sheet!M27</f>
        <v>0</v>
      </c>
      <c r="K16" s="36">
        <f>Sheet1!M30/sheet!M27</f>
        <v>4.3263066391394114E-2</v>
      </c>
      <c r="L16" s="36">
        <f>Sheet1!M38</f>
        <v>0.24</v>
      </c>
      <c r="M16" s="30"/>
      <c r="N16" s="36">
        <f>sheet!M40/sheet!M27</f>
        <v>1.5038574377920244E-2</v>
      </c>
      <c r="O16" s="36">
        <f>sheet!M51/sheet!M27</f>
        <v>0.98496142562207978</v>
      </c>
      <c r="P16" s="36">
        <f>sheet!M40/sheet!M51</f>
        <v>1.5268186130662137E-2</v>
      </c>
      <c r="Q16" s="35">
        <f>Sheet1!M24/Sheet1!M26</f>
        <v>29.641959798994971</v>
      </c>
      <c r="R16" s="35">
        <f>ABS(Sheet2!M20/(Sheet1!M26+Sheet2!M30))</f>
        <v>18.216049382716051</v>
      </c>
      <c r="S16" s="35">
        <f>sheet!M40/Sheet1!M43</f>
        <v>-0.49078014184397162</v>
      </c>
      <c r="T16" s="35">
        <f>Sheet2!M20/sheet!M40</f>
        <v>-1.4214836223506744</v>
      </c>
      <c r="U16" s="13"/>
      <c r="V16" s="35" t="e">
        <f>ABS(Sheet1!M15/sheet!M15)</f>
        <v>#DIV/0!</v>
      </c>
      <c r="W16" s="35" t="e">
        <f>Sheet1!M12/sheet!M14</f>
        <v>#DIV/0!</v>
      </c>
      <c r="X16" s="35">
        <f>Sheet1!M12/sheet!M27</f>
        <v>0</v>
      </c>
      <c r="Y16" s="35">
        <f>Sheet1!M12/(sheet!M18-sheet!M35)</f>
        <v>0</v>
      </c>
      <c r="Z16" s="13"/>
      <c r="AA16" s="37">
        <f>Sheet1!M43</f>
        <v>-16.920000000000002</v>
      </c>
      <c r="AB16" s="37" t="str">
        <f>Sheet3!M17</f>
        <v>-76.0x</v>
      </c>
      <c r="AC16" s="37" t="str">
        <f>Sheet3!M18</f>
        <v>-41.3x</v>
      </c>
      <c r="AD16" s="37" t="str">
        <f>Sheet3!M20</f>
        <v>-65.7x</v>
      </c>
      <c r="AE16" s="37" t="str">
        <f>Sheet3!M21</f>
        <v>3.2x</v>
      </c>
      <c r="AF16" s="37" t="str">
        <f>Sheet3!M22</f>
        <v>NA</v>
      </c>
      <c r="AG16" s="37" t="str">
        <f>Sheet3!M24</f>
        <v>74.7x</v>
      </c>
      <c r="AH16" s="37" t="str">
        <f>Sheet3!M25</f>
        <v>3.3x</v>
      </c>
      <c r="AI16" s="37" t="str">
        <f>Sheet3!M31</f>
        <v/>
      </c>
      <c r="AK16" s="37">
        <f>Sheet3!M29</f>
        <v>70.7</v>
      </c>
      <c r="AL16" s="37">
        <f>Sheet3!M30</f>
        <v>4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2023-04-24T09:43:51Z</dcterms:created>
  <dcterms:modified xsi:type="dcterms:W3CDTF">2023-05-07T02:59:27Z</dcterms:modified>
  <cp:category/>
  <dc:identifier/>
  <cp:version/>
</cp:coreProperties>
</file>