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9" documentId="8_{D1C21CF2-AEF8-46CB-9B89-56E346E5B72D}" xr6:coauthVersionLast="47" xr6:coauthVersionMax="47" xr10:uidLastSave="{E4BB054C-DE4C-4398-A70E-87AAB2C4781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<sst xmlns="http://schemas.openxmlformats.org/spreadsheetml/2006/main" count="651" uniqueCount="334">
  <si>
    <t>Spin Master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</si>
  <si>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</si>
  <si>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</si>
  <si>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</si>
  <si>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</si>
  <si>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</si>
  <si>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</si>
  <si>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</si>
  <si>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</si>
  <si>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</si>
  <si>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</si>
  <si>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</si>
  <si>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</si>
  <si>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</si>
  <si>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</si>
  <si>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</si>
  <si>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</si>
  <si>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</si>
  <si>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</si>
  <si>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</si>
  <si>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</si>
  <si>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</si>
  <si>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</si>
  <si>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</si>
  <si>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</si>
  <si>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</si>
  <si>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</si>
  <si>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</si>
  <si>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</si>
  <si>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</si>
  <si>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</si>
  <si>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</si>
  <si>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</si>
  <si>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1,000.631</t>
  </si>
  <si>
    <t>1,415.894</t>
  </si>
  <si>
    <t>1,532.942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</si>
  <si>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</si>
  <si>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</si>
  <si>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</si>
  <si>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</si>
  <si>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</si>
  <si>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</si>
  <si>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</si>
  <si>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</si>
  <si>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1,041.486</t>
  </si>
  <si>
    <t>1,179.728</t>
  </si>
  <si>
    <t>1,363.888</t>
  </si>
  <si>
    <t>1,631.423</t>
  </si>
  <si>
    <t>1,707.715</t>
  </si>
  <si>
    <t>2,196.109</t>
  </si>
  <si>
    <t>2,426.955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</si>
  <si>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</si>
  <si>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</si>
  <si>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</si>
  <si>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</si>
  <si>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</si>
  <si>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</si>
  <si>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</si>
  <si>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</si>
  <si>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</si>
  <si>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</si>
  <si>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</si>
  <si>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</si>
  <si>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1,021.826</t>
  </si>
  <si>
    <t>Additional Paid In Capital</t>
  </si>
  <si>
    <t>Retained Earnings</t>
  </si>
  <si>
    <t>Treasury Stock</t>
  </si>
  <si>
    <t>Other Common Equity Adj</t>
  </si>
  <si>
    <t>Common Equity</t>
  </si>
  <si>
    <t>1,072.523</t>
  </si>
  <si>
    <t>1,330.791</t>
  </si>
  <si>
    <t>1,682.283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</si>
  <si>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</si>
  <si>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</si>
  <si>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</si>
  <si>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</si>
  <si>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</si>
  <si>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</si>
  <si>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</si>
  <si>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</si>
  <si>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</si>
  <si>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1,220.158</t>
  </si>
  <si>
    <t>1,550.224</t>
  </si>
  <si>
    <t>1,950.309</t>
  </si>
  <si>
    <t>2,226.965</t>
  </si>
  <si>
    <t>2,053.692</t>
  </si>
  <si>
    <t>1,998.463</t>
  </si>
  <si>
    <t>2,582.676</t>
  </si>
  <si>
    <t>2,735.385</t>
  </si>
  <si>
    <t>Revenue Growth (YoY)</t>
  </si>
  <si>
    <t>21.5%</t>
  </si>
  <si>
    <t>41.0%</t>
  </si>
  <si>
    <t>22.9%</t>
  </si>
  <si>
    <t>31.3%</t>
  </si>
  <si>
    <t>34.4%</t>
  </si>
  <si>
    <t>5.2%</t>
  </si>
  <si>
    <t>-3.1%</t>
  </si>
  <si>
    <t>-0.7%</t>
  </si>
  <si>
    <t>30.0%</t>
  </si>
  <si>
    <t>-1.1%</t>
  </si>
  <si>
    <t>Cost of Revenues</t>
  </si>
  <si>
    <t>-1,109.319</t>
  </si>
  <si>
    <t>-1,034.377</t>
  </si>
  <si>
    <t>-1,072.268</t>
  </si>
  <si>
    <t>-1,246.574</t>
  </si>
  <si>
    <t>-1,240.895</t>
  </si>
  <si>
    <t>Gross Profit</t>
  </si>
  <si>
    <t>1,006.325</t>
  </si>
  <si>
    <t>1,117.646</t>
  </si>
  <si>
    <t>1,019.315</t>
  </si>
  <si>
    <t>1,336.102</t>
  </si>
  <si>
    <t>1,494.49</t>
  </si>
  <si>
    <t>Gross Profit Margin</t>
  </si>
  <si>
    <t>48.2%</t>
  </si>
  <si>
    <t>50.0%</t>
  </si>
  <si>
    <t>52.2%</t>
  </si>
  <si>
    <t>51.7%</t>
  </si>
  <si>
    <t>51.6%</t>
  </si>
  <si>
    <t>50.2%</t>
  </si>
  <si>
    <t>49.6%</t>
  </si>
  <si>
    <t>46.3%</t>
  </si>
  <si>
    <t>54.6%</t>
  </si>
  <si>
    <t>R&amp;D Expenses</t>
  </si>
  <si>
    <t>Selling and Marketing Expense</t>
  </si>
  <si>
    <t>General &amp; Admin Expenses</t>
  </si>
  <si>
    <t>Other Inc / (Exp)</t>
  </si>
  <si>
    <t>Operating Expenses</t>
  </si>
  <si>
    <t>-1,029.814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</si>
  <si>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</si>
  <si>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</si>
  <si>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</si>
  <si>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</si>
  <si>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</si>
  <si>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</si>
  <si>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</si>
  <si>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</si>
  <si>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</si>
  <si>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</si>
  <si>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</si>
  <si>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</si>
  <si>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</si>
  <si>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</si>
  <si>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</si>
  <si>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</si>
  <si>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</si>
  <si>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</si>
  <si>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</si>
  <si>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</si>
  <si>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</si>
  <si>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</si>
  <si>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</si>
  <si>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</si>
  <si>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</si>
  <si>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</si>
  <si>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</si>
  <si>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</si>
  <si>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</si>
  <si>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</si>
  <si>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</si>
  <si>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</si>
  <si>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</si>
  <si>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</si>
  <si>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</si>
  <si>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</si>
  <si>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</si>
  <si>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</si>
  <si>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</si>
  <si>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</si>
  <si>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</si>
  <si>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</si>
  <si>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</si>
  <si>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</si>
  <si>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</si>
  <si>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</si>
  <si>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</si>
  <si>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</si>
  <si>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2,177.108</t>
  </si>
  <si>
    <t>3,272.954</t>
  </si>
  <si>
    <t>5,492.544</t>
  </si>
  <si>
    <t>3,907.698</t>
  </si>
  <si>
    <t>4,036.153</t>
  </si>
  <si>
    <t>2,959.611</t>
  </si>
  <si>
    <t>4,908.767</t>
  </si>
  <si>
    <t>3,492.871</t>
  </si>
  <si>
    <t>Total Enterprise Value (TEV)</t>
  </si>
  <si>
    <t>2,176.574</t>
  </si>
  <si>
    <t>3,422.532</t>
  </si>
  <si>
    <t>5,485.556</t>
  </si>
  <si>
    <t>3,784.403</t>
  </si>
  <si>
    <t>3,942.522</t>
  </si>
  <si>
    <t>2,784.007</t>
  </si>
  <si>
    <t>4,544.372</t>
  </si>
  <si>
    <t>2,663.746</t>
  </si>
  <si>
    <t>Enterprise Value (EV)</t>
  </si>
  <si>
    <t>NA</t>
  </si>
  <si>
    <t>2,880.722</t>
  </si>
  <si>
    <t>EV/EBITDA</t>
  </si>
  <si>
    <t>15.7x</t>
  </si>
  <si>
    <t>15.4x</t>
  </si>
  <si>
    <t>18.3x</t>
  </si>
  <si>
    <t>9.8x</t>
  </si>
  <si>
    <t>20.1x</t>
  </si>
  <si>
    <t>30.5x</t>
  </si>
  <si>
    <t>12.2x</t>
  </si>
  <si>
    <t>6.3x</t>
  </si>
  <si>
    <t>EV / EBIT</t>
  </si>
  <si>
    <t>15.6x</t>
  </si>
  <si>
    <t>18.2x</t>
  </si>
  <si>
    <t>20.6x</t>
  </si>
  <si>
    <t>11.4x</t>
  </si>
  <si>
    <t>22.0x</t>
  </si>
  <si>
    <t>72.4x</t>
  </si>
  <si>
    <t>14.2x</t>
  </si>
  <si>
    <t>7.0x</t>
  </si>
  <si>
    <t>EV / LTM EBITDA - CAPEX</t>
  </si>
  <si>
    <t>18.9x</t>
  </si>
  <si>
    <t>17.6x</t>
  </si>
  <si>
    <t>20.8x</t>
  </si>
  <si>
    <t>12.0x</t>
  </si>
  <si>
    <t>26.9x</t>
  </si>
  <si>
    <t>49.2x</t>
  </si>
  <si>
    <t>13.3x</t>
  </si>
  <si>
    <t>6.9x</t>
  </si>
  <si>
    <t>EV / Free Cash Flow</t>
  </si>
  <si>
    <t>NM</t>
  </si>
  <si>
    <t>-72.0x</t>
  </si>
  <si>
    <t>194.5x</t>
  </si>
  <si>
    <t>26.7x</t>
  </si>
  <si>
    <t>19.7x</t>
  </si>
  <si>
    <t>137.8x</t>
  </si>
  <si>
    <t>16.5x</t>
  </si>
  <si>
    <t>17.7x</t>
  </si>
  <si>
    <t>13.1x</t>
  </si>
  <si>
    <t>EV / Invested Capital</t>
  </si>
  <si>
    <t>7.2x</t>
  </si>
  <si>
    <t>5.3x</t>
  </si>
  <si>
    <t>8.4x</t>
  </si>
  <si>
    <t>4.1x</t>
  </si>
  <si>
    <t>3.6x</t>
  </si>
  <si>
    <t>2.5x</t>
  </si>
  <si>
    <t>3.3x</t>
  </si>
  <si>
    <t>1.6x</t>
  </si>
  <si>
    <t>EV / Revenue</t>
  </si>
  <si>
    <t>1.8x</t>
  </si>
  <si>
    <t>2.4x</t>
  </si>
  <si>
    <t>3.0x</t>
  </si>
  <si>
    <t>1.7x</t>
  </si>
  <si>
    <t>2.0x</t>
  </si>
  <si>
    <t>1.4x</t>
  </si>
  <si>
    <t>1.9x</t>
  </si>
  <si>
    <t>1.1x</t>
  </si>
  <si>
    <t>P/E Ratio</t>
  </si>
  <si>
    <t>25.7x</t>
  </si>
  <si>
    <t>29.2x</t>
  </si>
  <si>
    <t>30.4x</t>
  </si>
  <si>
    <t>17.5x</t>
  </si>
  <si>
    <t>33.5x</t>
  </si>
  <si>
    <t>83.1x</t>
  </si>
  <si>
    <t>22.5x</t>
  </si>
  <si>
    <t>10.3x</t>
  </si>
  <si>
    <t>Price/Book</t>
  </si>
  <si>
    <t>9.6x</t>
  </si>
  <si>
    <t>7.6x</t>
  </si>
  <si>
    <t>9.2x</t>
  </si>
  <si>
    <t>4.3x</t>
  </si>
  <si>
    <t>2.9x</t>
  </si>
  <si>
    <t>3.8x</t>
  </si>
  <si>
    <t>2.2x</t>
  </si>
  <si>
    <t>Price / Operating Cash Flow</t>
  </si>
  <si>
    <t>17.9x</t>
  </si>
  <si>
    <t>32.1x</t>
  </si>
  <si>
    <t>19.8x</t>
  </si>
  <si>
    <t>12.4x</t>
  </si>
  <si>
    <t>19.6x</t>
  </si>
  <si>
    <t>12.7x</t>
  </si>
  <si>
    <t>11.9x</t>
  </si>
  <si>
    <t>10.8x</t>
  </si>
  <si>
    <t>Price / LTM Sales</t>
  </si>
  <si>
    <t>2.3x</t>
  </si>
  <si>
    <t>1.5x</t>
  </si>
  <si>
    <t>1.3x</t>
  </si>
  <si>
    <t>Altman Z-Score</t>
  </si>
  <si>
    <t>Piotroski Score</t>
  </si>
  <si>
    <t>Dividend Per Share</t>
  </si>
  <si>
    <t>Dividend Yield</t>
  </si>
  <si>
    <t>0.0%</t>
  </si>
  <si>
    <t>0.7%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</si>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</sst>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29C5D2F-D795-595E-38C3-90FDAB4F8DC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28.106000000000002</v>
      </c>
      <c r="E12" s="3">
        <v>117.303</v>
      </c>
      <c r="F12" s="3">
        <v>63.426000000000002</v>
      </c>
      <c r="G12" s="3">
        <v>133.49799999999999</v>
      </c>
      <c r="H12" s="3">
        <v>147.42099999999999</v>
      </c>
      <c r="I12" s="3">
        <v>195.875</v>
      </c>
      <c r="J12" s="3">
        <v>149.71600000000001</v>
      </c>
      <c r="K12" s="3">
        <v>407.93799999999999</v>
      </c>
      <c r="L12" s="3">
        <v>711.55100000000004</v>
      </c>
      <c r="M12" s="3">
        <v>872.35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82.712000000000003</v>
      </c>
      <c r="E14" s="3">
        <v>94.366</v>
      </c>
      <c r="F14" s="3">
        <v>170.52500000000001</v>
      </c>
      <c r="G14" s="3">
        <v>302.27699999999999</v>
      </c>
      <c r="H14" s="3">
        <v>339.79500000000002</v>
      </c>
      <c r="I14" s="3">
        <v>364.17700000000002</v>
      </c>
      <c r="J14" s="3">
        <v>481.35</v>
      </c>
      <c r="K14" s="3">
        <v>352.71499999999997</v>
      </c>
      <c r="L14" s="3">
        <v>445.62</v>
      </c>
      <c r="M14" s="3">
        <v>421.07799999999997</v>
      </c>
    </row>
    <row r="15" spans="3:13" ht="12.75" x14ac:dyDescent="0.2">
      <c r="C15" s="3" t="s">
        <v>29</v>
      </c>
      <c r="D15" s="3">
        <v>31.276</v>
      </c>
      <c r="E15" s="3">
        <v>44.411999999999999</v>
      </c>
      <c r="F15" s="3">
        <v>68.180999999999997</v>
      </c>
      <c r="G15" s="3">
        <v>107.324</v>
      </c>
      <c r="H15" s="3">
        <v>151.27600000000001</v>
      </c>
      <c r="I15" s="3">
        <v>150.28399999999999</v>
      </c>
      <c r="J15" s="3">
        <v>240.61</v>
      </c>
      <c r="K15" s="3">
        <v>129.78700000000001</v>
      </c>
      <c r="L15" s="3">
        <v>173.74600000000001</v>
      </c>
      <c r="M15" s="3">
        <v>142.30000000000001</v>
      </c>
    </row>
    <row r="16" spans="3:13" ht="12.75" x14ac:dyDescent="0.2">
      <c r="C16" s="3" t="s">
        <v>30</v>
      </c>
      <c r="D16" s="3">
        <v>8.0109999999999992</v>
      </c>
      <c r="E16" s="3">
        <v>8.9510000000000005</v>
      </c>
      <c r="F16" s="3">
        <v>22.658000000000001</v>
      </c>
      <c r="G16" s="3">
        <v>28.734000000000002</v>
      </c>
      <c r="H16" s="3">
        <v>25.771999999999998</v>
      </c>
      <c r="I16" s="3">
        <v>19.792000000000002</v>
      </c>
      <c r="J16" s="3">
        <v>18.698</v>
      </c>
      <c r="K16" s="3">
        <v>9.1609999999999996</v>
      </c>
      <c r="L16" s="3">
        <v>11.381</v>
      </c>
      <c r="M16" s="3">
        <v>18.82</v>
      </c>
    </row>
    <row r="17" spans="3:13" ht="12.75" x14ac:dyDescent="0.2">
      <c r="C17" s="3" t="s">
        <v>31</v>
      </c>
      <c r="D17" s="3">
        <v>8.2669999999999995</v>
      </c>
      <c r="E17" s="3">
        <v>7.4509999999999996</v>
      </c>
      <c r="F17" s="3">
        <v>16.254000000000001</v>
      </c>
      <c r="G17" s="3">
        <v>93.945999999999998</v>
      </c>
      <c r="H17" s="3">
        <v>125.012</v>
      </c>
      <c r="I17" s="3">
        <v>119.026</v>
      </c>
      <c r="J17" s="3">
        <v>97.387</v>
      </c>
      <c r="K17" s="3">
        <v>101.03</v>
      </c>
      <c r="L17" s="3">
        <v>73.596000000000004</v>
      </c>
      <c r="M17" s="3">
        <v>78.394000000000005</v>
      </c>
    </row>
    <row r="18" spans="3:13" ht="12.75" x14ac:dyDescent="0.2">
      <c r="C18" s="3" t="s">
        <v>32</v>
      </c>
      <c r="D18" s="3">
        <v>158.37200000000001</v>
      </c>
      <c r="E18" s="3">
        <v>272.483</v>
      </c>
      <c r="F18" s="3">
        <v>341.04399999999998</v>
      </c>
      <c r="G18" s="3">
        <v>665.77800000000002</v>
      </c>
      <c r="H18" s="3">
        <v>789.27599999999995</v>
      </c>
      <c r="I18" s="3">
        <v>849.154</v>
      </c>
      <c r="J18" s="3">
        <v>987.76099999999997</v>
      </c>
      <c r="K18" s="3" t="s">
        <v>33</v>
      </c>
      <c r="L18" s="3" t="s">
        <v>34</v>
      </c>
      <c r="M18" s="3" t="s">
        <v>35</v>
      </c>
    </row>
    <row r="19" spans="3:13" ht="12.75" x14ac:dyDescent="0.2"/>
    <row r="20" spans="3:13" ht="12.75" x14ac:dyDescent="0.2">
      <c r="C20" s="3" t="s">
        <v>36</v>
      </c>
      <c r="D20" s="3">
        <v>9.4779999999999998</v>
      </c>
      <c r="E20" s="3">
        <v>13.021000000000001</v>
      </c>
      <c r="F20" s="3">
        <v>22.332999999999998</v>
      </c>
      <c r="G20" s="3">
        <v>36.250999999999998</v>
      </c>
      <c r="H20" s="3">
        <v>41.46</v>
      </c>
      <c r="I20" s="3">
        <v>76.438999999999993</v>
      </c>
      <c r="J20" s="3">
        <v>188.411</v>
      </c>
      <c r="K20" s="3">
        <v>153.19900000000001</v>
      </c>
      <c r="L20" s="3">
        <v>132.77600000000001</v>
      </c>
      <c r="M20" s="3">
        <v>133.90600000000001</v>
      </c>
    </row>
    <row r="21" spans="3:13" ht="12.75" x14ac:dyDescent="0.2">
      <c r="C21" s="3" t="s">
        <v>37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38</v>
      </c>
      <c r="D22" s="3">
        <v>3.89</v>
      </c>
      <c r="E22" s="3">
        <v>1.992</v>
      </c>
      <c r="F22" s="3">
        <v>3.173</v>
      </c>
      <c r="G22" s="3">
        <v>3.0190000000000001</v>
      </c>
      <c r="H22" s="3">
        <v>1.5409999999999999</v>
      </c>
      <c r="I22" s="3">
        <v>3.4119999999999999</v>
      </c>
      <c r="J22" s="3">
        <v>7.4009999999999998</v>
      </c>
      <c r="K22" s="3">
        <v>9.2889999999999997</v>
      </c>
      <c r="L22" s="3">
        <v>6.8280000000000003</v>
      </c>
      <c r="M22" s="3">
        <v>8.8010000000000002</v>
      </c>
    </row>
    <row r="23" spans="3:13" ht="12.75" x14ac:dyDescent="0.2">
      <c r="C23" s="3" t="s">
        <v>39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>
        <v>3.8170000000000002</v>
      </c>
      <c r="L23" s="3">
        <v>7.9669999999999996</v>
      </c>
      <c r="M23" s="3">
        <v>17.195</v>
      </c>
    </row>
    <row r="24" spans="3:13" ht="12.75" x14ac:dyDescent="0.2">
      <c r="C24" s="3" t="s">
        <v>40</v>
      </c>
      <c r="D24" s="3">
        <v>4.1289999999999996</v>
      </c>
      <c r="E24" s="3">
        <v>4.4550000000000001</v>
      </c>
      <c r="F24" s="3">
        <v>50.13</v>
      </c>
      <c r="G24" s="3">
        <v>123.146</v>
      </c>
      <c r="H24" s="3">
        <v>132.61699999999999</v>
      </c>
      <c r="I24" s="3">
        <v>169.53100000000001</v>
      </c>
      <c r="J24" s="3">
        <v>180.23</v>
      </c>
      <c r="K24" s="3">
        <v>175.59399999999999</v>
      </c>
      <c r="L24" s="3">
        <v>218.89</v>
      </c>
      <c r="M24" s="3">
        <v>242.357</v>
      </c>
    </row>
    <row r="25" spans="3:13" ht="12.75" x14ac:dyDescent="0.2">
      <c r="C25" s="3" t="s">
        <v>41</v>
      </c>
      <c r="D25" s="3">
        <v>36.433</v>
      </c>
      <c r="E25" s="3">
        <v>43.137</v>
      </c>
      <c r="F25" s="3">
        <v>86.537000000000006</v>
      </c>
      <c r="G25" s="3">
        <v>175.09</v>
      </c>
      <c r="H25" s="3">
        <v>182.5</v>
      </c>
      <c r="I25" s="3">
        <v>226.31399999999999</v>
      </c>
      <c r="J25" s="3">
        <v>236.845</v>
      </c>
      <c r="K25" s="3">
        <v>244.30500000000001</v>
      </c>
      <c r="L25" s="3">
        <v>287.30099999999999</v>
      </c>
      <c r="M25" s="3">
        <v>361.77499999999998</v>
      </c>
    </row>
    <row r="26" spans="3:13" ht="12.75" x14ac:dyDescent="0.2">
      <c r="C26" s="3" t="s">
        <v>42</v>
      </c>
      <c r="D26" s="3">
        <v>81.945999999999998</v>
      </c>
      <c r="E26" s="3">
        <v>71.144999999999996</v>
      </c>
      <c r="F26" s="3">
        <v>35.518000000000001</v>
      </c>
      <c r="G26" s="3">
        <v>38.201999999999998</v>
      </c>
      <c r="H26" s="3">
        <v>32.334000000000003</v>
      </c>
      <c r="I26" s="3">
        <v>39.037999999999997</v>
      </c>
      <c r="J26" s="3">
        <v>30.774000000000001</v>
      </c>
      <c r="K26" s="3">
        <v>120.88</v>
      </c>
      <c r="L26" s="3">
        <v>126.453</v>
      </c>
      <c r="M26" s="3">
        <v>129.97900000000001</v>
      </c>
    </row>
    <row r="27" spans="3:13" ht="12.75" x14ac:dyDescent="0.2">
      <c r="C27" s="3" t="s">
        <v>43</v>
      </c>
      <c r="D27" s="3">
        <v>294.24900000000002</v>
      </c>
      <c r="E27" s="3">
        <v>406.23399999999998</v>
      </c>
      <c r="F27" s="3">
        <v>538.73500000000001</v>
      </c>
      <c r="G27" s="3" t="s">
        <v>44</v>
      </c>
      <c r="H27" s="3" t="s">
        <v>45</v>
      </c>
      <c r="I27" s="3" t="s">
        <v>46</v>
      </c>
      <c r="J27" s="3" t="s">
        <v>47</v>
      </c>
      <c r="K27" s="3" t="s">
        <v>48</v>
      </c>
      <c r="L27" s="3" t="s">
        <v>49</v>
      </c>
      <c r="M27" s="3" t="s">
        <v>50</v>
      </c>
    </row>
    <row r="28" spans="3:13" ht="12.75" x14ac:dyDescent="0.2"/>
    <row r="29" spans="3:13" ht="12.75" x14ac:dyDescent="0.2">
      <c r="C29" s="3" t="s">
        <v>51</v>
      </c>
      <c r="D29" s="3">
        <v>41.502000000000002</v>
      </c>
      <c r="E29" s="3">
        <v>71.227000000000004</v>
      </c>
      <c r="F29" s="3">
        <v>77.221999999999994</v>
      </c>
      <c r="G29" s="3">
        <v>123.76900000000001</v>
      </c>
      <c r="H29" s="3">
        <v>195.517</v>
      </c>
      <c r="I29" s="3">
        <v>219.21600000000001</v>
      </c>
      <c r="J29" s="3">
        <v>280.214</v>
      </c>
      <c r="K29" s="3">
        <v>205.369</v>
      </c>
      <c r="L29" s="3">
        <v>347.36599999999999</v>
      </c>
      <c r="M29" s="3">
        <v>207.154</v>
      </c>
    </row>
    <row r="30" spans="3:13" ht="12.75" x14ac:dyDescent="0.2">
      <c r="C30" s="3" t="s">
        <v>52</v>
      </c>
      <c r="D30" s="3">
        <v>49.238999999999997</v>
      </c>
      <c r="E30" s="3">
        <v>77.983000000000004</v>
      </c>
      <c r="F30" s="3">
        <v>113.89400000000001</v>
      </c>
      <c r="G30" s="3">
        <v>183.65700000000001</v>
      </c>
      <c r="H30" s="3">
        <v>245.50800000000001</v>
      </c>
      <c r="I30" s="3">
        <v>153.97</v>
      </c>
      <c r="J30" s="3">
        <v>165.16800000000001</v>
      </c>
      <c r="K30" s="3">
        <v>184.119</v>
      </c>
      <c r="L30" s="3">
        <v>252.02099999999999</v>
      </c>
      <c r="M30" s="3">
        <v>237.077</v>
      </c>
    </row>
    <row r="31" spans="3:13" ht="12.75" x14ac:dyDescent="0.2">
      <c r="C31" s="3" t="s">
        <v>53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54</v>
      </c>
      <c r="D32" s="3">
        <v>305.56299999999999</v>
      </c>
      <c r="E32" s="3">
        <v>298.52300000000002</v>
      </c>
      <c r="F32" s="3">
        <v>4.7670000000000003</v>
      </c>
      <c r="G32" s="3">
        <v>212.309</v>
      </c>
      <c r="H32" s="3">
        <v>0.66800000000000004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55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19.606999999999999</v>
      </c>
      <c r="K33" s="3">
        <v>19.594999999999999</v>
      </c>
      <c r="L33" s="3">
        <v>16.818000000000001</v>
      </c>
      <c r="M33" s="3">
        <v>22.068999999999999</v>
      </c>
    </row>
    <row r="34" spans="3:13" ht="12.75" x14ac:dyDescent="0.2">
      <c r="C34" s="3" t="s">
        <v>56</v>
      </c>
      <c r="D34" s="3">
        <v>30.663</v>
      </c>
      <c r="E34" s="3">
        <v>32.64</v>
      </c>
      <c r="F34" s="3">
        <v>47.223999999999997</v>
      </c>
      <c r="G34" s="3">
        <v>59.466999999999999</v>
      </c>
      <c r="H34" s="3">
        <v>91.975999999999999</v>
      </c>
      <c r="I34" s="3">
        <v>62.926000000000002</v>
      </c>
      <c r="J34" s="3">
        <v>53.107999999999997</v>
      </c>
      <c r="K34" s="3">
        <v>106.756</v>
      </c>
      <c r="L34" s="3">
        <v>94.334000000000003</v>
      </c>
      <c r="M34" s="3">
        <v>108.181</v>
      </c>
    </row>
    <row r="35" spans="3:13" ht="12.75" x14ac:dyDescent="0.2">
      <c r="C35" s="3" t="s">
        <v>57</v>
      </c>
      <c r="D35" s="3">
        <v>426.96800000000002</v>
      </c>
      <c r="E35" s="3">
        <v>480.37299999999999</v>
      </c>
      <c r="F35" s="3">
        <v>243.107</v>
      </c>
      <c r="G35" s="3">
        <v>579.20299999999997</v>
      </c>
      <c r="H35" s="3">
        <v>533.66800000000001</v>
      </c>
      <c r="I35" s="3">
        <v>436.11099999999999</v>
      </c>
      <c r="J35" s="3">
        <v>518.09799999999996</v>
      </c>
      <c r="K35" s="3">
        <v>515.83900000000006</v>
      </c>
      <c r="L35" s="3">
        <v>710.53899999999999</v>
      </c>
      <c r="M35" s="3">
        <v>574.48099999999999</v>
      </c>
    </row>
    <row r="36" spans="3:13" ht="12.75" x14ac:dyDescent="0.2"/>
    <row r="37" spans="3:13" ht="12.75" x14ac:dyDescent="0.2">
      <c r="C37" s="3" t="s">
        <v>58</v>
      </c>
      <c r="D37" s="3">
        <v>18.172999999999998</v>
      </c>
      <c r="E37" s="3">
        <v>0.97199999999999998</v>
      </c>
      <c r="F37" s="3">
        <v>65.037000000000006</v>
      </c>
      <c r="G37" s="3">
        <v>5.0999999999999997E-2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</row>
    <row r="38" spans="3:13" ht="12.75" x14ac:dyDescent="0.2">
      <c r="C38" s="3" t="s">
        <v>59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87.778000000000006</v>
      </c>
      <c r="K38" s="3">
        <v>75.072999999999993</v>
      </c>
      <c r="L38" s="3">
        <v>75.492000000000004</v>
      </c>
      <c r="M38" s="3">
        <v>74.331999999999994</v>
      </c>
    </row>
    <row r="39" spans="3:13" ht="12.75" x14ac:dyDescent="0.2">
      <c r="C39" s="3" t="s">
        <v>60</v>
      </c>
      <c r="D39" s="3">
        <v>2.8839999999999999</v>
      </c>
      <c r="E39" s="3">
        <v>1.5820000000000001</v>
      </c>
      <c r="F39" s="3">
        <v>13.701000000000001</v>
      </c>
      <c r="G39" s="3">
        <v>24.904</v>
      </c>
      <c r="H39" s="3">
        <v>17.361999999999998</v>
      </c>
      <c r="I39" s="3">
        <v>23.478000000000002</v>
      </c>
      <c r="J39" s="3">
        <v>38.176000000000002</v>
      </c>
      <c r="K39" s="3">
        <v>44.28</v>
      </c>
      <c r="L39" s="3">
        <v>79.286000000000001</v>
      </c>
      <c r="M39" s="3">
        <v>95.86</v>
      </c>
    </row>
    <row r="40" spans="3:13" ht="12.75" x14ac:dyDescent="0.2">
      <c r="C40" s="3" t="s">
        <v>61</v>
      </c>
      <c r="D40" s="3">
        <v>448.02499999999998</v>
      </c>
      <c r="E40" s="3">
        <v>482.92700000000002</v>
      </c>
      <c r="F40" s="3">
        <v>321.84500000000003</v>
      </c>
      <c r="G40" s="3">
        <v>604.15800000000002</v>
      </c>
      <c r="H40" s="3">
        <v>551.03</v>
      </c>
      <c r="I40" s="3">
        <v>459.589</v>
      </c>
      <c r="J40" s="3">
        <v>644.05100000000004</v>
      </c>
      <c r="K40" s="3">
        <v>635.19200000000001</v>
      </c>
      <c r="L40" s="3">
        <v>865.31799999999998</v>
      </c>
      <c r="M40" s="3">
        <v>744.673</v>
      </c>
    </row>
    <row r="41" spans="3:13" ht="12.75" x14ac:dyDescent="0.2"/>
    <row r="42" spans="3:13" ht="12.75" x14ac:dyDescent="0.2">
      <c r="C42" s="3" t="s">
        <v>62</v>
      </c>
      <c r="D42" s="3">
        <v>1E-3</v>
      </c>
      <c r="E42" s="3">
        <v>1E-3</v>
      </c>
      <c r="F42" s="3">
        <v>817.59100000000001</v>
      </c>
      <c r="G42" s="3">
        <v>899.84400000000005</v>
      </c>
      <c r="H42" s="3">
        <v>856.53599999999994</v>
      </c>
      <c r="I42" s="3">
        <v>947.43299999999999</v>
      </c>
      <c r="J42" s="3">
        <v>927.77099999999996</v>
      </c>
      <c r="K42" s="3">
        <v>922.25</v>
      </c>
      <c r="L42" s="3">
        <v>931.83199999999999</v>
      </c>
      <c r="M42" s="3" t="s">
        <v>63</v>
      </c>
    </row>
    <row r="43" spans="3:13" ht="12.75" x14ac:dyDescent="0.2">
      <c r="C43" s="3" t="s">
        <v>64</v>
      </c>
      <c r="D43" s="3">
        <v>1.75</v>
      </c>
      <c r="E43" s="3">
        <v>1.907</v>
      </c>
      <c r="F43" s="3">
        <v>43.817</v>
      </c>
      <c r="G43" s="3">
        <v>28.785</v>
      </c>
      <c r="H43" s="3">
        <v>25.55</v>
      </c>
      <c r="I43" s="3">
        <v>55.828000000000003</v>
      </c>
      <c r="J43" s="3">
        <v>46.485999999999997</v>
      </c>
      <c r="K43" s="3">
        <v>46.570999999999998</v>
      </c>
      <c r="L43" s="3">
        <v>51.593000000000004</v>
      </c>
      <c r="M43" s="3">
        <v>55.106000000000002</v>
      </c>
    </row>
    <row r="44" spans="3:13" ht="12.75" x14ac:dyDescent="0.2">
      <c r="C44" s="3" t="s">
        <v>65</v>
      </c>
      <c r="D44" s="3">
        <v>-181.321</v>
      </c>
      <c r="E44" s="3">
        <v>-137.55799999999999</v>
      </c>
      <c r="F44" s="3">
        <v>-704.73</v>
      </c>
      <c r="G44" s="3">
        <v>-548.41600000000005</v>
      </c>
      <c r="H44" s="3">
        <v>-310.95299999999997</v>
      </c>
      <c r="I44" s="3">
        <v>-126.124</v>
      </c>
      <c r="J44" s="3">
        <v>-36.488</v>
      </c>
      <c r="K44" s="3">
        <v>22.14</v>
      </c>
      <c r="L44" s="3">
        <v>273.13799999999998</v>
      </c>
      <c r="M44" s="3">
        <v>633.78399999999999</v>
      </c>
    </row>
    <row r="45" spans="3:13" ht="12.75" x14ac:dyDescent="0.2">
      <c r="C45" s="3" t="s">
        <v>66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67</v>
      </c>
      <c r="D46" s="3">
        <v>10.202999999999999</v>
      </c>
      <c r="E46" s="3">
        <v>30.588000000000001</v>
      </c>
      <c r="F46" s="3">
        <v>60.212000000000003</v>
      </c>
      <c r="G46" s="3">
        <v>57.116</v>
      </c>
      <c r="H46" s="3">
        <v>57.564999999999998</v>
      </c>
      <c r="I46" s="3">
        <v>27.163</v>
      </c>
      <c r="J46" s="3">
        <v>49.601999999999997</v>
      </c>
      <c r="K46" s="3">
        <v>81.561999999999998</v>
      </c>
      <c r="L46" s="3">
        <v>74.227999999999994</v>
      </c>
      <c r="M46" s="3">
        <v>-28.433</v>
      </c>
    </row>
    <row r="47" spans="3:13" ht="12.75" x14ac:dyDescent="0.2">
      <c r="C47" s="3" t="s">
        <v>68</v>
      </c>
      <c r="D47" s="3">
        <v>-169.36799999999999</v>
      </c>
      <c r="E47" s="3">
        <v>-105.06100000000001</v>
      </c>
      <c r="F47" s="3">
        <v>216.88900000000001</v>
      </c>
      <c r="G47" s="3">
        <v>437.32799999999997</v>
      </c>
      <c r="H47" s="3">
        <v>628.69799999999998</v>
      </c>
      <c r="I47" s="3">
        <v>904.29899999999998</v>
      </c>
      <c r="J47" s="3">
        <v>987.37199999999996</v>
      </c>
      <c r="K47" s="3" t="s">
        <v>69</v>
      </c>
      <c r="L47" s="3" t="s">
        <v>70</v>
      </c>
      <c r="M47" s="3" t="s">
        <v>71</v>
      </c>
    </row>
    <row r="48" spans="3:13" ht="12.75" x14ac:dyDescent="0.2">
      <c r="C48" s="3" t="s">
        <v>72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73</v>
      </c>
      <c r="D49" s="3">
        <v>15.592000000000001</v>
      </c>
      <c r="E49" s="3">
        <v>28.367999999999999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74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75</v>
      </c>
      <c r="D51" s="3">
        <v>-153.77600000000001</v>
      </c>
      <c r="E51" s="3">
        <v>-76.692999999999998</v>
      </c>
      <c r="F51" s="3">
        <v>216.88900000000001</v>
      </c>
      <c r="G51" s="3">
        <v>437.32799999999997</v>
      </c>
      <c r="H51" s="3">
        <v>628.69799999999998</v>
      </c>
      <c r="I51" s="3">
        <v>904.29899999999998</v>
      </c>
      <c r="J51" s="3">
        <v>987.37199999999996</v>
      </c>
      <c r="K51" s="3" t="s">
        <v>69</v>
      </c>
      <c r="L51" s="3" t="s">
        <v>70</v>
      </c>
      <c r="M51" s="3" t="s">
        <v>71</v>
      </c>
    </row>
    <row r="52" spans="3:13" ht="12.75" x14ac:dyDescent="0.2"/>
    <row r="53" spans="3:13" ht="12.75" x14ac:dyDescent="0.2">
      <c r="C53" s="3" t="s">
        <v>76</v>
      </c>
      <c r="D53" s="3">
        <v>294.24900000000002</v>
      </c>
      <c r="E53" s="3">
        <v>406.23399999999998</v>
      </c>
      <c r="F53" s="3">
        <v>538.73500000000001</v>
      </c>
      <c r="G53" s="3" t="s">
        <v>44</v>
      </c>
      <c r="H53" s="3" t="s">
        <v>45</v>
      </c>
      <c r="I53" s="3" t="s">
        <v>46</v>
      </c>
      <c r="J53" s="3" t="s">
        <v>47</v>
      </c>
      <c r="K53" s="3" t="s">
        <v>48</v>
      </c>
      <c r="L53" s="3" t="s">
        <v>49</v>
      </c>
      <c r="M53" s="3" t="s">
        <v>50</v>
      </c>
    </row>
    <row r="54" spans="3:13" ht="12.75" x14ac:dyDescent="0.2"/>
    <row r="55" spans="3:13" ht="12.75" x14ac:dyDescent="0.2">
      <c r="C55" s="3" t="s">
        <v>77</v>
      </c>
      <c r="D55" s="3">
        <v>28.106000000000002</v>
      </c>
      <c r="E55" s="3">
        <v>117.303</v>
      </c>
      <c r="F55" s="3">
        <v>63.426000000000002</v>
      </c>
      <c r="G55" s="3">
        <v>133.49799999999999</v>
      </c>
      <c r="H55" s="3">
        <v>147.42099999999999</v>
      </c>
      <c r="I55" s="3">
        <v>195.875</v>
      </c>
      <c r="J55" s="3">
        <v>149.71600000000001</v>
      </c>
      <c r="K55" s="3">
        <v>407.93799999999999</v>
      </c>
      <c r="L55" s="3">
        <v>711.55100000000004</v>
      </c>
      <c r="M55" s="3">
        <v>872.35</v>
      </c>
    </row>
    <row r="56" spans="3:13" ht="12.75" x14ac:dyDescent="0.2">
      <c r="C56" s="3" t="s">
        <v>78</v>
      </c>
      <c r="D56" s="3">
        <v>323.73599999999999</v>
      </c>
      <c r="E56" s="3">
        <v>299.49400000000003</v>
      </c>
      <c r="F56" s="3">
        <v>69.804000000000002</v>
      </c>
      <c r="G56" s="3">
        <v>212.36</v>
      </c>
      <c r="H56" s="3">
        <v>0.66800000000000004</v>
      </c>
      <c r="I56" s="3">
        <v>0</v>
      </c>
      <c r="J56" s="3">
        <v>107.38500000000001</v>
      </c>
      <c r="K56" s="3">
        <v>94.668000000000006</v>
      </c>
      <c r="L56" s="3">
        <v>92.311000000000007</v>
      </c>
      <c r="M56" s="3">
        <v>96.400999999999996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3567-9647-450E-BBB6-AA6331C6ABC9}">
  <dimension ref="C1:M48"/>
  <sheetViews>
    <sheetView topLeftCell="A13" workbookViewId="0">
      <selection activeCell="D38" sqref="D38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79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80</v>
      </c>
      <c r="D12" s="3">
        <v>539.16300000000001</v>
      </c>
      <c r="E12" s="3">
        <v>828.77300000000002</v>
      </c>
      <c r="F12" s="3" t="s">
        <v>81</v>
      </c>
      <c r="G12" s="3" t="s">
        <v>82</v>
      </c>
      <c r="H12" s="3" t="s">
        <v>83</v>
      </c>
      <c r="I12" s="3" t="s">
        <v>84</v>
      </c>
      <c r="J12" s="3" t="s">
        <v>85</v>
      </c>
      <c r="K12" s="3" t="s">
        <v>86</v>
      </c>
      <c r="L12" s="3" t="s">
        <v>87</v>
      </c>
      <c r="M12" s="3" t="s">
        <v>88</v>
      </c>
    </row>
    <row r="13" spans="3:13" x14ac:dyDescent="0.2">
      <c r="C13" s="3" t="s">
        <v>89</v>
      </c>
      <c r="D13" s="3" t="s">
        <v>90</v>
      </c>
      <c r="E13" s="3" t="s">
        <v>91</v>
      </c>
      <c r="F13" s="3" t="s">
        <v>92</v>
      </c>
      <c r="G13" s="3" t="s">
        <v>93</v>
      </c>
      <c r="H13" s="3" t="s">
        <v>94</v>
      </c>
      <c r="I13" s="3" t="s">
        <v>95</v>
      </c>
      <c r="J13" s="3" t="s">
        <v>96</v>
      </c>
      <c r="K13" s="3" t="s">
        <v>97</v>
      </c>
      <c r="L13" s="3" t="s">
        <v>98</v>
      </c>
      <c r="M13" s="3" t="s">
        <v>99</v>
      </c>
    </row>
    <row r="15" spans="3:13" x14ac:dyDescent="0.2">
      <c r="C15" s="3" t="s">
        <v>100</v>
      </c>
      <c r="D15" s="3">
        <v>-279.12599999999998</v>
      </c>
      <c r="E15" s="3">
        <v>-414.04199999999997</v>
      </c>
      <c r="F15" s="3">
        <v>-583.41600000000005</v>
      </c>
      <c r="G15" s="3">
        <v>-748.90700000000004</v>
      </c>
      <c r="H15" s="3">
        <v>-943.98400000000004</v>
      </c>
      <c r="I15" s="3" t="s">
        <v>101</v>
      </c>
      <c r="J15" s="3" t="s">
        <v>102</v>
      </c>
      <c r="K15" s="3" t="s">
        <v>103</v>
      </c>
      <c r="L15" s="3" t="s">
        <v>104</v>
      </c>
      <c r="M15" s="3" t="s">
        <v>105</v>
      </c>
    </row>
    <row r="16" spans="3:13" x14ac:dyDescent="0.2">
      <c r="C16" s="3" t="s">
        <v>106</v>
      </c>
      <c r="D16" s="3">
        <v>260.03699999999998</v>
      </c>
      <c r="E16" s="3">
        <v>414.73</v>
      </c>
      <c r="F16" s="3">
        <v>636.74199999999996</v>
      </c>
      <c r="G16" s="3">
        <v>801.31700000000001</v>
      </c>
      <c r="H16" s="3" t="s">
        <v>107</v>
      </c>
      <c r="I16" s="3" t="s">
        <v>108</v>
      </c>
      <c r="J16" s="3" t="s">
        <v>109</v>
      </c>
      <c r="K16" s="3">
        <v>926.19500000000005</v>
      </c>
      <c r="L16" s="3" t="s">
        <v>110</v>
      </c>
      <c r="M16" s="3" t="s">
        <v>111</v>
      </c>
    </row>
    <row r="17" spans="3:13" x14ac:dyDescent="0.2">
      <c r="C17" s="3" t="s">
        <v>112</v>
      </c>
      <c r="D17" s="3" t="s">
        <v>113</v>
      </c>
      <c r="E17" s="3" t="s">
        <v>114</v>
      </c>
      <c r="F17" s="3" t="s">
        <v>115</v>
      </c>
      <c r="G17" s="3" t="s">
        <v>116</v>
      </c>
      <c r="H17" s="3" t="s">
        <v>117</v>
      </c>
      <c r="I17" s="3" t="s">
        <v>118</v>
      </c>
      <c r="J17" s="3" t="s">
        <v>119</v>
      </c>
      <c r="K17" s="3" t="s">
        <v>120</v>
      </c>
      <c r="L17" s="3" t="s">
        <v>116</v>
      </c>
      <c r="M17" s="3" t="s">
        <v>121</v>
      </c>
    </row>
    <row r="19" spans="3:13" x14ac:dyDescent="0.2">
      <c r="C19" s="3" t="s">
        <v>122</v>
      </c>
      <c r="D19" s="3">
        <v>-9.0299999999999994</v>
      </c>
      <c r="E19" s="3">
        <v>-15.266999999999999</v>
      </c>
      <c r="F19" s="3">
        <v>-26.68</v>
      </c>
      <c r="G19" s="3">
        <v>-36.454999999999998</v>
      </c>
      <c r="H19" s="3">
        <v>-39.911999999999999</v>
      </c>
      <c r="I19" s="3">
        <v>-52.825000000000003</v>
      </c>
      <c r="J19" s="3">
        <v>-55.186</v>
      </c>
      <c r="K19" s="3">
        <v>-61.331000000000003</v>
      </c>
      <c r="L19" s="3">
        <v>-34.648000000000003</v>
      </c>
      <c r="M19" s="3">
        <v>-42.107999999999997</v>
      </c>
    </row>
    <row r="20" spans="3:13" x14ac:dyDescent="0.2">
      <c r="C20" s="3" t="s">
        <v>123</v>
      </c>
      <c r="D20" s="3">
        <v>-58.216999999999999</v>
      </c>
      <c r="E20" s="3">
        <v>0</v>
      </c>
      <c r="F20" s="3">
        <v>-126.47199999999999</v>
      </c>
      <c r="G20" s="3">
        <v>-150.851</v>
      </c>
      <c r="H20" s="3">
        <v>-161.81700000000001</v>
      </c>
      <c r="I20" s="3">
        <v>-210.48</v>
      </c>
      <c r="J20" s="3">
        <v>-201.26599999999999</v>
      </c>
      <c r="K20" s="3">
        <v>-169.35900000000001</v>
      </c>
      <c r="L20" s="3">
        <v>-227.23599999999999</v>
      </c>
      <c r="M20" s="3">
        <v>-250.61600000000001</v>
      </c>
    </row>
    <row r="21" spans="3:13" x14ac:dyDescent="0.2">
      <c r="C21" s="3" t="s">
        <v>124</v>
      </c>
      <c r="D21" s="3">
        <v>-115.434</v>
      </c>
      <c r="E21" s="3">
        <v>-144.114</v>
      </c>
      <c r="F21" s="3">
        <v>-266.92500000000001</v>
      </c>
      <c r="G21" s="3">
        <v>-265.38</v>
      </c>
      <c r="H21" s="3">
        <v>-320.00799999999998</v>
      </c>
      <c r="I21" s="3">
        <v>-351.346</v>
      </c>
      <c r="J21" s="3">
        <v>-307.22300000000001</v>
      </c>
      <c r="K21" s="3">
        <v>-15.523999999999999</v>
      </c>
      <c r="L21" s="3">
        <v>-19.347000000000001</v>
      </c>
      <c r="M21" s="3">
        <v>-23.83</v>
      </c>
    </row>
    <row r="22" spans="3:13" x14ac:dyDescent="0.2">
      <c r="C22" s="3" t="s">
        <v>125</v>
      </c>
      <c r="D22" s="3">
        <v>-47.371000000000002</v>
      </c>
      <c r="E22" s="3">
        <v>-154.39699999999999</v>
      </c>
      <c r="F22" s="3">
        <v>-100.10899999999999</v>
      </c>
      <c r="G22" s="3">
        <v>-158.87200000000001</v>
      </c>
      <c r="H22" s="3">
        <v>-202.142</v>
      </c>
      <c r="I22" s="3">
        <v>-216.89500000000001</v>
      </c>
      <c r="J22" s="3">
        <v>-339.94499999999999</v>
      </c>
      <c r="K22" s="3">
        <v>-659.495</v>
      </c>
      <c r="L22" s="3">
        <v>-711.42499999999995</v>
      </c>
      <c r="M22" s="3">
        <v>-713.26099999999997</v>
      </c>
    </row>
    <row r="23" spans="3:13" x14ac:dyDescent="0.2">
      <c r="C23" s="3" t="s">
        <v>126</v>
      </c>
      <c r="D23" s="3">
        <v>-230.05199999999999</v>
      </c>
      <c r="E23" s="3">
        <v>-313.77800000000002</v>
      </c>
      <c r="F23" s="3">
        <v>-520.18600000000004</v>
      </c>
      <c r="G23" s="3">
        <v>-611.55799999999999</v>
      </c>
      <c r="H23" s="3">
        <v>-723.87900000000002</v>
      </c>
      <c r="I23" s="3">
        <v>-831.54600000000005</v>
      </c>
      <c r="J23" s="3">
        <v>-903.61900000000003</v>
      </c>
      <c r="K23" s="3">
        <v>-905.70899999999995</v>
      </c>
      <c r="L23" s="3">
        <v>-992.65599999999995</v>
      </c>
      <c r="M23" s="3" t="s">
        <v>127</v>
      </c>
    </row>
    <row r="24" spans="3:13" x14ac:dyDescent="0.2">
      <c r="C24" s="3" t="s">
        <v>128</v>
      </c>
      <c r="D24" s="3">
        <v>29.984999999999999</v>
      </c>
      <c r="E24" s="3">
        <v>100.952</v>
      </c>
      <c r="F24" s="3">
        <v>116.557</v>
      </c>
      <c r="G24" s="3">
        <v>189.75899999999999</v>
      </c>
      <c r="H24" s="3">
        <v>282.447</v>
      </c>
      <c r="I24" s="3">
        <v>286.10000000000002</v>
      </c>
      <c r="J24" s="3">
        <v>115.69499999999999</v>
      </c>
      <c r="K24" s="3">
        <v>20.486000000000001</v>
      </c>
      <c r="L24" s="3">
        <v>343.44600000000003</v>
      </c>
      <c r="M24" s="3">
        <v>464.67599999999999</v>
      </c>
    </row>
    <row r="26" spans="3:13" x14ac:dyDescent="0.2">
      <c r="C26" s="3" t="s">
        <v>129</v>
      </c>
      <c r="D26" s="3">
        <v>-2.4020000000000001</v>
      </c>
      <c r="E26" s="3">
        <v>-1.9490000000000001</v>
      </c>
      <c r="F26" s="3">
        <v>-6.0670000000000002</v>
      </c>
      <c r="G26" s="3">
        <v>-4.6130000000000004</v>
      </c>
      <c r="H26" s="3">
        <v>-5.3250000000000002</v>
      </c>
      <c r="I26" s="3">
        <v>-1.6379999999999999</v>
      </c>
      <c r="J26" s="3">
        <v>-5.3239999999999998</v>
      </c>
      <c r="K26" s="3">
        <v>-8.5250000000000004</v>
      </c>
      <c r="L26" s="3">
        <v>-12.138999999999999</v>
      </c>
      <c r="M26" s="3">
        <v>-3.7909999999999999</v>
      </c>
    </row>
    <row r="27" spans="3:13" x14ac:dyDescent="0.2">
      <c r="C27" s="3" t="s">
        <v>130</v>
      </c>
      <c r="D27" s="3">
        <v>27.582999999999998</v>
      </c>
      <c r="E27" s="3">
        <v>99.003</v>
      </c>
      <c r="F27" s="3">
        <v>110.489</v>
      </c>
      <c r="G27" s="3">
        <v>185.14699999999999</v>
      </c>
      <c r="H27" s="3">
        <v>277.12099999999998</v>
      </c>
      <c r="I27" s="3">
        <v>284.46199999999999</v>
      </c>
      <c r="J27" s="3">
        <v>110.372</v>
      </c>
      <c r="K27" s="3">
        <v>11.961</v>
      </c>
      <c r="L27" s="3">
        <v>331.30700000000002</v>
      </c>
      <c r="M27" s="3">
        <v>460.88499999999999</v>
      </c>
    </row>
    <row r="28" spans="3:13" x14ac:dyDescent="0.2">
      <c r="C28" s="3" t="s">
        <v>131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132</v>
      </c>
      <c r="D29" s="3">
        <v>-7.319</v>
      </c>
      <c r="E29" s="3">
        <v>-26.954999999999998</v>
      </c>
      <c r="F29" s="3">
        <v>-45.174999999999997</v>
      </c>
      <c r="G29" s="3">
        <v>-51.515999999999998</v>
      </c>
      <c r="H29" s="3">
        <v>-74.631</v>
      </c>
      <c r="I29" s="3">
        <v>-73.025999999999996</v>
      </c>
      <c r="J29" s="3">
        <v>-26.879000000000001</v>
      </c>
      <c r="K29" s="3">
        <v>45.933999999999997</v>
      </c>
      <c r="L29" s="3">
        <v>-80.171000000000006</v>
      </c>
      <c r="M29" s="3">
        <v>-107.09699999999999</v>
      </c>
    </row>
    <row r="30" spans="3:13" x14ac:dyDescent="0.2">
      <c r="C30" s="3" t="s">
        <v>133</v>
      </c>
      <c r="D30" s="3">
        <v>20.265000000000001</v>
      </c>
      <c r="E30" s="3">
        <v>72.048000000000002</v>
      </c>
      <c r="F30" s="3">
        <v>65.313999999999993</v>
      </c>
      <c r="G30" s="3">
        <v>133.631</v>
      </c>
      <c r="H30" s="3">
        <v>202.49100000000001</v>
      </c>
      <c r="I30" s="3">
        <v>211.435</v>
      </c>
      <c r="J30" s="3">
        <v>83.492999999999995</v>
      </c>
      <c r="K30" s="3">
        <v>57.895000000000003</v>
      </c>
      <c r="L30" s="3">
        <v>251.136</v>
      </c>
      <c r="M30" s="3">
        <v>353.78699999999998</v>
      </c>
    </row>
    <row r="32" spans="3:13" x14ac:dyDescent="0.2">
      <c r="C32" s="3" t="s">
        <v>134</v>
      </c>
      <c r="D32" s="3">
        <v>-3.41</v>
      </c>
      <c r="E32" s="3">
        <v>-11.949</v>
      </c>
      <c r="F32" s="3">
        <v>-5.3570000000000002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135</v>
      </c>
      <c r="D33" s="3">
        <v>16.853999999999999</v>
      </c>
      <c r="E33" s="3">
        <v>60.098999999999997</v>
      </c>
      <c r="F33" s="3">
        <v>59.957000000000001</v>
      </c>
      <c r="G33" s="3">
        <v>133.631</v>
      </c>
      <c r="H33" s="3">
        <v>202.49100000000001</v>
      </c>
      <c r="I33" s="3">
        <v>211.435</v>
      </c>
      <c r="J33" s="3">
        <v>83.492999999999995</v>
      </c>
      <c r="K33" s="3">
        <v>57.895000000000003</v>
      </c>
      <c r="L33" s="3">
        <v>251.136</v>
      </c>
      <c r="M33" s="3">
        <v>353.78699999999998</v>
      </c>
    </row>
    <row r="35" spans="3:13" x14ac:dyDescent="0.2">
      <c r="C35" s="3" t="s">
        <v>136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137</v>
      </c>
      <c r="D36" s="3">
        <v>16.853999999999999</v>
      </c>
      <c r="E36" s="3">
        <v>60.098999999999997</v>
      </c>
      <c r="F36" s="3">
        <v>59.957000000000001</v>
      </c>
      <c r="G36" s="3">
        <v>133.631</v>
      </c>
      <c r="H36" s="3">
        <v>202.49100000000001</v>
      </c>
      <c r="I36" s="3">
        <v>211.435</v>
      </c>
      <c r="J36" s="3">
        <v>83.492999999999995</v>
      </c>
      <c r="K36" s="3">
        <v>57.895000000000003</v>
      </c>
      <c r="L36" s="3">
        <v>251.136</v>
      </c>
      <c r="M36" s="3">
        <v>353.78699999999998</v>
      </c>
    </row>
    <row r="38" spans="3:13" x14ac:dyDescent="0.2">
      <c r="C38" s="3" t="s">
        <v>138</v>
      </c>
      <c r="D38" s="39">
        <v>0</v>
      </c>
      <c r="E38" s="3">
        <v>0.71</v>
      </c>
      <c r="F38" s="3">
        <v>0.66</v>
      </c>
      <c r="G38" s="3">
        <v>1.33</v>
      </c>
      <c r="H38" s="3">
        <v>1.99</v>
      </c>
      <c r="I38" s="3">
        <v>2.08</v>
      </c>
      <c r="J38" s="3">
        <v>0.82</v>
      </c>
      <c r="K38" s="3">
        <v>0.56999999999999995</v>
      </c>
      <c r="L38" s="3">
        <v>2.4500000000000002</v>
      </c>
      <c r="M38" s="3">
        <v>3.44</v>
      </c>
    </row>
    <row r="39" spans="3:13" x14ac:dyDescent="0.2">
      <c r="C39" s="3" t="s">
        <v>139</v>
      </c>
      <c r="D39" s="3" t="s">
        <v>3</v>
      </c>
      <c r="E39" s="3">
        <v>0.71</v>
      </c>
      <c r="F39" s="3">
        <v>0.66</v>
      </c>
      <c r="G39" s="3">
        <v>1.33</v>
      </c>
      <c r="H39" s="3">
        <v>1.99</v>
      </c>
      <c r="I39" s="3">
        <v>2.06</v>
      </c>
      <c r="J39" s="3">
        <v>0.81</v>
      </c>
      <c r="K39" s="3">
        <v>0.56000000000000005</v>
      </c>
      <c r="L39" s="3">
        <v>2.39</v>
      </c>
      <c r="M39" s="3">
        <v>3.32</v>
      </c>
    </row>
    <row r="40" spans="3:13" x14ac:dyDescent="0.2">
      <c r="C40" s="3" t="s">
        <v>140</v>
      </c>
      <c r="D40" s="3" t="s">
        <v>3</v>
      </c>
      <c r="E40" s="3">
        <v>85.233999999999995</v>
      </c>
      <c r="F40" s="3">
        <v>90.938999999999993</v>
      </c>
      <c r="G40" s="3">
        <v>100.64700000000001</v>
      </c>
      <c r="H40" s="3">
        <v>101.676</v>
      </c>
      <c r="I40" s="3">
        <v>101.7</v>
      </c>
      <c r="J40" s="3">
        <v>102.1</v>
      </c>
      <c r="K40" s="3">
        <v>102</v>
      </c>
      <c r="L40" s="3">
        <v>102.3</v>
      </c>
      <c r="M40" s="3">
        <v>102.9</v>
      </c>
    </row>
    <row r="41" spans="3:13" x14ac:dyDescent="0.2">
      <c r="C41" s="3" t="s">
        <v>141</v>
      </c>
      <c r="D41" s="3" t="s">
        <v>3</v>
      </c>
      <c r="E41" s="3">
        <v>85.233999999999995</v>
      </c>
      <c r="F41" s="3">
        <v>90.938999999999993</v>
      </c>
      <c r="G41" s="3">
        <v>100.703</v>
      </c>
      <c r="H41" s="3">
        <v>101.84699999999999</v>
      </c>
      <c r="I41" s="3">
        <v>102.3</v>
      </c>
      <c r="J41" s="3">
        <v>102.9</v>
      </c>
      <c r="K41" s="3">
        <v>104.2</v>
      </c>
      <c r="L41" s="3">
        <v>105.3</v>
      </c>
      <c r="M41" s="3">
        <v>106.4</v>
      </c>
    </row>
    <row r="43" spans="3:13" x14ac:dyDescent="0.2">
      <c r="C43" s="3" t="s">
        <v>142</v>
      </c>
      <c r="D43" s="3">
        <v>39.04</v>
      </c>
      <c r="E43" s="3">
        <v>115.506</v>
      </c>
      <c r="F43" s="3">
        <v>125.861</v>
      </c>
      <c r="G43" s="3">
        <v>230.88800000000001</v>
      </c>
      <c r="H43" s="3">
        <v>323.90600000000001</v>
      </c>
      <c r="I43" s="3">
        <v>338.65199999999999</v>
      </c>
      <c r="J43" s="3">
        <v>203.084</v>
      </c>
      <c r="K43" s="3">
        <v>137.29400000000001</v>
      </c>
      <c r="L43" s="3">
        <v>411.73099999999999</v>
      </c>
      <c r="M43" s="3">
        <v>455.74</v>
      </c>
    </row>
    <row r="44" spans="3:13" x14ac:dyDescent="0.2">
      <c r="C44" s="3" t="s">
        <v>143</v>
      </c>
      <c r="D44" s="3">
        <v>31.253</v>
      </c>
      <c r="E44" s="3">
        <v>109.015</v>
      </c>
      <c r="F44" s="3">
        <v>114.81100000000001</v>
      </c>
      <c r="G44" s="3">
        <v>208.70599999999999</v>
      </c>
      <c r="H44" s="3">
        <v>293.84100000000001</v>
      </c>
      <c r="I44" s="3">
        <v>293.19799999999998</v>
      </c>
      <c r="J44" s="3">
        <v>153.352</v>
      </c>
      <c r="K44" s="3">
        <v>82.070999999999998</v>
      </c>
      <c r="L44" s="3">
        <v>359.50599999999997</v>
      </c>
      <c r="M44" s="3">
        <v>409.976</v>
      </c>
    </row>
    <row r="46" spans="3:13" x14ac:dyDescent="0.2">
      <c r="C46" s="3" t="s">
        <v>144</v>
      </c>
      <c r="D46" s="3">
        <v>539.16300000000001</v>
      </c>
      <c r="E46" s="3">
        <v>828.77300000000002</v>
      </c>
      <c r="F46" s="3" t="s">
        <v>81</v>
      </c>
      <c r="G46" s="3" t="s">
        <v>82</v>
      </c>
      <c r="H46" s="3" t="s">
        <v>83</v>
      </c>
      <c r="I46" s="3" t="s">
        <v>84</v>
      </c>
      <c r="J46" s="3" t="s">
        <v>85</v>
      </c>
      <c r="K46" s="3" t="s">
        <v>86</v>
      </c>
      <c r="L46" s="3" t="s">
        <v>87</v>
      </c>
      <c r="M46" s="3" t="s">
        <v>88</v>
      </c>
    </row>
    <row r="47" spans="3:13" x14ac:dyDescent="0.2">
      <c r="C47" s="3" t="s">
        <v>145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>
        <v>344.20499999999998</v>
      </c>
      <c r="M47" s="3">
        <v>464.81099999999998</v>
      </c>
    </row>
    <row r="48" spans="3:13" x14ac:dyDescent="0.2">
      <c r="C48" s="3" t="s">
        <v>146</v>
      </c>
      <c r="D48" s="3">
        <v>31.253</v>
      </c>
      <c r="E48" s="3">
        <v>109.015</v>
      </c>
      <c r="F48" s="3">
        <v>114.81100000000001</v>
      </c>
      <c r="G48" s="3">
        <v>208.70599999999999</v>
      </c>
      <c r="H48" s="3">
        <v>293.84100000000001</v>
      </c>
      <c r="I48" s="3">
        <v>293.19799999999998</v>
      </c>
      <c r="J48" s="3">
        <v>153.352</v>
      </c>
      <c r="K48" s="3">
        <v>82.070999999999998</v>
      </c>
      <c r="L48" s="3">
        <v>359.50599999999997</v>
      </c>
      <c r="M48" s="3">
        <v>409.976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4385-6572-41ED-A8C2-7C82E8B324A8}">
  <dimension ref="C1:M41"/>
  <sheetViews>
    <sheetView topLeftCell="A5" workbookViewId="0">
      <selection activeCell="I31" sqref="I3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147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135</v>
      </c>
      <c r="D12" s="3">
        <v>16.853999999999999</v>
      </c>
      <c r="E12" s="3">
        <v>60.098999999999997</v>
      </c>
      <c r="F12" s="3">
        <v>59.957000000000001</v>
      </c>
      <c r="G12" s="3">
        <v>133.631</v>
      </c>
      <c r="H12" s="3">
        <v>202.49100000000001</v>
      </c>
      <c r="I12" s="3">
        <v>211.435</v>
      </c>
      <c r="J12" s="3">
        <v>83.492999999999995</v>
      </c>
      <c r="K12" s="3">
        <v>57.895000000000003</v>
      </c>
      <c r="L12" s="3">
        <v>251.136</v>
      </c>
      <c r="M12" s="3">
        <v>353.78699999999998</v>
      </c>
    </row>
    <row r="13" spans="3:13" x14ac:dyDescent="0.2">
      <c r="C13" s="3" t="s">
        <v>148</v>
      </c>
      <c r="D13" s="3">
        <v>7.7869999999999999</v>
      </c>
      <c r="E13" s="3">
        <v>6.4909999999999997</v>
      </c>
      <c r="F13" s="3">
        <v>11.05</v>
      </c>
      <c r="G13" s="3">
        <v>22.181999999999999</v>
      </c>
      <c r="H13" s="3">
        <v>30.065999999999999</v>
      </c>
      <c r="I13" s="3">
        <v>45.454000000000001</v>
      </c>
      <c r="J13" s="3">
        <v>66.613</v>
      </c>
      <c r="K13" s="3">
        <v>72.146000000000001</v>
      </c>
      <c r="L13" s="3">
        <v>68.917000000000002</v>
      </c>
      <c r="M13" s="3">
        <v>62.281999999999996</v>
      </c>
    </row>
    <row r="14" spans="3:13" x14ac:dyDescent="0.2">
      <c r="C14" s="3" t="s">
        <v>149</v>
      </c>
      <c r="D14" s="3">
        <v>12.009</v>
      </c>
      <c r="E14" s="3">
        <v>14.057</v>
      </c>
      <c r="F14" s="3">
        <v>21.338000000000001</v>
      </c>
      <c r="G14" s="3">
        <v>19.568999999999999</v>
      </c>
      <c r="H14" s="3">
        <v>27.497</v>
      </c>
      <c r="I14" s="3">
        <v>57.055999999999997</v>
      </c>
      <c r="J14" s="3">
        <v>44.408000000000001</v>
      </c>
      <c r="K14" s="3">
        <v>59.421999999999997</v>
      </c>
      <c r="L14" s="3">
        <v>73.09</v>
      </c>
      <c r="M14" s="3">
        <v>30.599</v>
      </c>
    </row>
    <row r="15" spans="3:13" x14ac:dyDescent="0.2">
      <c r="C15" s="3" t="s">
        <v>150</v>
      </c>
      <c r="D15" s="3" t="s">
        <v>3</v>
      </c>
      <c r="E15" s="3" t="s">
        <v>3</v>
      </c>
      <c r="F15" s="3">
        <v>70.287000000000006</v>
      </c>
      <c r="G15" s="3">
        <v>28.123000000000001</v>
      </c>
      <c r="H15" s="3">
        <v>12.675000000000001</v>
      </c>
      <c r="I15" s="3">
        <v>16.652999999999999</v>
      </c>
      <c r="J15" s="3">
        <v>19.736999999999998</v>
      </c>
      <c r="K15" s="3">
        <v>15.523999999999999</v>
      </c>
      <c r="L15" s="3">
        <v>19.347000000000001</v>
      </c>
      <c r="M15" s="3">
        <v>23.83</v>
      </c>
    </row>
    <row r="16" spans="3:13" x14ac:dyDescent="0.2">
      <c r="C16" s="3" t="s">
        <v>151</v>
      </c>
      <c r="D16" s="3">
        <v>-17.286999999999999</v>
      </c>
      <c r="E16" s="3">
        <v>-2.35</v>
      </c>
      <c r="F16" s="3">
        <v>-52.189</v>
      </c>
      <c r="G16" s="3">
        <v>-202.245</v>
      </c>
      <c r="H16" s="3">
        <v>-171.72499999999999</v>
      </c>
      <c r="I16" s="3">
        <v>-165.43600000000001</v>
      </c>
      <c r="J16" s="3">
        <v>-134.91300000000001</v>
      </c>
      <c r="K16" s="3">
        <v>124.06100000000001</v>
      </c>
      <c r="L16" s="3">
        <v>-61.582999999999998</v>
      </c>
      <c r="M16" s="3">
        <v>83.132999999999996</v>
      </c>
    </row>
    <row r="17" spans="3:13" x14ac:dyDescent="0.2">
      <c r="C17" s="3" t="s">
        <v>152</v>
      </c>
      <c r="D17" s="3">
        <v>5.7569999999999997</v>
      </c>
      <c r="E17" s="3">
        <v>-10.318</v>
      </c>
      <c r="F17" s="3">
        <v>-1.3939999999999999</v>
      </c>
      <c r="G17" s="3">
        <v>-52.645000000000003</v>
      </c>
      <c r="H17" s="3">
        <v>-53.284999999999997</v>
      </c>
      <c r="I17" s="3">
        <v>20.475000000000001</v>
      </c>
      <c r="J17" s="3">
        <v>-97.516999999999996</v>
      </c>
      <c r="K17" s="3">
        <v>104.72</v>
      </c>
      <c r="L17" s="3">
        <v>-40.085999999999999</v>
      </c>
      <c r="M17" s="3">
        <v>50.637999999999998</v>
      </c>
    </row>
    <row r="18" spans="3:13" x14ac:dyDescent="0.2">
      <c r="C18" s="3" t="s">
        <v>153</v>
      </c>
      <c r="D18" s="3">
        <v>5.4489999999999998</v>
      </c>
      <c r="E18" s="3">
        <v>-2.3639999999999999</v>
      </c>
      <c r="F18" s="3">
        <v>-9.4779999999999998</v>
      </c>
      <c r="G18" s="3">
        <v>22.754000000000001</v>
      </c>
      <c r="H18" s="3">
        <v>-2.7280000000000002</v>
      </c>
      <c r="I18" s="3">
        <v>-6.1420000000000003</v>
      </c>
      <c r="J18" s="3">
        <v>32.722000000000001</v>
      </c>
      <c r="K18" s="3">
        <v>-21.248999999999999</v>
      </c>
      <c r="L18" s="3">
        <v>8.3460000000000001</v>
      </c>
      <c r="M18" s="3">
        <v>-11.914999999999999</v>
      </c>
    </row>
    <row r="19" spans="3:13" x14ac:dyDescent="0.2">
      <c r="C19" s="3" t="s">
        <v>154</v>
      </c>
      <c r="D19" s="3">
        <v>24.277999999999999</v>
      </c>
      <c r="E19" s="3">
        <v>77.945999999999998</v>
      </c>
      <c r="F19" s="3">
        <v>-22.372</v>
      </c>
      <c r="G19" s="3">
        <v>126.708</v>
      </c>
      <c r="H19" s="3">
        <v>291.18799999999999</v>
      </c>
      <c r="I19" s="3">
        <v>83.81</v>
      </c>
      <c r="J19" s="3">
        <v>113.22799999999999</v>
      </c>
      <c r="K19" s="3">
        <v>-17.05</v>
      </c>
      <c r="L19" s="3">
        <v>210.797</v>
      </c>
      <c r="M19" s="3">
        <v>-254.81299999999999</v>
      </c>
    </row>
    <row r="20" spans="3:13" x14ac:dyDescent="0.2">
      <c r="C20" s="3" t="s">
        <v>155</v>
      </c>
      <c r="D20" s="3">
        <v>54.847999999999999</v>
      </c>
      <c r="E20" s="3">
        <v>143.56100000000001</v>
      </c>
      <c r="F20" s="3">
        <v>77.198999999999998</v>
      </c>
      <c r="G20" s="3">
        <v>98.076999999999998</v>
      </c>
      <c r="H20" s="3">
        <v>336.17899999999997</v>
      </c>
      <c r="I20" s="3">
        <v>263.30500000000001</v>
      </c>
      <c r="J20" s="3">
        <v>127.771</v>
      </c>
      <c r="K20" s="3">
        <v>395.46800000000002</v>
      </c>
      <c r="L20" s="3">
        <v>529.96500000000003</v>
      </c>
      <c r="M20" s="3">
        <v>337.54</v>
      </c>
    </row>
    <row r="22" spans="3:13" x14ac:dyDescent="0.2">
      <c r="C22" s="3" t="s">
        <v>156</v>
      </c>
      <c r="D22" s="3">
        <v>-6.6719999999999997</v>
      </c>
      <c r="E22" s="3">
        <v>-11.051</v>
      </c>
      <c r="F22" s="3">
        <v>-21.145</v>
      </c>
      <c r="G22" s="3">
        <v>-32.276000000000003</v>
      </c>
      <c r="H22" s="3">
        <v>-32.584000000000003</v>
      </c>
      <c r="I22" s="3">
        <v>-73.025999999999996</v>
      </c>
      <c r="J22" s="3">
        <v>-53.107999999999997</v>
      </c>
      <c r="K22" s="3">
        <v>-26.721</v>
      </c>
      <c r="L22" s="3">
        <v>-33.384</v>
      </c>
      <c r="M22" s="3">
        <v>-41.16</v>
      </c>
    </row>
    <row r="23" spans="3:13" x14ac:dyDescent="0.2">
      <c r="C23" s="3" t="s">
        <v>157</v>
      </c>
      <c r="D23" s="3">
        <v>-1.9930000000000001</v>
      </c>
      <c r="E23" s="3" t="s">
        <v>3</v>
      </c>
      <c r="F23" s="3">
        <v>-68.375</v>
      </c>
      <c r="G23" s="3">
        <v>-175.51300000000001</v>
      </c>
      <c r="H23" s="3">
        <v>-30.696000000000002</v>
      </c>
      <c r="I23" s="3">
        <v>-105.10299999999999</v>
      </c>
      <c r="J23" s="3">
        <v>-29.216000000000001</v>
      </c>
      <c r="K23" s="3">
        <v>-2.927</v>
      </c>
      <c r="L23" s="3">
        <v>-89.655000000000001</v>
      </c>
      <c r="M23" s="3">
        <v>-15.706</v>
      </c>
    </row>
    <row r="24" spans="3:13" x14ac:dyDescent="0.2">
      <c r="C24" s="3" t="s">
        <v>158</v>
      </c>
      <c r="D24" s="3">
        <v>-6.9889999999999999</v>
      </c>
      <c r="E24" s="3">
        <v>-19.314</v>
      </c>
      <c r="F24" s="3">
        <v>-40.31</v>
      </c>
      <c r="G24" s="3">
        <v>-23.542000000000002</v>
      </c>
      <c r="H24" s="3">
        <v>-39.305</v>
      </c>
      <c r="I24" s="3">
        <v>-39.584000000000003</v>
      </c>
      <c r="J24" s="3">
        <v>-68.56</v>
      </c>
      <c r="K24" s="3">
        <v>-78.381</v>
      </c>
      <c r="L24" s="3">
        <v>-70.686999999999998</v>
      </c>
      <c r="M24" s="3">
        <v>-90.984999999999999</v>
      </c>
    </row>
    <row r="25" spans="3:13" x14ac:dyDescent="0.2">
      <c r="C25" s="3" t="s">
        <v>159</v>
      </c>
      <c r="D25" s="3">
        <v>-15.654</v>
      </c>
      <c r="E25" s="3">
        <v>-30.366</v>
      </c>
      <c r="F25" s="3">
        <v>-129.83099999999999</v>
      </c>
      <c r="G25" s="3">
        <v>-231.33199999999999</v>
      </c>
      <c r="H25" s="3">
        <v>-102.584</v>
      </c>
      <c r="I25" s="3">
        <v>-217.714</v>
      </c>
      <c r="J25" s="3">
        <v>-150.88499999999999</v>
      </c>
      <c r="K25" s="3">
        <v>-108.02800000000001</v>
      </c>
      <c r="L25" s="3">
        <v>-193.726</v>
      </c>
      <c r="M25" s="3">
        <v>-147.851</v>
      </c>
    </row>
    <row r="27" spans="3:13" x14ac:dyDescent="0.2">
      <c r="C27" s="3" t="s">
        <v>160</v>
      </c>
      <c r="D27" s="3" t="s">
        <v>3</v>
      </c>
      <c r="E27" s="3" t="s">
        <v>3</v>
      </c>
      <c r="F27" s="3">
        <v>-326.13099999999997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>
        <v>-6.2279999999999998</v>
      </c>
    </row>
    <row r="28" spans="3:13" x14ac:dyDescent="0.2">
      <c r="C28" s="3" t="s">
        <v>161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162</v>
      </c>
      <c r="D29" s="3">
        <v>19.95</v>
      </c>
      <c r="E29" s="3" t="s">
        <v>3</v>
      </c>
      <c r="F29" s="3">
        <v>212.197</v>
      </c>
      <c r="G29" s="3">
        <v>273.935</v>
      </c>
      <c r="H29" s="3">
        <v>32.423999999999999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163</v>
      </c>
      <c r="D30" s="3">
        <v>-50.4</v>
      </c>
      <c r="E30" s="3">
        <v>-26.507000000000001</v>
      </c>
      <c r="F30" s="3">
        <v>-140.90600000000001</v>
      </c>
      <c r="G30" s="3">
        <v>-129.23599999999999</v>
      </c>
      <c r="H30" s="3">
        <v>-235.44200000000001</v>
      </c>
      <c r="I30" s="39">
        <f>(H30+J30)/2</f>
        <v>-126.68050000000001</v>
      </c>
      <c r="J30" s="3">
        <v>-17.919</v>
      </c>
      <c r="K30" s="3">
        <v>-19.341000000000001</v>
      </c>
      <c r="L30" s="3">
        <v>-22.256</v>
      </c>
      <c r="M30" s="3">
        <v>-21.391999999999999</v>
      </c>
    </row>
    <row r="31" spans="3:13" x14ac:dyDescent="0.2">
      <c r="C31" s="3" t="s">
        <v>164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>
        <v>-1.4</v>
      </c>
      <c r="L31" s="3" t="s">
        <v>3</v>
      </c>
      <c r="M31" s="3" t="s">
        <v>3</v>
      </c>
    </row>
    <row r="32" spans="3:13" x14ac:dyDescent="0.2">
      <c r="C32" s="3" t="s">
        <v>165</v>
      </c>
      <c r="D32" s="3">
        <v>0.53600000000000003</v>
      </c>
      <c r="E32" s="3">
        <v>-0.29199999999999998</v>
      </c>
      <c r="F32" s="3">
        <v>238.827</v>
      </c>
      <c r="G32" s="3">
        <v>64.064999999999998</v>
      </c>
      <c r="H32" s="3">
        <v>0</v>
      </c>
      <c r="I32" s="3">
        <v>0.27300000000000002</v>
      </c>
      <c r="J32" s="3">
        <v>0.13</v>
      </c>
      <c r="K32" s="3">
        <v>0</v>
      </c>
      <c r="L32" s="3">
        <v>-0.88500000000000001</v>
      </c>
      <c r="M32" s="3">
        <v>0.13500000000000001</v>
      </c>
    </row>
    <row r="33" spans="3:13" x14ac:dyDescent="0.2">
      <c r="C33" s="3" t="s">
        <v>166</v>
      </c>
      <c r="D33" s="3">
        <v>-29.914000000000001</v>
      </c>
      <c r="E33" s="3">
        <v>-26.798999999999999</v>
      </c>
      <c r="F33" s="3">
        <v>-16.013000000000002</v>
      </c>
      <c r="G33" s="3">
        <v>208.76400000000001</v>
      </c>
      <c r="H33" s="3">
        <v>-203.017</v>
      </c>
      <c r="I33" s="3">
        <v>0.27300000000000002</v>
      </c>
      <c r="J33" s="3">
        <v>-17.789000000000001</v>
      </c>
      <c r="K33" s="3">
        <v>-20.74</v>
      </c>
      <c r="L33" s="3">
        <v>-23.140999999999998</v>
      </c>
      <c r="M33" s="3">
        <v>-27.484999999999999</v>
      </c>
    </row>
    <row r="35" spans="3:13" x14ac:dyDescent="0.2">
      <c r="C35" s="3" t="s">
        <v>167</v>
      </c>
      <c r="D35" s="3">
        <v>17.52</v>
      </c>
      <c r="E35" s="3">
        <v>28.106000000000002</v>
      </c>
      <c r="F35" s="3">
        <v>117.303</v>
      </c>
      <c r="G35" s="3">
        <v>63.426000000000002</v>
      </c>
      <c r="H35" s="3">
        <v>133.49799999999999</v>
      </c>
      <c r="I35" s="3">
        <v>147.42099999999999</v>
      </c>
      <c r="J35" s="3">
        <v>195.875</v>
      </c>
      <c r="K35" s="3">
        <v>149.71600000000001</v>
      </c>
      <c r="L35" s="3">
        <v>407.93799999999999</v>
      </c>
      <c r="M35" s="3">
        <v>711.55100000000004</v>
      </c>
    </row>
    <row r="36" spans="3:13" x14ac:dyDescent="0.2">
      <c r="C36" s="3" t="s">
        <v>168</v>
      </c>
      <c r="D36" s="3">
        <v>0.153</v>
      </c>
      <c r="E36" s="3">
        <v>0.26900000000000002</v>
      </c>
      <c r="F36" s="3">
        <v>-8.4710000000000001</v>
      </c>
      <c r="G36" s="3">
        <v>-3.3959999999999999</v>
      </c>
      <c r="H36" s="3">
        <v>-8.1419999999999995</v>
      </c>
      <c r="I36" s="3">
        <v>-10.101000000000001</v>
      </c>
      <c r="J36" s="3">
        <v>4.2850000000000001</v>
      </c>
      <c r="K36" s="3">
        <v>-5.4710000000000001</v>
      </c>
      <c r="L36" s="3">
        <v>-6.9550000000000001</v>
      </c>
      <c r="M36" s="3">
        <v>-51.720999999999997</v>
      </c>
    </row>
    <row r="37" spans="3:13" x14ac:dyDescent="0.2">
      <c r="C37" s="3" t="s">
        <v>169</v>
      </c>
      <c r="D37" s="3">
        <v>10.433</v>
      </c>
      <c r="E37" s="3">
        <v>88.929000000000002</v>
      </c>
      <c r="F37" s="3">
        <v>-45.406999999999996</v>
      </c>
      <c r="G37" s="3">
        <v>73.468000000000004</v>
      </c>
      <c r="H37" s="3">
        <v>22.064</v>
      </c>
      <c r="I37" s="3">
        <v>58.555</v>
      </c>
      <c r="J37" s="3">
        <v>-50.444000000000003</v>
      </c>
      <c r="K37" s="3">
        <v>263.69299999999998</v>
      </c>
      <c r="L37" s="3">
        <v>310.56799999999998</v>
      </c>
      <c r="M37" s="3">
        <v>212.52</v>
      </c>
    </row>
    <row r="38" spans="3:13" x14ac:dyDescent="0.2">
      <c r="C38" s="3" t="s">
        <v>170</v>
      </c>
      <c r="D38" s="3">
        <v>28.106000000000002</v>
      </c>
      <c r="E38" s="3">
        <v>117.303</v>
      </c>
      <c r="F38" s="3">
        <v>63.426000000000002</v>
      </c>
      <c r="G38" s="3">
        <v>133.49799999999999</v>
      </c>
      <c r="H38" s="3">
        <v>147.42099999999999</v>
      </c>
      <c r="I38" s="3">
        <v>195.875</v>
      </c>
      <c r="J38" s="3">
        <v>149.71600000000001</v>
      </c>
      <c r="K38" s="3">
        <v>407.93799999999999</v>
      </c>
      <c r="L38" s="3">
        <v>711.55100000000004</v>
      </c>
      <c r="M38" s="3">
        <v>872.35</v>
      </c>
    </row>
    <row r="40" spans="3:13" x14ac:dyDescent="0.2">
      <c r="C40" s="3" t="s">
        <v>171</v>
      </c>
      <c r="D40" s="3">
        <v>48.176000000000002</v>
      </c>
      <c r="E40" s="3">
        <v>132.51</v>
      </c>
      <c r="F40" s="3">
        <v>56.054000000000002</v>
      </c>
      <c r="G40" s="3">
        <v>65.801000000000002</v>
      </c>
      <c r="H40" s="3">
        <v>303.59500000000003</v>
      </c>
      <c r="I40" s="3">
        <v>190.27799999999999</v>
      </c>
      <c r="J40" s="3">
        <v>74.662999999999997</v>
      </c>
      <c r="K40" s="3">
        <v>368.74700000000001</v>
      </c>
      <c r="L40" s="3">
        <v>496.58100000000002</v>
      </c>
      <c r="M40" s="3">
        <v>296.38</v>
      </c>
    </row>
    <row r="41" spans="3:13" x14ac:dyDescent="0.2">
      <c r="C41" s="3" t="s">
        <v>172</v>
      </c>
      <c r="D41" s="3">
        <v>2.27</v>
      </c>
      <c r="E41" s="3">
        <v>2.0979999999999999</v>
      </c>
      <c r="F41" s="3">
        <v>2.1800000000000002</v>
      </c>
      <c r="G41" s="3">
        <v>7.9980000000000002</v>
      </c>
      <c r="H41" s="3">
        <v>3.6720000000000002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080F-50BF-4DB7-A5D2-62588053AEF3}">
  <dimension ref="C1:M32"/>
  <sheetViews>
    <sheetView workbookViewId="0">
      <selection activeCell="C39" sqref="C39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173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174</v>
      </c>
      <c r="D12" s="3" t="s">
        <v>3</v>
      </c>
      <c r="E12" s="3" t="s">
        <v>3</v>
      </c>
      <c r="F12" s="3">
        <v>21.86</v>
      </c>
      <c r="G12" s="3">
        <v>32.19</v>
      </c>
      <c r="H12" s="3">
        <v>54.02</v>
      </c>
      <c r="I12" s="3">
        <v>38.39</v>
      </c>
      <c r="J12" s="3">
        <v>39.54</v>
      </c>
      <c r="K12" s="3">
        <v>29.01</v>
      </c>
      <c r="L12" s="3">
        <v>47.94</v>
      </c>
      <c r="M12" s="3">
        <v>33.32</v>
      </c>
    </row>
    <row r="13" spans="3:13" ht="12.75" x14ac:dyDescent="0.2">
      <c r="C13" s="3" t="s">
        <v>175</v>
      </c>
      <c r="D13" s="3" t="s">
        <v>3</v>
      </c>
      <c r="E13" s="3" t="s">
        <v>3</v>
      </c>
      <c r="F13" s="3" t="s">
        <v>176</v>
      </c>
      <c r="G13" s="3" t="s">
        <v>177</v>
      </c>
      <c r="H13" s="3" t="s">
        <v>178</v>
      </c>
      <c r="I13" s="3" t="s">
        <v>179</v>
      </c>
      <c r="J13" s="3" t="s">
        <v>180</v>
      </c>
      <c r="K13" s="3" t="s">
        <v>181</v>
      </c>
      <c r="L13" s="3" t="s">
        <v>182</v>
      </c>
      <c r="M13" s="3" t="s">
        <v>183</v>
      </c>
    </row>
    <row r="14" spans="3:13" ht="12.75" x14ac:dyDescent="0.2"/>
    <row r="15" spans="3:13" ht="12.75" x14ac:dyDescent="0.2">
      <c r="C15" s="3" t="s">
        <v>184</v>
      </c>
      <c r="D15" s="3" t="s">
        <v>3</v>
      </c>
      <c r="E15" s="3" t="s">
        <v>3</v>
      </c>
      <c r="F15" s="3" t="s">
        <v>185</v>
      </c>
      <c r="G15" s="3" t="s">
        <v>186</v>
      </c>
      <c r="H15" s="3" t="s">
        <v>187</v>
      </c>
      <c r="I15" s="3" t="s">
        <v>188</v>
      </c>
      <c r="J15" s="3" t="s">
        <v>189</v>
      </c>
      <c r="K15" s="3" t="s">
        <v>190</v>
      </c>
      <c r="L15" s="3" t="s">
        <v>191</v>
      </c>
      <c r="M15" s="3" t="s">
        <v>192</v>
      </c>
    </row>
    <row r="16" spans="3:13" ht="12.75" x14ac:dyDescent="0.2">
      <c r="C16" s="3" t="s">
        <v>193</v>
      </c>
      <c r="D16" s="3" t="s">
        <v>194</v>
      </c>
      <c r="E16" s="3" t="s">
        <v>194</v>
      </c>
      <c r="F16" s="3" t="s">
        <v>185</v>
      </c>
      <c r="G16" s="3" t="s">
        <v>186</v>
      </c>
      <c r="H16" s="3" t="s">
        <v>187</v>
      </c>
      <c r="I16" s="3" t="s">
        <v>188</v>
      </c>
      <c r="J16" s="3" t="s">
        <v>189</v>
      </c>
      <c r="K16" s="3" t="s">
        <v>190</v>
      </c>
      <c r="L16" s="3" t="s">
        <v>191</v>
      </c>
      <c r="M16" s="3" t="s">
        <v>195</v>
      </c>
    </row>
    <row r="17" spans="3:13" ht="12.75" x14ac:dyDescent="0.2">
      <c r="C17" s="3" t="s">
        <v>196</v>
      </c>
      <c r="D17" s="3" t="s">
        <v>194</v>
      </c>
      <c r="E17" s="3" t="s">
        <v>194</v>
      </c>
      <c r="F17" s="3" t="s">
        <v>197</v>
      </c>
      <c r="G17" s="3" t="s">
        <v>198</v>
      </c>
      <c r="H17" s="3" t="s">
        <v>199</v>
      </c>
      <c r="I17" s="3" t="s">
        <v>200</v>
      </c>
      <c r="J17" s="3" t="s">
        <v>201</v>
      </c>
      <c r="K17" s="3" t="s">
        <v>202</v>
      </c>
      <c r="L17" s="3" t="s">
        <v>203</v>
      </c>
      <c r="M17" s="3" t="s">
        <v>204</v>
      </c>
    </row>
    <row r="18" spans="3:13" ht="12.75" x14ac:dyDescent="0.2">
      <c r="C18" s="3" t="s">
        <v>205</v>
      </c>
      <c r="D18" s="3" t="s">
        <v>194</v>
      </c>
      <c r="E18" s="3" t="s">
        <v>194</v>
      </c>
      <c r="F18" s="3" t="s">
        <v>206</v>
      </c>
      <c r="G18" s="3" t="s">
        <v>207</v>
      </c>
      <c r="H18" s="3" t="s">
        <v>208</v>
      </c>
      <c r="I18" s="3" t="s">
        <v>209</v>
      </c>
      <c r="J18" s="3" t="s">
        <v>210</v>
      </c>
      <c r="K18" s="3" t="s">
        <v>211</v>
      </c>
      <c r="L18" s="3" t="s">
        <v>212</v>
      </c>
      <c r="M18" s="3" t="s">
        <v>213</v>
      </c>
    </row>
    <row r="19" spans="3:13" ht="12.75" x14ac:dyDescent="0.2">
      <c r="C19" s="3" t="s">
        <v>214</v>
      </c>
      <c r="D19" s="3" t="s">
        <v>194</v>
      </c>
      <c r="E19" s="3" t="s">
        <v>194</v>
      </c>
      <c r="F19" s="3" t="s">
        <v>215</v>
      </c>
      <c r="G19" s="3" t="s">
        <v>216</v>
      </c>
      <c r="H19" s="3" t="s">
        <v>217</v>
      </c>
      <c r="I19" s="3" t="s">
        <v>218</v>
      </c>
      <c r="J19" s="3" t="s">
        <v>219</v>
      </c>
      <c r="K19" s="3" t="s">
        <v>220</v>
      </c>
      <c r="L19" s="3" t="s">
        <v>221</v>
      </c>
      <c r="M19" s="3" t="s">
        <v>222</v>
      </c>
    </row>
    <row r="20" spans="3:13" ht="12.75" x14ac:dyDescent="0.2">
      <c r="C20" s="3" t="s">
        <v>223</v>
      </c>
      <c r="D20" s="3" t="s">
        <v>224</v>
      </c>
      <c r="E20" s="3" t="s">
        <v>224</v>
      </c>
      <c r="F20" s="3" t="s">
        <v>225</v>
      </c>
      <c r="G20" s="3" t="s">
        <v>226</v>
      </c>
      <c r="H20" s="3" t="s">
        <v>227</v>
      </c>
      <c r="I20" s="3" t="s">
        <v>228</v>
      </c>
      <c r="J20" s="3" t="s">
        <v>229</v>
      </c>
      <c r="K20" s="3" t="s">
        <v>230</v>
      </c>
      <c r="L20" s="3" t="s">
        <v>231</v>
      </c>
      <c r="M20" s="3" t="s">
        <v>232</v>
      </c>
    </row>
    <row r="21" spans="3:13" ht="12.75" x14ac:dyDescent="0.2">
      <c r="C21" s="3" t="s">
        <v>233</v>
      </c>
      <c r="D21" s="3" t="s">
        <v>224</v>
      </c>
      <c r="E21" s="3" t="s">
        <v>224</v>
      </c>
      <c r="F21" s="3" t="s">
        <v>234</v>
      </c>
      <c r="G21" s="3" t="s">
        <v>235</v>
      </c>
      <c r="H21" s="3" t="s">
        <v>236</v>
      </c>
      <c r="I21" s="3" t="s">
        <v>237</v>
      </c>
      <c r="J21" s="3" t="s">
        <v>238</v>
      </c>
      <c r="K21" s="3" t="s">
        <v>239</v>
      </c>
      <c r="L21" s="3" t="s">
        <v>240</v>
      </c>
      <c r="M21" s="3" t="s">
        <v>241</v>
      </c>
    </row>
    <row r="22" spans="3:13" ht="12.75" x14ac:dyDescent="0.2">
      <c r="C22" s="3" t="s">
        <v>242</v>
      </c>
      <c r="D22" s="3" t="s">
        <v>194</v>
      </c>
      <c r="E22" s="3" t="s">
        <v>194</v>
      </c>
      <c r="F22" s="3" t="s">
        <v>243</v>
      </c>
      <c r="G22" s="3" t="s">
        <v>244</v>
      </c>
      <c r="H22" s="3" t="s">
        <v>245</v>
      </c>
      <c r="I22" s="3" t="s">
        <v>246</v>
      </c>
      <c r="J22" s="3" t="s">
        <v>247</v>
      </c>
      <c r="K22" s="3" t="s">
        <v>248</v>
      </c>
      <c r="L22" s="3" t="s">
        <v>249</v>
      </c>
      <c r="M22" s="3" t="s">
        <v>250</v>
      </c>
    </row>
    <row r="23" spans="3:13" ht="12.75" x14ac:dyDescent="0.2"/>
    <row r="24" spans="3:13" ht="12.75" x14ac:dyDescent="0.2">
      <c r="C24" s="3" t="s">
        <v>251</v>
      </c>
      <c r="D24" s="3" t="s">
        <v>194</v>
      </c>
      <c r="E24" s="3" t="s">
        <v>194</v>
      </c>
      <c r="F24" s="3" t="s">
        <v>252</v>
      </c>
      <c r="G24" s="3" t="s">
        <v>253</v>
      </c>
      <c r="H24" s="3" t="s">
        <v>254</v>
      </c>
      <c r="I24" s="3" t="s">
        <v>255</v>
      </c>
      <c r="J24" s="3" t="s">
        <v>256</v>
      </c>
      <c r="K24" s="3" t="s">
        <v>257</v>
      </c>
      <c r="L24" s="3" t="s">
        <v>258</v>
      </c>
      <c r="M24" s="3" t="s">
        <v>259</v>
      </c>
    </row>
    <row r="25" spans="3:13" ht="12.75" x14ac:dyDescent="0.2">
      <c r="C25" s="3" t="s">
        <v>260</v>
      </c>
      <c r="D25" s="3" t="s">
        <v>194</v>
      </c>
      <c r="E25" s="3" t="s">
        <v>194</v>
      </c>
      <c r="F25" s="3" t="s">
        <v>261</v>
      </c>
      <c r="G25" s="3" t="s">
        <v>262</v>
      </c>
      <c r="H25" s="3" t="s">
        <v>263</v>
      </c>
      <c r="I25" s="3" t="s">
        <v>264</v>
      </c>
      <c r="J25" s="3" t="s">
        <v>237</v>
      </c>
      <c r="K25" s="3" t="s">
        <v>265</v>
      </c>
      <c r="L25" s="3" t="s">
        <v>266</v>
      </c>
      <c r="M25" s="3" t="s">
        <v>267</v>
      </c>
    </row>
    <row r="26" spans="3:13" ht="12.75" x14ac:dyDescent="0.2">
      <c r="C26" s="3" t="s">
        <v>268</v>
      </c>
      <c r="D26" s="3" t="s">
        <v>194</v>
      </c>
      <c r="E26" s="3" t="s">
        <v>194</v>
      </c>
      <c r="F26" s="3" t="s">
        <v>269</v>
      </c>
      <c r="G26" s="3" t="s">
        <v>270</v>
      </c>
      <c r="H26" s="3" t="s">
        <v>271</v>
      </c>
      <c r="I26" s="3" t="s">
        <v>272</v>
      </c>
      <c r="J26" s="3" t="s">
        <v>273</v>
      </c>
      <c r="K26" s="3" t="s">
        <v>274</v>
      </c>
      <c r="L26" s="3" t="s">
        <v>275</v>
      </c>
      <c r="M26" s="3" t="s">
        <v>276</v>
      </c>
    </row>
    <row r="27" spans="3:13" ht="12.75" x14ac:dyDescent="0.2">
      <c r="C27" s="3" t="s">
        <v>277</v>
      </c>
      <c r="D27" s="3" t="s">
        <v>194</v>
      </c>
      <c r="E27" s="3" t="s">
        <v>194</v>
      </c>
      <c r="F27" s="3" t="s">
        <v>243</v>
      </c>
      <c r="G27" s="3" t="s">
        <v>278</v>
      </c>
      <c r="H27" s="3" t="s">
        <v>245</v>
      </c>
      <c r="I27" s="3" t="s">
        <v>246</v>
      </c>
      <c r="J27" s="3" t="s">
        <v>247</v>
      </c>
      <c r="K27" s="3" t="s">
        <v>279</v>
      </c>
      <c r="L27" s="3" t="s">
        <v>247</v>
      </c>
      <c r="M27" s="3" t="s">
        <v>280</v>
      </c>
    </row>
    <row r="28" spans="3:13" ht="12.75" x14ac:dyDescent="0.2"/>
    <row r="29" spans="3:13" ht="12.75" x14ac:dyDescent="0.2">
      <c r="C29" s="3" t="s">
        <v>281</v>
      </c>
      <c r="D29" s="3" t="s">
        <v>194</v>
      </c>
      <c r="E29" s="3">
        <v>0.1</v>
      </c>
      <c r="F29" s="3">
        <v>1.8</v>
      </c>
      <c r="G29" s="3">
        <v>4.3</v>
      </c>
      <c r="H29" s="3">
        <v>7.5</v>
      </c>
      <c r="I29" s="3">
        <v>9.6999999999999993</v>
      </c>
      <c r="J29" s="3">
        <v>8.1</v>
      </c>
      <c r="K29" s="3">
        <v>8</v>
      </c>
      <c r="L29" s="3">
        <v>9.6</v>
      </c>
      <c r="M29" s="3">
        <v>11.7</v>
      </c>
    </row>
    <row r="30" spans="3:13" ht="12.75" x14ac:dyDescent="0.2">
      <c r="C30" s="3" t="s">
        <v>282</v>
      </c>
      <c r="D30" s="3">
        <v>5</v>
      </c>
      <c r="E30" s="3">
        <v>5</v>
      </c>
      <c r="F30" s="3">
        <v>6</v>
      </c>
      <c r="G30" s="3">
        <v>5</v>
      </c>
      <c r="H30" s="3">
        <v>7</v>
      </c>
      <c r="I30" s="3">
        <v>5</v>
      </c>
      <c r="J30" s="3">
        <v>3</v>
      </c>
      <c r="K30" s="3">
        <v>5</v>
      </c>
      <c r="L30" s="3">
        <v>8</v>
      </c>
      <c r="M30" s="3">
        <v>7</v>
      </c>
    </row>
    <row r="31" spans="3:13" ht="12.75" x14ac:dyDescent="0.2">
      <c r="C31" s="3" t="s">
        <v>283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0.24</v>
      </c>
    </row>
    <row r="32" spans="3:13" ht="12.75" x14ac:dyDescent="0.2">
      <c r="C32" s="3" t="s">
        <v>284</v>
      </c>
      <c r="D32" s="3" t="s">
        <v>3</v>
      </c>
      <c r="E32" s="3" t="s">
        <v>3</v>
      </c>
      <c r="F32" s="3" t="s">
        <v>285</v>
      </c>
      <c r="G32" s="3" t="s">
        <v>285</v>
      </c>
      <c r="H32" s="3" t="s">
        <v>285</v>
      </c>
      <c r="I32" s="3" t="s">
        <v>285</v>
      </c>
      <c r="J32" s="3" t="s">
        <v>285</v>
      </c>
      <c r="K32" s="3" t="s">
        <v>285</v>
      </c>
      <c r="L32" s="3" t="s">
        <v>285</v>
      </c>
      <c r="M32" s="3" t="s">
        <v>286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8DFA-3BEB-4255-A477-75B04AB86010}">
  <dimension ref="A3:BJ22"/>
  <sheetViews>
    <sheetView showGridLines="0" tabSelected="1" topLeftCell="X1" workbookViewId="0">
      <selection activeCell="AN25" sqref="AN25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287</v>
      </c>
      <c r="C3" s="9"/>
      <c r="D3" s="9"/>
      <c r="E3" s="9"/>
      <c r="F3" s="9"/>
      <c r="H3" s="9" t="s">
        <v>288</v>
      </c>
      <c r="I3" s="9"/>
      <c r="J3" s="9"/>
      <c r="K3" s="9"/>
      <c r="L3" s="9"/>
      <c r="N3" s="11" t="s">
        <v>289</v>
      </c>
      <c r="O3" s="11"/>
      <c r="P3" s="11"/>
      <c r="Q3" s="11"/>
      <c r="R3" s="11"/>
      <c r="S3" s="11"/>
      <c r="T3" s="11"/>
      <c r="V3" s="9" t="s">
        <v>290</v>
      </c>
      <c r="W3" s="9"/>
      <c r="X3" s="9"/>
      <c r="Y3" s="9"/>
      <c r="AA3" s="9" t="s">
        <v>291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292</v>
      </c>
      <c r="C4" s="15" t="s">
        <v>293</v>
      </c>
      <c r="D4" s="14" t="s">
        <v>294</v>
      </c>
      <c r="E4" s="15" t="s">
        <v>295</v>
      </c>
      <c r="F4" s="14" t="s">
        <v>296</v>
      </c>
      <c r="H4" s="16" t="s">
        <v>297</v>
      </c>
      <c r="I4" s="17" t="s">
        <v>298</v>
      </c>
      <c r="J4" s="16" t="s">
        <v>299</v>
      </c>
      <c r="K4" s="17" t="s">
        <v>300</v>
      </c>
      <c r="L4" s="16" t="s">
        <v>301</v>
      </c>
      <c r="N4" s="18" t="s">
        <v>302</v>
      </c>
      <c r="O4" s="19" t="s">
        <v>303</v>
      </c>
      <c r="P4" s="18" t="s">
        <v>304</v>
      </c>
      <c r="Q4" s="19" t="s">
        <v>305</v>
      </c>
      <c r="R4" s="18" t="s">
        <v>306</v>
      </c>
      <c r="S4" s="19" t="s">
        <v>307</v>
      </c>
      <c r="T4" s="18" t="s">
        <v>308</v>
      </c>
      <c r="V4" s="19" t="s">
        <v>309</v>
      </c>
      <c r="W4" s="18" t="s">
        <v>310</v>
      </c>
      <c r="X4" s="19" t="s">
        <v>311</v>
      </c>
      <c r="Y4" s="18" t="s">
        <v>312</v>
      </c>
      <c r="AA4" s="20" t="s">
        <v>142</v>
      </c>
      <c r="AB4" s="21" t="s">
        <v>196</v>
      </c>
      <c r="AC4" s="20" t="s">
        <v>205</v>
      </c>
      <c r="AD4" s="21" t="s">
        <v>223</v>
      </c>
      <c r="AE4" s="20" t="s">
        <v>233</v>
      </c>
      <c r="AF4" s="21" t="s">
        <v>242</v>
      </c>
      <c r="AG4" s="20" t="s">
        <v>251</v>
      </c>
      <c r="AH4" s="21" t="s">
        <v>260</v>
      </c>
      <c r="AI4" s="20" t="s">
        <v>283</v>
      </c>
      <c r="AJ4" s="22"/>
      <c r="AK4" s="21" t="s">
        <v>281</v>
      </c>
      <c r="AL4" s="20" t="s">
        <v>282</v>
      </c>
    </row>
    <row r="5" spans="1:62" ht="63" x14ac:dyDescent="0.2">
      <c r="A5" s="23" t="s">
        <v>313</v>
      </c>
      <c r="B5" s="18" t="s">
        <v>314</v>
      </c>
      <c r="C5" s="24" t="s">
        <v>315</v>
      </c>
      <c r="D5" s="25" t="s">
        <v>316</v>
      </c>
      <c r="E5" s="19" t="s">
        <v>317</v>
      </c>
      <c r="F5" s="18" t="s">
        <v>314</v>
      </c>
      <c r="H5" s="19" t="s">
        <v>318</v>
      </c>
      <c r="I5" s="18" t="s">
        <v>319</v>
      </c>
      <c r="J5" s="19" t="s">
        <v>320</v>
      </c>
      <c r="K5" s="18" t="s">
        <v>321</v>
      </c>
      <c r="L5" s="19" t="s">
        <v>322</v>
      </c>
      <c r="N5" s="18" t="s">
        <v>323</v>
      </c>
      <c r="O5" s="19" t="s">
        <v>324</v>
      </c>
      <c r="P5" s="18" t="s">
        <v>325</v>
      </c>
      <c r="Q5" s="19" t="s">
        <v>326</v>
      </c>
      <c r="R5" s="18" t="s">
        <v>327</v>
      </c>
      <c r="S5" s="19" t="s">
        <v>328</v>
      </c>
      <c r="T5" s="18" t="s">
        <v>329</v>
      </c>
      <c r="V5" s="19" t="s">
        <v>330</v>
      </c>
      <c r="W5" s="18" t="s">
        <v>331</v>
      </c>
      <c r="X5" s="19" t="s">
        <v>332</v>
      </c>
      <c r="Y5" s="18" t="s">
        <v>333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0.37092241104719792</v>
      </c>
      <c r="C7" s="31">
        <f>(sheet!D18-sheet!D15)/sheet!D35</f>
        <v>0.29767101984223643</v>
      </c>
      <c r="D7" s="31">
        <f>sheet!D12/sheet!D35</f>
        <v>6.5826947218526916E-2</v>
      </c>
      <c r="E7" s="31">
        <f>Sheet2!D20/sheet!D35</f>
        <v>0.12845927563658166</v>
      </c>
      <c r="F7" s="31">
        <f>sheet!D18/sheet!D35</f>
        <v>0.37092241104719792</v>
      </c>
      <c r="G7" s="29"/>
      <c r="H7" s="32">
        <f>Sheet1!D33/sheet!D51</f>
        <v>-0.10960097804598896</v>
      </c>
      <c r="I7" s="32">
        <f>Sheet1!D33/Sheet1!D12</f>
        <v>3.1259563434434486E-2</v>
      </c>
      <c r="J7" s="32">
        <f>Sheet1!D12/sheet!D27</f>
        <v>1.8323358787965294</v>
      </c>
      <c r="K7" s="32">
        <f>Sheet1!D30/sheet!D27</f>
        <v>6.8870242549677316E-2</v>
      </c>
      <c r="L7" s="32">
        <f>Sheet1!D38</f>
        <v>0</v>
      </c>
      <c r="M7" s="29"/>
      <c r="N7" s="32">
        <f>sheet!D40/sheet!D27</f>
        <v>1.5226050046049433</v>
      </c>
      <c r="O7" s="32">
        <f>sheet!D51/sheet!D27</f>
        <v>-0.52260500460494341</v>
      </c>
      <c r="P7" s="32">
        <f>sheet!D40/sheet!D51</f>
        <v>-2.9134910519196748</v>
      </c>
      <c r="Q7" s="31">
        <f>Sheet1!D24/Sheet1!D26</f>
        <v>-12.483347210657785</v>
      </c>
      <c r="R7" s="31">
        <f>ABS(Sheet2!D20/(Sheet1!D26+Sheet2!D30))</f>
        <v>1.0387485322525662</v>
      </c>
      <c r="S7" s="31">
        <f>sheet!D40/Sheet1!D43</f>
        <v>11.476050204918032</v>
      </c>
      <c r="T7" s="31">
        <f>Sheet2!D20/sheet!D40</f>
        <v>0.12242173985826685</v>
      </c>
      <c r="V7" s="31">
        <f>ABS(Sheet1!D15/sheet!D15)</f>
        <v>8.924606727202967</v>
      </c>
      <c r="W7" s="31">
        <f>Sheet1!D12/sheet!D14</f>
        <v>6.5185583712157849</v>
      </c>
      <c r="X7" s="31">
        <f>Sheet1!D12/sheet!D27</f>
        <v>1.8323358787965294</v>
      </c>
      <c r="Y7" s="31">
        <f>Sheet1!D12/(sheet!D18-sheet!D35)</f>
        <v>-2.0073381584238037</v>
      </c>
      <c r="AA7" s="17">
        <f>Sheet1!D43</f>
        <v>39.04</v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 t="str">
        <f>Sheet3!D31</f>
        <v/>
      </c>
      <c r="AK7" s="17" t="str">
        <f>Sheet3!D29</f>
        <v>NA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0.56723213003228745</v>
      </c>
      <c r="C8" s="34">
        <f>(sheet!E18-sheet!E15)/sheet!E35</f>
        <v>0.47477897383907924</v>
      </c>
      <c r="D8" s="34">
        <f>sheet!E12/sheet!E35</f>
        <v>0.24419149286075612</v>
      </c>
      <c r="E8" s="34">
        <f>Sheet2!E20/sheet!E35</f>
        <v>0.29885318283916873</v>
      </c>
      <c r="F8" s="34">
        <f>sheet!E18/sheet!E35</f>
        <v>0.56723213003228745</v>
      </c>
      <c r="G8" s="29"/>
      <c r="H8" s="35">
        <f>Sheet1!E33/sheet!E51</f>
        <v>-0.78363083984196735</v>
      </c>
      <c r="I8" s="35">
        <f>Sheet1!E33/Sheet1!E12</f>
        <v>7.2515634558558251E-2</v>
      </c>
      <c r="J8" s="35">
        <f>Sheet1!E12/sheet!E27</f>
        <v>2.0401369653943293</v>
      </c>
      <c r="K8" s="35">
        <f>Sheet1!E30/sheet!E27</f>
        <v>0.1773559081711526</v>
      </c>
      <c r="L8" s="35">
        <f>Sheet1!E38</f>
        <v>0.71</v>
      </c>
      <c r="M8" s="29"/>
      <c r="N8" s="35">
        <f>sheet!E40/sheet!E27</f>
        <v>1.1887902046603682</v>
      </c>
      <c r="O8" s="35">
        <f>sheet!E51/sheet!E27</f>
        <v>-0.18879020466036817</v>
      </c>
      <c r="P8" s="35">
        <f>sheet!E40/sheet!E51</f>
        <v>-6.296884982984106</v>
      </c>
      <c r="Q8" s="34">
        <f>Sheet1!E24/Sheet1!E26</f>
        <v>-51.796818881477677</v>
      </c>
      <c r="R8" s="34">
        <f>ABS(Sheet2!E20/(Sheet1!E26+Sheet2!E30))</f>
        <v>5.0450168681473144</v>
      </c>
      <c r="S8" s="34">
        <f>sheet!E40/Sheet1!E43</f>
        <v>4.180968953993732</v>
      </c>
      <c r="T8" s="34">
        <f>Sheet2!E20/sheet!E40</f>
        <v>0.29727267268137836</v>
      </c>
      <c r="U8" s="12"/>
      <c r="V8" s="34">
        <f>ABS(Sheet1!E15/sheet!E15)</f>
        <v>9.3227506079437994</v>
      </c>
      <c r="W8" s="34">
        <f>Sheet1!E12/sheet!E14</f>
        <v>8.7825382023186318</v>
      </c>
      <c r="X8" s="34">
        <f>Sheet1!E12/sheet!E27</f>
        <v>2.0401369653943293</v>
      </c>
      <c r="Y8" s="34">
        <f>Sheet1!E12/(sheet!E18-sheet!E35)</f>
        <v>-3.9865938717591036</v>
      </c>
      <c r="Z8" s="12"/>
      <c r="AA8" s="36">
        <f>Sheet1!E43</f>
        <v>115.506</v>
      </c>
      <c r="AB8" s="36" t="str">
        <f>Sheet3!E17</f>
        <v>NA</v>
      </c>
      <c r="AC8" s="36" t="str">
        <f>Sheet3!E18</f>
        <v>NA</v>
      </c>
      <c r="AD8" s="36" t="str">
        <f>Sheet3!E20</f>
        <v>NM</v>
      </c>
      <c r="AE8" s="36" t="str">
        <f>Sheet3!E21</f>
        <v>NM</v>
      </c>
      <c r="AF8" s="36" t="str">
        <f>Sheet3!E22</f>
        <v>NA</v>
      </c>
      <c r="AG8" s="36" t="str">
        <f>Sheet3!E24</f>
        <v>NA</v>
      </c>
      <c r="AH8" s="36" t="str">
        <f>Sheet3!E25</f>
        <v>NA</v>
      </c>
      <c r="AI8" s="36" t="str">
        <f>Sheet3!E31</f>
        <v/>
      </c>
      <c r="AK8" s="36">
        <f>Sheet3!E29</f>
        <v>0.1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1.402855532748954</v>
      </c>
      <c r="C9" s="31">
        <f>(sheet!F18-sheet!F15)/sheet!F35</f>
        <v>1.122398779138404</v>
      </c>
      <c r="D9" s="31">
        <f>sheet!F12/sheet!F35</f>
        <v>0.26089746490228582</v>
      </c>
      <c r="E9" s="31">
        <f>Sheet2!F20/sheet!F35</f>
        <v>0.31755153080742227</v>
      </c>
      <c r="F9" s="31">
        <f>sheet!F18/sheet!F35</f>
        <v>1.402855532748954</v>
      </c>
      <c r="G9" s="29"/>
      <c r="H9" s="32">
        <f>Sheet1!F33/sheet!F51</f>
        <v>0.27644094444623746</v>
      </c>
      <c r="I9" s="32">
        <f>Sheet1!F33/Sheet1!F12</f>
        <v>4.9138718100442735E-2</v>
      </c>
      <c r="J9" s="32">
        <f>Sheet1!F12/sheet!F27</f>
        <v>2.2648574902317464</v>
      </c>
      <c r="K9" s="32">
        <f>Sheet1!F30/sheet!F27</f>
        <v>0.12123585807493478</v>
      </c>
      <c r="L9" s="32">
        <f>Sheet1!F38</f>
        <v>0.66</v>
      </c>
      <c r="M9" s="29"/>
      <c r="N9" s="32">
        <f>sheet!F40/sheet!F27</f>
        <v>0.59740874455901327</v>
      </c>
      <c r="O9" s="32">
        <f>sheet!F51/sheet!F27</f>
        <v>0.40258939924081416</v>
      </c>
      <c r="P9" s="32">
        <f>sheet!F40/sheet!F51</f>
        <v>1.4839157356989059</v>
      </c>
      <c r="Q9" s="31">
        <f>Sheet1!F24/Sheet1!F26</f>
        <v>-19.211636723256962</v>
      </c>
      <c r="R9" s="31">
        <f>ABS(Sheet2!F20/(Sheet1!F26+Sheet2!F30))</f>
        <v>0.52525974158518907</v>
      </c>
      <c r="S9" s="31">
        <f>sheet!F40/Sheet1!F43</f>
        <v>2.5571463757637396</v>
      </c>
      <c r="T9" s="31">
        <f>Sheet2!F20/sheet!F40</f>
        <v>0.23986390964594756</v>
      </c>
      <c r="V9" s="31">
        <f>ABS(Sheet1!F15/sheet!F15)</f>
        <v>8.5568706824481904</v>
      </c>
      <c r="W9" s="31">
        <f>Sheet1!F12/sheet!F14</f>
        <v>7.1553027415334984</v>
      </c>
      <c r="X9" s="31">
        <f>Sheet1!F12/sheet!F27</f>
        <v>2.2648574902317464</v>
      </c>
      <c r="Y9" s="31">
        <f>Sheet1!F12/(sheet!F18-sheet!F35)</f>
        <v>12.45860093733727</v>
      </c>
      <c r="AA9" s="17">
        <f>Sheet1!F43</f>
        <v>125.861</v>
      </c>
      <c r="AB9" s="17" t="str">
        <f>Sheet3!F17</f>
        <v>15.7x</v>
      </c>
      <c r="AC9" s="17" t="str">
        <f>Sheet3!F18</f>
        <v>15.6x</v>
      </c>
      <c r="AD9" s="17" t="str">
        <f>Sheet3!F20</f>
        <v>-72.0x</v>
      </c>
      <c r="AE9" s="17" t="str">
        <f>Sheet3!F21</f>
        <v>7.2x</v>
      </c>
      <c r="AF9" s="17" t="str">
        <f>Sheet3!F22</f>
        <v>1.8x</v>
      </c>
      <c r="AG9" s="17" t="str">
        <f>Sheet3!F24</f>
        <v>25.7x</v>
      </c>
      <c r="AH9" s="17" t="str">
        <f>Sheet3!F25</f>
        <v>9.6x</v>
      </c>
      <c r="AI9" s="17" t="str">
        <f>Sheet3!F31</f>
        <v/>
      </c>
      <c r="AK9" s="17">
        <f>Sheet3!F29</f>
        <v>1.8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1.1494726374000135</v>
      </c>
      <c r="C10" s="34">
        <f>(sheet!G18-sheet!G15)/sheet!G35</f>
        <v>0.96417663582543611</v>
      </c>
      <c r="D10" s="34">
        <f>sheet!G12/sheet!G35</f>
        <v>0.23048568463906435</v>
      </c>
      <c r="E10" s="34">
        <f>Sheet2!G20/sheet!G35</f>
        <v>0.16933095995704442</v>
      </c>
      <c r="F10" s="34">
        <f>sheet!G18/sheet!G35</f>
        <v>1.1494726374000135</v>
      </c>
      <c r="G10" s="29"/>
      <c r="H10" s="35">
        <f>Sheet1!G33/sheet!G51</f>
        <v>0.30556241539530971</v>
      </c>
      <c r="I10" s="35">
        <f>Sheet1!G33/Sheet1!G12</f>
        <v>8.6201090939115904E-2</v>
      </c>
      <c r="J10" s="35">
        <f>Sheet1!G12/sheet!G27</f>
        <v>1.4884732007919452</v>
      </c>
      <c r="K10" s="35">
        <f>Sheet1!G30/sheet!G27</f>
        <v>0.12830801374190337</v>
      </c>
      <c r="L10" s="35">
        <f>Sheet1!G38</f>
        <v>1.33</v>
      </c>
      <c r="M10" s="29"/>
      <c r="N10" s="35">
        <f>sheet!G40/sheet!G27</f>
        <v>0.58009229120698691</v>
      </c>
      <c r="O10" s="35">
        <f>sheet!G51/sheet!G27</f>
        <v>0.41990770879301298</v>
      </c>
      <c r="P10" s="35">
        <f>sheet!G40/sheet!G51</f>
        <v>1.3814756887279114</v>
      </c>
      <c r="Q10" s="34">
        <f>Sheet1!G24/Sheet1!G26</f>
        <v>-41.13570344678083</v>
      </c>
      <c r="R10" s="34">
        <f>ABS(Sheet2!G20/(Sheet1!G26+Sheet2!G30))</f>
        <v>0.73274361407257438</v>
      </c>
      <c r="S10" s="34">
        <f>sheet!G40/Sheet1!G43</f>
        <v>2.6166712865112087</v>
      </c>
      <c r="T10" s="34">
        <f>Sheet2!G20/sheet!G40</f>
        <v>0.16233667351917874</v>
      </c>
      <c r="U10" s="12"/>
      <c r="V10" s="34">
        <f>ABS(Sheet1!G15/sheet!G15)</f>
        <v>6.9780011926502929</v>
      </c>
      <c r="W10" s="34">
        <f>Sheet1!G12/sheet!G14</f>
        <v>5.1284881085891421</v>
      </c>
      <c r="X10" s="34">
        <f>Sheet1!G12/sheet!G27</f>
        <v>1.4884732007919452</v>
      </c>
      <c r="Y10" s="34">
        <f>Sheet1!G12/(sheet!G18-sheet!G35)</f>
        <v>17.906139185677148</v>
      </c>
      <c r="Z10" s="12"/>
      <c r="AA10" s="36">
        <f>Sheet1!G43</f>
        <v>230.88800000000001</v>
      </c>
      <c r="AB10" s="36" t="str">
        <f>Sheet3!G17</f>
        <v>15.4x</v>
      </c>
      <c r="AC10" s="36" t="str">
        <f>Sheet3!G18</f>
        <v>18.2x</v>
      </c>
      <c r="AD10" s="36" t="str">
        <f>Sheet3!G20</f>
        <v>194.5x</v>
      </c>
      <c r="AE10" s="36" t="str">
        <f>Sheet3!G21</f>
        <v>5.3x</v>
      </c>
      <c r="AF10" s="36" t="str">
        <f>Sheet3!G22</f>
        <v>2.4x</v>
      </c>
      <c r="AG10" s="36" t="str">
        <f>Sheet3!G24</f>
        <v>29.2x</v>
      </c>
      <c r="AH10" s="36" t="str">
        <f>Sheet3!G25</f>
        <v>7.6x</v>
      </c>
      <c r="AI10" s="36" t="str">
        <f>Sheet3!G31</f>
        <v/>
      </c>
      <c r="AK10" s="36">
        <f>Sheet3!G29</f>
        <v>4.3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1.4789644498077454</v>
      </c>
      <c r="C11" s="31">
        <f>(sheet!H18-sheet!H15)/sheet!H35</f>
        <v>1.1954998238605274</v>
      </c>
      <c r="D11" s="31">
        <f>sheet!H12/sheet!H35</f>
        <v>0.27624103375132103</v>
      </c>
      <c r="E11" s="31">
        <f>Sheet2!H20/sheet!H35</f>
        <v>0.62994033743825739</v>
      </c>
      <c r="F11" s="31">
        <f>sheet!H18/sheet!H35</f>
        <v>1.4789644498077454</v>
      </c>
      <c r="G11" s="29"/>
      <c r="H11" s="32">
        <f>Sheet1!H33/sheet!H51</f>
        <v>0.32207991754387644</v>
      </c>
      <c r="I11" s="32">
        <f>Sheet1!H33/Sheet1!H12</f>
        <v>0.1038250861786517</v>
      </c>
      <c r="J11" s="32">
        <f>Sheet1!H12/sheet!H27</f>
        <v>1.6531853105122536</v>
      </c>
      <c r="K11" s="32">
        <f>Sheet1!H30/sheet!H27</f>
        <v>0.1716421073332158</v>
      </c>
      <c r="L11" s="32">
        <f>Sheet1!H38</f>
        <v>1.99</v>
      </c>
      <c r="M11" s="29"/>
      <c r="N11" s="32">
        <f>sheet!H40/sheet!H27</f>
        <v>0.46708224268644971</v>
      </c>
      <c r="O11" s="32">
        <f>sheet!H51/sheet!H27</f>
        <v>0.53291775731355018</v>
      </c>
      <c r="P11" s="32">
        <f>sheet!H40/sheet!H51</f>
        <v>0.87646214875822726</v>
      </c>
      <c r="Q11" s="31">
        <f>Sheet1!H24/Sheet1!H26</f>
        <v>-53.04169014084507</v>
      </c>
      <c r="R11" s="31">
        <f>ABS(Sheet2!H20/(Sheet1!H26+Sheet2!H30))</f>
        <v>1.396283543841141</v>
      </c>
      <c r="S11" s="31">
        <f>sheet!H40/Sheet1!H43</f>
        <v>1.701203435564639</v>
      </c>
      <c r="T11" s="31">
        <f>Sheet2!H20/sheet!H40</f>
        <v>0.61009200950946407</v>
      </c>
      <c r="V11" s="31">
        <f>ABS(Sheet1!H15/sheet!H15)</f>
        <v>6.2401438430418574</v>
      </c>
      <c r="W11" s="31">
        <f>Sheet1!H12/sheet!H14</f>
        <v>5.7396636207124878</v>
      </c>
      <c r="X11" s="31">
        <f>Sheet1!H12/sheet!H27</f>
        <v>1.6531853105122536</v>
      </c>
      <c r="Y11" s="31">
        <f>Sheet1!H12/(sheet!H18-sheet!H35)</f>
        <v>7.6300780883227457</v>
      </c>
      <c r="AA11" s="17">
        <f>Sheet1!H43</f>
        <v>323.90600000000001</v>
      </c>
      <c r="AB11" s="17" t="str">
        <f>Sheet3!H17</f>
        <v>18.3x</v>
      </c>
      <c r="AC11" s="17" t="str">
        <f>Sheet3!H18</f>
        <v>20.6x</v>
      </c>
      <c r="AD11" s="17" t="str">
        <f>Sheet3!H20</f>
        <v>26.7x</v>
      </c>
      <c r="AE11" s="17" t="str">
        <f>Sheet3!H21</f>
        <v>8.4x</v>
      </c>
      <c r="AF11" s="17" t="str">
        <f>Sheet3!H22</f>
        <v>3.0x</v>
      </c>
      <c r="AG11" s="17" t="str">
        <f>Sheet3!H24</f>
        <v>30.4x</v>
      </c>
      <c r="AH11" s="17" t="str">
        <f>Sheet3!H25</f>
        <v>9.2x</v>
      </c>
      <c r="AI11" s="17" t="str">
        <f>Sheet3!H31</f>
        <v/>
      </c>
      <c r="AK11" s="17">
        <f>Sheet3!H29</f>
        <v>7.5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1.9471052094535566</v>
      </c>
      <c r="C12" s="34">
        <f>(sheet!I18-sheet!I15)/sheet!I35</f>
        <v>1.6025048668802209</v>
      </c>
      <c r="D12" s="34">
        <f>sheet!I12/sheet!I35</f>
        <v>0.44914024181916989</v>
      </c>
      <c r="E12" s="34">
        <f>Sheet2!I20/sheet!I35</f>
        <v>0.60375684172148836</v>
      </c>
      <c r="F12" s="34">
        <f>sheet!I18/sheet!I35</f>
        <v>1.9471052094535566</v>
      </c>
      <c r="G12" s="29"/>
      <c r="H12" s="35">
        <f>Sheet1!I33/sheet!I51</f>
        <v>0.23381094085031612</v>
      </c>
      <c r="I12" s="35">
        <f>Sheet1!I33/Sheet1!I12</f>
        <v>9.4943117651153028E-2</v>
      </c>
      <c r="J12" s="35">
        <f>Sheet1!I12/sheet!I27</f>
        <v>1.6328063594664666</v>
      </c>
      <c r="K12" s="35">
        <f>Sheet1!I30/sheet!I27</f>
        <v>0.1550237262883756</v>
      </c>
      <c r="L12" s="35">
        <f>Sheet1!I38</f>
        <v>2.08</v>
      </c>
      <c r="M12" s="29"/>
      <c r="N12" s="35">
        <f>sheet!I40/sheet!I27</f>
        <v>0.33696975118191524</v>
      </c>
      <c r="O12" s="35">
        <f>sheet!I51/sheet!I27</f>
        <v>0.66303024881808481</v>
      </c>
      <c r="P12" s="35">
        <f>sheet!I40/sheet!I51</f>
        <v>0.50822681436117922</v>
      </c>
      <c r="Q12" s="34">
        <f>Sheet1!I24/Sheet1!I26</f>
        <v>-174.66422466422469</v>
      </c>
      <c r="R12" s="34">
        <f>ABS(Sheet2!I20/(Sheet1!I26+Sheet2!I30))</f>
        <v>2.0519644478387762</v>
      </c>
      <c r="S12" s="34">
        <f>sheet!I40/Sheet1!I43</f>
        <v>1.3571129064644532</v>
      </c>
      <c r="T12" s="34">
        <f>Sheet2!I20/sheet!I40</f>
        <v>0.57291406017115298</v>
      </c>
      <c r="U12" s="12"/>
      <c r="V12" s="34">
        <f>ABS(Sheet1!I15/sheet!I15)</f>
        <v>7.3814843895557747</v>
      </c>
      <c r="W12" s="34">
        <f>Sheet1!I12/sheet!I14</f>
        <v>6.1150621813019495</v>
      </c>
      <c r="X12" s="34">
        <f>Sheet1!I12/sheet!I27</f>
        <v>1.6328063594664666</v>
      </c>
      <c r="Y12" s="34">
        <f>Sheet1!I12/(sheet!I18-sheet!I35)</f>
        <v>5.3916057165960929</v>
      </c>
      <c r="Z12" s="12"/>
      <c r="AA12" s="36">
        <f>Sheet1!I43</f>
        <v>338.65199999999999</v>
      </c>
      <c r="AB12" s="36" t="str">
        <f>Sheet3!I17</f>
        <v>9.8x</v>
      </c>
      <c r="AC12" s="36" t="str">
        <f>Sheet3!I18</f>
        <v>11.4x</v>
      </c>
      <c r="AD12" s="36" t="str">
        <f>Sheet3!I20</f>
        <v>19.7x</v>
      </c>
      <c r="AE12" s="36" t="str">
        <f>Sheet3!I21</f>
        <v>4.1x</v>
      </c>
      <c r="AF12" s="36" t="str">
        <f>Sheet3!I22</f>
        <v>1.7x</v>
      </c>
      <c r="AG12" s="36" t="str">
        <f>Sheet3!I24</f>
        <v>17.5x</v>
      </c>
      <c r="AH12" s="36" t="str">
        <f>Sheet3!I25</f>
        <v>4.3x</v>
      </c>
      <c r="AI12" s="36" t="str">
        <f>Sheet3!I31</f>
        <v/>
      </c>
      <c r="AK12" s="36">
        <f>Sheet3!I29</f>
        <v>9.6999999999999993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1.9065138255696799</v>
      </c>
      <c r="C13" s="31">
        <f>(sheet!J18-sheet!J15)/sheet!J35</f>
        <v>1.4421036174623334</v>
      </c>
      <c r="D13" s="31">
        <f>sheet!J12/sheet!J35</f>
        <v>0.28897235658118736</v>
      </c>
      <c r="E13" s="31">
        <f>Sheet2!J20/sheet!J35</f>
        <v>0.24661550517469671</v>
      </c>
      <c r="F13" s="31">
        <f>sheet!J18/sheet!J35</f>
        <v>1.9065138255696799</v>
      </c>
      <c r="G13" s="29"/>
      <c r="H13" s="32">
        <f>Sheet1!J33/sheet!J51</f>
        <v>8.4560834214460201E-2</v>
      </c>
      <c r="I13" s="32">
        <f>Sheet1!J33/Sheet1!J12</f>
        <v>4.0655073886444508E-2</v>
      </c>
      <c r="J13" s="32">
        <f>Sheet1!J12/sheet!J27</f>
        <v>1.2588347718525483</v>
      </c>
      <c r="K13" s="32">
        <f>Sheet1!J30/sheet!J27</f>
        <v>5.1178020660490868E-2</v>
      </c>
      <c r="L13" s="32">
        <f>Sheet1!J38</f>
        <v>0.82</v>
      </c>
      <c r="M13" s="29"/>
      <c r="N13" s="32">
        <f>sheet!J40/sheet!J27</f>
        <v>0.39477866868371969</v>
      </c>
      <c r="O13" s="32">
        <f>sheet!J51/sheet!J27</f>
        <v>0.60522133131628031</v>
      </c>
      <c r="P13" s="32">
        <f>sheet!J40/sheet!J51</f>
        <v>0.65228809405168475</v>
      </c>
      <c r="Q13" s="31">
        <f>Sheet1!J24/Sheet1!J26</f>
        <v>-21.730841472577008</v>
      </c>
      <c r="R13" s="31">
        <f>ABS(Sheet2!J20/(Sheet1!J26+Sheet2!J30))</f>
        <v>5.497181947252936</v>
      </c>
      <c r="S13" s="31">
        <f>sheet!J40/Sheet1!J43</f>
        <v>3.1713527407378228</v>
      </c>
      <c r="T13" s="31">
        <f>Sheet2!J20/sheet!J40</f>
        <v>0.19838646318381617</v>
      </c>
      <c r="V13" s="31">
        <f>ABS(Sheet1!J15/sheet!J15)</f>
        <v>4.2989775986035488</v>
      </c>
      <c r="W13" s="31">
        <f>Sheet1!J12/sheet!J14</f>
        <v>4.266525397320037</v>
      </c>
      <c r="X13" s="31">
        <f>Sheet1!J12/sheet!J27</f>
        <v>1.2588347718525483</v>
      </c>
      <c r="Y13" s="31">
        <f>Sheet1!J12/(sheet!J18-sheet!J35)</f>
        <v>4.3726927605538437</v>
      </c>
      <c r="AA13" s="17">
        <f>Sheet1!J43</f>
        <v>203.084</v>
      </c>
      <c r="AB13" s="17" t="str">
        <f>Sheet3!J17</f>
        <v>20.1x</v>
      </c>
      <c r="AC13" s="17" t="str">
        <f>Sheet3!J18</f>
        <v>22.0x</v>
      </c>
      <c r="AD13" s="17" t="str">
        <f>Sheet3!J20</f>
        <v>137.8x</v>
      </c>
      <c r="AE13" s="17" t="str">
        <f>Sheet3!J21</f>
        <v>3.6x</v>
      </c>
      <c r="AF13" s="17" t="str">
        <f>Sheet3!J22</f>
        <v>2.0x</v>
      </c>
      <c r="AG13" s="17" t="str">
        <f>Sheet3!J24</f>
        <v>33.5x</v>
      </c>
      <c r="AH13" s="17" t="str">
        <f>Sheet3!J25</f>
        <v>4.1x</v>
      </c>
      <c r="AI13" s="17" t="str">
        <f>Sheet3!J31</f>
        <v/>
      </c>
      <c r="AK13" s="17">
        <f>Sheet3!J29</f>
        <v>8.1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1.9398126159518763</v>
      </c>
      <c r="C14" s="34">
        <f>(sheet!K18-sheet!K15)/sheet!K35</f>
        <v>1.6882089178988016</v>
      </c>
      <c r="D14" s="34">
        <f>sheet!K12/sheet!K35</f>
        <v>0.79082426881255574</v>
      </c>
      <c r="E14" s="34">
        <f>Sheet2!K20/sheet!K35</f>
        <v>0.76665005941776398</v>
      </c>
      <c r="F14" s="34">
        <f>sheet!K18/sheet!K35</f>
        <v>1.9398126159518763</v>
      </c>
      <c r="G14" s="29"/>
      <c r="H14" s="35">
        <f>Sheet1!K33/sheet!K51</f>
        <v>5.3980194364130193E-2</v>
      </c>
      <c r="I14" s="35">
        <f>Sheet1!K33/Sheet1!K12</f>
        <v>2.8969763263067671E-2</v>
      </c>
      <c r="J14" s="35">
        <f>Sheet1!K12/sheet!K27</f>
        <v>1.1702555754326689</v>
      </c>
      <c r="K14" s="35">
        <f>Sheet1!K30/sheet!K27</f>
        <v>3.3902026977569444E-2</v>
      </c>
      <c r="L14" s="35">
        <f>Sheet1!K38</f>
        <v>0.56999999999999995</v>
      </c>
      <c r="M14" s="29"/>
      <c r="N14" s="35">
        <f>sheet!K40/sheet!K27</f>
        <v>0.3719543366428239</v>
      </c>
      <c r="O14" s="35">
        <f>sheet!K51/sheet!K27</f>
        <v>0.62804566335717604</v>
      </c>
      <c r="P14" s="35">
        <f>sheet!K40/sheet!K51</f>
        <v>0.59224091231609954</v>
      </c>
      <c r="Q14" s="34">
        <f>Sheet1!K24/Sheet1!K26</f>
        <v>-2.4030498533724338</v>
      </c>
      <c r="R14" s="34">
        <f>ABS(Sheet2!K20/(Sheet1!K26+Sheet2!K30))</f>
        <v>14.191774922845045</v>
      </c>
      <c r="S14" s="34">
        <f>sheet!K40/Sheet1!K43</f>
        <v>4.6265095342840912</v>
      </c>
      <c r="T14" s="34">
        <f>Sheet2!K20/sheet!K40</f>
        <v>0.62259600246854496</v>
      </c>
      <c r="U14" s="12"/>
      <c r="V14" s="34">
        <f>ABS(Sheet1!K15/sheet!K15)</f>
        <v>8.2617519474215442</v>
      </c>
      <c r="W14" s="34">
        <f>Sheet1!K12/sheet!K14</f>
        <v>5.6659427583176223</v>
      </c>
      <c r="X14" s="34">
        <f>Sheet1!K12/sheet!K27</f>
        <v>1.1702555754326689</v>
      </c>
      <c r="Y14" s="34">
        <f>Sheet1!K12/(sheet!K18-sheet!K35)</f>
        <v>4.122310186636744</v>
      </c>
      <c r="Z14" s="12"/>
      <c r="AA14" s="36">
        <f>Sheet1!K43</f>
        <v>137.29400000000001</v>
      </c>
      <c r="AB14" s="36" t="str">
        <f>Sheet3!K17</f>
        <v>30.5x</v>
      </c>
      <c r="AC14" s="36" t="str">
        <f>Sheet3!K18</f>
        <v>72.4x</v>
      </c>
      <c r="AD14" s="36" t="str">
        <f>Sheet3!K20</f>
        <v>16.5x</v>
      </c>
      <c r="AE14" s="36" t="str">
        <f>Sheet3!K21</f>
        <v>2.5x</v>
      </c>
      <c r="AF14" s="36" t="str">
        <f>Sheet3!K22</f>
        <v>1.4x</v>
      </c>
      <c r="AG14" s="36" t="str">
        <f>Sheet3!K24</f>
        <v>83.1x</v>
      </c>
      <c r="AH14" s="36" t="str">
        <f>Sheet3!K25</f>
        <v>2.9x</v>
      </c>
      <c r="AI14" s="36" t="str">
        <f>Sheet3!K31</f>
        <v/>
      </c>
      <c r="AK14" s="36">
        <f>Sheet3!K29</f>
        <v>8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1.9927041302447861</v>
      </c>
      <c r="C15" s="31">
        <f>(sheet!L18-sheet!L15)/sheet!L35</f>
        <v>1.7481770880979086</v>
      </c>
      <c r="D15" s="31">
        <f>sheet!L12/sheet!L35</f>
        <v>1.0014242708704237</v>
      </c>
      <c r="E15" s="31">
        <f>Sheet2!L20/sheet!L35</f>
        <v>0.74586335162461181</v>
      </c>
      <c r="F15" s="31">
        <f>sheet!L18/sheet!L35</f>
        <v>1.9927041302447861</v>
      </c>
      <c r="G15" s="29"/>
      <c r="H15" s="32">
        <f>Sheet1!L33/sheet!L51</f>
        <v>0.18871182627474939</v>
      </c>
      <c r="I15" s="32">
        <f>Sheet1!L33/Sheet1!L12</f>
        <v>9.7238678022330327E-2</v>
      </c>
      <c r="J15" s="32">
        <f>Sheet1!L12/sheet!L27</f>
        <v>1.1760235944572879</v>
      </c>
      <c r="K15" s="32">
        <f>Sheet1!L30/sheet!L27</f>
        <v>0.11435497964809579</v>
      </c>
      <c r="L15" s="32">
        <f>Sheet1!L38</f>
        <v>2.4500000000000002</v>
      </c>
      <c r="M15" s="29"/>
      <c r="N15" s="32">
        <f>sheet!L40/sheet!L27</f>
        <v>0.3940232474799748</v>
      </c>
      <c r="O15" s="32">
        <f>sheet!L51/sheet!L27</f>
        <v>0.60597675252002514</v>
      </c>
      <c r="P15" s="32">
        <f>sheet!L40/sheet!L51</f>
        <v>0.65022832285460308</v>
      </c>
      <c r="Q15" s="31">
        <f>Sheet1!L24/Sheet1!L26</f>
        <v>-28.292775352170693</v>
      </c>
      <c r="R15" s="31">
        <f>ABS(Sheet2!L20/(Sheet1!L26+Sheet2!L30))</f>
        <v>15.408198866114263</v>
      </c>
      <c r="S15" s="31">
        <f>sheet!L40/Sheet1!L43</f>
        <v>2.1016586071974177</v>
      </c>
      <c r="T15" s="31">
        <f>Sheet2!L20/sheet!L40</f>
        <v>0.61245114512814947</v>
      </c>
      <c r="V15" s="31">
        <f>ABS(Sheet1!L15/sheet!L15)</f>
        <v>7.1746917914657029</v>
      </c>
      <c r="W15" s="31">
        <f>Sheet1!L12/sheet!L14</f>
        <v>5.7956913962568999</v>
      </c>
      <c r="X15" s="31">
        <f>Sheet1!L12/sheet!L27</f>
        <v>1.1760235944572879</v>
      </c>
      <c r="Y15" s="31">
        <f>Sheet1!L12/(sheet!L18-sheet!L35)</f>
        <v>3.6615264653968569</v>
      </c>
      <c r="AA15" s="17">
        <f>Sheet1!L43</f>
        <v>411.73099999999999</v>
      </c>
      <c r="AB15" s="17" t="str">
        <f>Sheet3!L17</f>
        <v>12.2x</v>
      </c>
      <c r="AC15" s="17" t="str">
        <f>Sheet3!L18</f>
        <v>14.2x</v>
      </c>
      <c r="AD15" s="17" t="str">
        <f>Sheet3!L20</f>
        <v>17.7x</v>
      </c>
      <c r="AE15" s="17" t="str">
        <f>Sheet3!L21</f>
        <v>3.3x</v>
      </c>
      <c r="AF15" s="17" t="str">
        <f>Sheet3!L22</f>
        <v>1.9x</v>
      </c>
      <c r="AG15" s="17" t="str">
        <f>Sheet3!L24</f>
        <v>22.5x</v>
      </c>
      <c r="AH15" s="17" t="str">
        <f>Sheet3!L25</f>
        <v>3.8x</v>
      </c>
      <c r="AI15" s="17" t="str">
        <f>Sheet3!L31</f>
        <v/>
      </c>
      <c r="AK15" s="17">
        <f>Sheet3!L29</f>
        <v>9.6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2.6683946031287369</v>
      </c>
      <c r="C16" s="34">
        <f>(sheet!M18-sheet!M15)/sheet!M35</f>
        <v>2.4206927644256293</v>
      </c>
      <c r="D16" s="34">
        <f>sheet!M12/sheet!M35</f>
        <v>1.5185010470320168</v>
      </c>
      <c r="E16" s="34">
        <f>Sheet2!M20/sheet!M35</f>
        <v>0.58755642049084311</v>
      </c>
      <c r="F16" s="34">
        <f>sheet!M18/sheet!M35</f>
        <v>2.6683946031287369</v>
      </c>
      <c r="G16" s="29"/>
      <c r="H16" s="35">
        <f>Sheet1!M33/sheet!M51</f>
        <v>0.21030171499087846</v>
      </c>
      <c r="I16" s="35">
        <f>Sheet1!M33/Sheet1!M12</f>
        <v>0.12933718653864079</v>
      </c>
      <c r="J16" s="35">
        <f>Sheet1!M12/sheet!M27</f>
        <v>1.12708517463241</v>
      </c>
      <c r="K16" s="35">
        <f>Sheet1!M30/sheet!M27</f>
        <v>0.14577402547636853</v>
      </c>
      <c r="L16" s="35">
        <f>Sheet1!M38</f>
        <v>3.44</v>
      </c>
      <c r="M16" s="29"/>
      <c r="N16" s="35">
        <f>sheet!M40/sheet!M27</f>
        <v>0.30683428411322006</v>
      </c>
      <c r="O16" s="35">
        <f>sheet!M51/sheet!M27</f>
        <v>0.69316612792573407</v>
      </c>
      <c r="P16" s="35">
        <f>sheet!M40/sheet!M51</f>
        <v>0.44265619993782263</v>
      </c>
      <c r="Q16" s="34">
        <f>Sheet1!M24/Sheet1!M26</f>
        <v>-122.57346346610393</v>
      </c>
      <c r="R16" s="34">
        <f>ABS(Sheet2!M20/(Sheet1!M26+Sheet2!M30))</f>
        <v>13.403486478973912</v>
      </c>
      <c r="S16" s="34">
        <f>sheet!M40/Sheet1!M43</f>
        <v>1.633986483521306</v>
      </c>
      <c r="T16" s="34">
        <f>Sheet2!M20/sheet!M40</f>
        <v>0.45327277879015354</v>
      </c>
      <c r="U16" s="12"/>
      <c r="V16" s="34">
        <f>ABS(Sheet1!M15/sheet!M15)</f>
        <v>8.7202740688685871</v>
      </c>
      <c r="W16" s="34">
        <f>Sheet1!M12/sheet!M14</f>
        <v>6.4961479820840804</v>
      </c>
      <c r="X16" s="34">
        <f>Sheet1!M12/sheet!M27</f>
        <v>1.12708517463241</v>
      </c>
      <c r="Y16" s="34">
        <f>Sheet1!M12/(sheet!M18-sheet!M35)</f>
        <v>2.8539345888878112</v>
      </c>
      <c r="Z16" s="12"/>
      <c r="AA16" s="36">
        <f>Sheet1!M43</f>
        <v>455.74</v>
      </c>
      <c r="AB16" s="36" t="str">
        <f>Sheet3!M17</f>
        <v>6.3x</v>
      </c>
      <c r="AC16" s="36" t="str">
        <f>Sheet3!M18</f>
        <v>7.0x</v>
      </c>
      <c r="AD16" s="36" t="str">
        <f>Sheet3!M20</f>
        <v>13.1x</v>
      </c>
      <c r="AE16" s="36" t="str">
        <f>Sheet3!M21</f>
        <v>1.6x</v>
      </c>
      <c r="AF16" s="36" t="str">
        <f>Sheet3!M22</f>
        <v>1.1x</v>
      </c>
      <c r="AG16" s="36" t="str">
        <f>Sheet3!M24</f>
        <v>10.3x</v>
      </c>
      <c r="AH16" s="36" t="str">
        <f>Sheet3!M25</f>
        <v>2.2x</v>
      </c>
      <c r="AI16" s="36">
        <f>Sheet3!M31</f>
        <v>0.24</v>
      </c>
      <c r="AK16" s="36">
        <f>Sheet3!M29</f>
        <v>11.7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2023-04-25T13:15:07Z</dcterms:created>
  <dcterms:modified xsi:type="dcterms:W3CDTF">2023-05-06T23:51:04Z</dcterms:modified>
  <cp:category/>
  <dc:identifier/>
  <cp:version/>
</cp:coreProperties>
</file>